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869"/>
  </bookViews>
  <sheets>
    <sheet name="Endeksler2" sheetId="36" r:id="rId1"/>
    <sheet name="4a-4b-4c" sheetId="35" r:id="rId2"/>
    <sheet name="4a_Sektör" sheetId="2" r:id="rId3"/>
    <sheet name="4a_İmalat_Sektör" sheetId="21" r:id="rId4"/>
    <sheet name="4a_İl" sheetId="3" r:id="rId5"/>
    <sheet name="4b_Esnaf_İl" sheetId="24" r:id="rId6"/>
    <sheet name="4b_Tarım_İl" sheetId="25" r:id="rId7"/>
    <sheet name="4c_Kamu_İl " sheetId="26" r:id="rId8"/>
    <sheet name="4a_İşyeri_Sektör" sheetId="17" r:id="rId9"/>
    <sheet name="4a_İşyeri_İl" sheetId="18" r:id="rId10"/>
    <sheet name="4a_Kadın_Sektör" sheetId="5" r:id="rId11"/>
    <sheet name="4a_Kadın_İmalat_Sektör" sheetId="23" r:id="rId12"/>
    <sheet name="4a_Kadın_İl" sheetId="30" r:id="rId13"/>
    <sheet name="İşsizlikSigortası_Başvuru" sheetId="8" r:id="rId14"/>
    <sheet name="İşsizlikSigortası_Ödeme" sheetId="9" r:id="rId15"/>
    <sheet name="Ortalama_Günlük_Kazanç_Sektör" sheetId="28" r:id="rId16"/>
    <sheet name="Ortalama_Günlük_Kazanç_İl" sheetId="29" r:id="rId17"/>
    <sheet name="KOBİ_İşyeri_İl" sheetId="31" r:id="rId18"/>
    <sheet name="KOBİ_İşyeri_Sektör" sheetId="32" r:id="rId19"/>
    <sheet name="KOBİ_Sigortalı_İl" sheetId="33" r:id="rId20"/>
    <sheet name="KOBİ_Sigortalı_Sektör" sheetId="34" r:id="rId21"/>
  </sheets>
  <definedNames>
    <definedName name="_xlnm._FilterDatabase" localSheetId="4" hidden="1">'4a_İl'!$A$2:$K$85</definedName>
    <definedName name="_xlnm._FilterDatabase" localSheetId="3" hidden="1">'4a_İmalat_Sektör'!$A$2:$K$27</definedName>
    <definedName name="_xlnm._FilterDatabase" localSheetId="9" hidden="1">'4a_İşyeri_İl'!$A$2:$K$91</definedName>
    <definedName name="_xlnm._FilterDatabase" localSheetId="8" hidden="1">'4a_İşyeri_Sektör'!$A$2:$K$97</definedName>
    <definedName name="_xlnm._FilterDatabase" localSheetId="11" hidden="1">'4a_Kadın_İmalat_Sektör'!$A$2:$K$16</definedName>
    <definedName name="_xlnm._FilterDatabase" localSheetId="10" hidden="1">'4a_Kadın_Sektör'!$A$2:$K$92</definedName>
    <definedName name="_xlnm._FilterDatabase" localSheetId="2" hidden="1">'4a_Sektör'!$A$2:$K$92</definedName>
    <definedName name="_xlnm._FilterDatabase" localSheetId="5" hidden="1">'4b_Esnaf_İl'!$A$2:$K$85</definedName>
    <definedName name="_xlnm._FilterDatabase" localSheetId="6" hidden="1">'4b_Tarım_İl'!$A$2:$K$85</definedName>
    <definedName name="_xlnm._FilterDatabase" localSheetId="7" hidden="1">'4c_Kamu_İl '!$A$2:$K$84</definedName>
    <definedName name="_xlnm._FilterDatabase" localSheetId="13" hidden="1">İşsizlikSigortası_Başvuru!$A$2:$H$84</definedName>
    <definedName name="_xlnm._FilterDatabase" localSheetId="14" hidden="1">İşsizlikSigortası_Ödeme!$A$2:$I$84</definedName>
  </definedNames>
  <calcPr calcId="145621"/>
  <fileRecoveryPr autoRecover="0"/>
</workbook>
</file>

<file path=xl/calcChain.xml><?xml version="1.0" encoding="utf-8"?>
<calcChain xmlns="http://schemas.openxmlformats.org/spreadsheetml/2006/main">
  <c r="E86" i="25" l="1"/>
  <c r="H94" i="36" l="1"/>
  <c r="G94" i="36"/>
  <c r="C94" i="36"/>
  <c r="E94" i="36"/>
  <c r="E88" i="24" l="1"/>
  <c r="C88" i="24"/>
  <c r="F88" i="24" l="1"/>
  <c r="M3" i="3"/>
  <c r="H93" i="36" l="1"/>
  <c r="G93" i="36"/>
  <c r="E93" i="36"/>
  <c r="C93" i="36"/>
  <c r="H92" i="36" l="1"/>
  <c r="G92" i="36"/>
  <c r="C92" i="36"/>
  <c r="E92" i="36"/>
  <c r="H91" i="36" l="1"/>
  <c r="G91" i="36"/>
  <c r="E91" i="36"/>
  <c r="C91" i="36"/>
  <c r="H90" i="36" l="1"/>
  <c r="G90" i="36"/>
  <c r="E90" i="36"/>
  <c r="C90" i="36"/>
  <c r="H89" i="36" l="1"/>
  <c r="G89" i="36"/>
  <c r="E89" i="36"/>
  <c r="C89" i="36"/>
  <c r="H84" i="36" l="1"/>
  <c r="H88" i="36"/>
  <c r="G88" i="36"/>
  <c r="C88" i="36"/>
  <c r="E88" i="36"/>
  <c r="H87" i="36" l="1"/>
  <c r="G87" i="36"/>
  <c r="E87" i="36"/>
  <c r="C87" i="36"/>
  <c r="H86" i="36" l="1"/>
  <c r="G86" i="36"/>
  <c r="E86" i="36"/>
  <c r="C86" i="36"/>
  <c r="H85" i="36" l="1"/>
  <c r="G85" i="36"/>
  <c r="E85" i="36"/>
  <c r="C85" i="36"/>
  <c r="G84" i="36" l="1"/>
  <c r="E84" i="36"/>
  <c r="C84" i="36"/>
  <c r="G83" i="36" l="1"/>
  <c r="H83" i="36"/>
  <c r="E83" i="36"/>
  <c r="C83" i="36"/>
  <c r="F91" i="26" l="1"/>
  <c r="M24" i="23" l="1"/>
  <c r="M25" i="23"/>
  <c r="K24" i="23"/>
  <c r="K25" i="23"/>
  <c r="K26" i="23"/>
  <c r="J24" i="23"/>
  <c r="J25" i="23"/>
  <c r="J26" i="23"/>
  <c r="J27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C82" i="36" l="1"/>
  <c r="E82" i="36"/>
  <c r="H82" i="36"/>
  <c r="G82" i="36"/>
  <c r="H49" i="8" l="1"/>
  <c r="H81" i="36"/>
  <c r="G81" i="36"/>
  <c r="E81" i="36"/>
  <c r="C81" i="36"/>
  <c r="H80" i="36" l="1"/>
  <c r="G80" i="36"/>
  <c r="E80" i="36"/>
  <c r="C80" i="36"/>
  <c r="H79" i="36" l="1"/>
  <c r="G79" i="36"/>
  <c r="E79" i="36"/>
  <c r="C79" i="36"/>
  <c r="L84" i="9" l="1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H74" i="36" l="1"/>
  <c r="H75" i="36"/>
  <c r="H76" i="36"/>
  <c r="H77" i="36"/>
  <c r="H78" i="36"/>
  <c r="G74" i="36"/>
  <c r="G75" i="36"/>
  <c r="G76" i="36"/>
  <c r="G77" i="36"/>
  <c r="G78" i="36"/>
  <c r="E74" i="36"/>
  <c r="E75" i="36"/>
  <c r="E76" i="36"/>
  <c r="E77" i="36"/>
  <c r="E78" i="36"/>
  <c r="C74" i="36"/>
  <c r="C75" i="36"/>
  <c r="C76" i="36"/>
  <c r="C77" i="36"/>
  <c r="C78" i="36"/>
  <c r="H73" i="36" l="1"/>
  <c r="G73" i="36"/>
  <c r="C73" i="36"/>
  <c r="E73" i="36"/>
  <c r="H72" i="36" l="1"/>
  <c r="G72" i="36"/>
  <c r="E72" i="36"/>
  <c r="C72" i="36"/>
  <c r="L92" i="34" l="1"/>
  <c r="K92" i="34"/>
  <c r="J92" i="34"/>
  <c r="I92" i="34"/>
  <c r="L91" i="34"/>
  <c r="K91" i="34"/>
  <c r="J91" i="34"/>
  <c r="I91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1" i="32"/>
  <c r="K91" i="32"/>
  <c r="J91" i="32"/>
  <c r="I91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I83" i="31"/>
  <c r="L82" i="31"/>
  <c r="K82" i="31"/>
  <c r="J82" i="31"/>
  <c r="I82" i="31"/>
  <c r="L81" i="31"/>
  <c r="K81" i="31"/>
  <c r="J81" i="31"/>
  <c r="I81" i="31"/>
  <c r="L80" i="31"/>
  <c r="K80" i="31"/>
  <c r="J80" i="31"/>
  <c r="I80" i="31"/>
  <c r="L79" i="31"/>
  <c r="K79" i="31"/>
  <c r="J79" i="31"/>
  <c r="I79" i="31"/>
  <c r="L78" i="31"/>
  <c r="K78" i="31"/>
  <c r="J78" i="31"/>
  <c r="I78" i="31"/>
  <c r="L77" i="31"/>
  <c r="K77" i="31"/>
  <c r="J77" i="31"/>
  <c r="I77" i="31"/>
  <c r="L76" i="31"/>
  <c r="K76" i="31"/>
  <c r="J76" i="31"/>
  <c r="I76" i="31"/>
  <c r="L75" i="31"/>
  <c r="K75" i="31"/>
  <c r="J75" i="31"/>
  <c r="I75" i="31"/>
  <c r="L74" i="31"/>
  <c r="K74" i="31"/>
  <c r="J74" i="31"/>
  <c r="I74" i="31"/>
  <c r="L73" i="31"/>
  <c r="K73" i="31"/>
  <c r="J73" i="31"/>
  <c r="I73" i="31"/>
  <c r="L72" i="31"/>
  <c r="K72" i="31"/>
  <c r="J72" i="31"/>
  <c r="I72" i="31"/>
  <c r="L71" i="31"/>
  <c r="K71" i="31"/>
  <c r="J71" i="31"/>
  <c r="I71" i="31"/>
  <c r="L70" i="31"/>
  <c r="K70" i="31"/>
  <c r="J70" i="31"/>
  <c r="I70" i="31"/>
  <c r="L69" i="31"/>
  <c r="K69" i="31"/>
  <c r="J69" i="31"/>
  <c r="I69" i="31"/>
  <c r="L68" i="31"/>
  <c r="K68" i="31"/>
  <c r="J68" i="31"/>
  <c r="I68" i="31"/>
  <c r="L67" i="31"/>
  <c r="K67" i="31"/>
  <c r="J67" i="31"/>
  <c r="I67" i="31"/>
  <c r="L66" i="31"/>
  <c r="K66" i="31"/>
  <c r="J66" i="31"/>
  <c r="I66" i="31"/>
  <c r="L65" i="31"/>
  <c r="K65" i="31"/>
  <c r="J65" i="31"/>
  <c r="I65" i="31"/>
  <c r="L64" i="31"/>
  <c r="K64" i="31"/>
  <c r="J64" i="31"/>
  <c r="I64" i="31"/>
  <c r="L63" i="31"/>
  <c r="K63" i="31"/>
  <c r="J63" i="31"/>
  <c r="I63" i="31"/>
  <c r="L62" i="31"/>
  <c r="K62" i="31"/>
  <c r="J62" i="31"/>
  <c r="I62" i="31"/>
  <c r="L61" i="31"/>
  <c r="K61" i="31"/>
  <c r="J61" i="31"/>
  <c r="I61" i="31"/>
  <c r="L60" i="31"/>
  <c r="K60" i="31"/>
  <c r="J60" i="31"/>
  <c r="I60" i="31"/>
  <c r="L59" i="31"/>
  <c r="K59" i="31"/>
  <c r="J59" i="31"/>
  <c r="I59" i="31"/>
  <c r="L58" i="31"/>
  <c r="K58" i="31"/>
  <c r="J58" i="31"/>
  <c r="I58" i="31"/>
  <c r="L57" i="31"/>
  <c r="K57" i="31"/>
  <c r="J57" i="31"/>
  <c r="I57" i="31"/>
  <c r="L56" i="31"/>
  <c r="K56" i="31"/>
  <c r="J56" i="31"/>
  <c r="I56" i="31"/>
  <c r="L55" i="31"/>
  <c r="K55" i="31"/>
  <c r="J55" i="31"/>
  <c r="I55" i="31"/>
  <c r="L54" i="31"/>
  <c r="K54" i="31"/>
  <c r="J54" i="31"/>
  <c r="I54" i="31"/>
  <c r="L53" i="31"/>
  <c r="K53" i="31"/>
  <c r="J53" i="31"/>
  <c r="I53" i="31"/>
  <c r="L52" i="31"/>
  <c r="K52" i="31"/>
  <c r="J52" i="31"/>
  <c r="I52" i="31"/>
  <c r="L51" i="31"/>
  <c r="K51" i="31"/>
  <c r="J51" i="31"/>
  <c r="I51" i="31"/>
  <c r="L50" i="31"/>
  <c r="K50" i="31"/>
  <c r="J50" i="31"/>
  <c r="I50" i="31"/>
  <c r="L49" i="31"/>
  <c r="K49" i="31"/>
  <c r="J49" i="31"/>
  <c r="I49" i="31"/>
  <c r="L48" i="31"/>
  <c r="K48" i="31"/>
  <c r="J48" i="31"/>
  <c r="I48" i="31"/>
  <c r="L47" i="31"/>
  <c r="K47" i="31"/>
  <c r="J47" i="31"/>
  <c r="I47" i="31"/>
  <c r="L46" i="31"/>
  <c r="K46" i="31"/>
  <c r="J46" i="31"/>
  <c r="I46" i="31"/>
  <c r="L45" i="31"/>
  <c r="K45" i="31"/>
  <c r="J45" i="31"/>
  <c r="I45" i="31"/>
  <c r="L44" i="31"/>
  <c r="K44" i="31"/>
  <c r="J44" i="31"/>
  <c r="I44" i="31"/>
  <c r="L43" i="31"/>
  <c r="K43" i="31"/>
  <c r="J43" i="31"/>
  <c r="I43" i="31"/>
  <c r="L42" i="31"/>
  <c r="K42" i="31"/>
  <c r="J42" i="31"/>
  <c r="I42" i="31"/>
  <c r="L41" i="31"/>
  <c r="K41" i="31"/>
  <c r="J41" i="31"/>
  <c r="I41" i="31"/>
  <c r="L40" i="31"/>
  <c r="K40" i="31"/>
  <c r="J40" i="31"/>
  <c r="I40" i="31"/>
  <c r="L39" i="31"/>
  <c r="K39" i="31"/>
  <c r="J39" i="31"/>
  <c r="I39" i="31"/>
  <c r="L38" i="31"/>
  <c r="K38" i="31"/>
  <c r="J38" i="31"/>
  <c r="I38" i="31"/>
  <c r="L37" i="31"/>
  <c r="K37" i="31"/>
  <c r="J37" i="31"/>
  <c r="I37" i="31"/>
  <c r="L36" i="31"/>
  <c r="K36" i="31"/>
  <c r="J36" i="31"/>
  <c r="I36" i="31"/>
  <c r="L35" i="31"/>
  <c r="K35" i="31"/>
  <c r="J35" i="31"/>
  <c r="I35" i="31"/>
  <c r="L34" i="31"/>
  <c r="K34" i="31"/>
  <c r="J34" i="31"/>
  <c r="I34" i="31"/>
  <c r="L33" i="31"/>
  <c r="K33" i="31"/>
  <c r="J33" i="31"/>
  <c r="I33" i="31"/>
  <c r="L32" i="31"/>
  <c r="K32" i="31"/>
  <c r="J32" i="31"/>
  <c r="I32" i="31"/>
  <c r="L31" i="31"/>
  <c r="K31" i="31"/>
  <c r="J31" i="31"/>
  <c r="I31" i="31"/>
  <c r="L30" i="31"/>
  <c r="K30" i="31"/>
  <c r="J30" i="31"/>
  <c r="I30" i="31"/>
  <c r="L29" i="31"/>
  <c r="K29" i="31"/>
  <c r="J29" i="31"/>
  <c r="I29" i="31"/>
  <c r="L28" i="31"/>
  <c r="K28" i="31"/>
  <c r="J28" i="31"/>
  <c r="I28" i="31"/>
  <c r="L27" i="31"/>
  <c r="K27" i="31"/>
  <c r="J27" i="31"/>
  <c r="I27" i="31"/>
  <c r="L26" i="31"/>
  <c r="K26" i="31"/>
  <c r="J26" i="31"/>
  <c r="I26" i="31"/>
  <c r="L25" i="31"/>
  <c r="K25" i="31"/>
  <c r="J25" i="31"/>
  <c r="I25" i="31"/>
  <c r="L24" i="31"/>
  <c r="K24" i="31"/>
  <c r="J24" i="31"/>
  <c r="I24" i="31"/>
  <c r="L23" i="31"/>
  <c r="K23" i="31"/>
  <c r="J23" i="31"/>
  <c r="I23" i="31"/>
  <c r="L22" i="31"/>
  <c r="K22" i="31"/>
  <c r="J22" i="31"/>
  <c r="I22" i="31"/>
  <c r="L21" i="31"/>
  <c r="K21" i="31"/>
  <c r="J21" i="31"/>
  <c r="I21" i="31"/>
  <c r="L20" i="31"/>
  <c r="K20" i="31"/>
  <c r="J20" i="31"/>
  <c r="I20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5" i="31"/>
  <c r="K15" i="31"/>
  <c r="J15" i="31"/>
  <c r="I15" i="31"/>
  <c r="L14" i="31"/>
  <c r="K14" i="31"/>
  <c r="J14" i="31"/>
  <c r="I14" i="31"/>
  <c r="L13" i="31"/>
  <c r="K13" i="31"/>
  <c r="J13" i="31"/>
  <c r="I13" i="31"/>
  <c r="L12" i="31"/>
  <c r="K12" i="31"/>
  <c r="J12" i="31"/>
  <c r="I12" i="31"/>
  <c r="L11" i="31"/>
  <c r="K11" i="31"/>
  <c r="J11" i="31"/>
  <c r="I11" i="31"/>
  <c r="L10" i="31"/>
  <c r="K10" i="31"/>
  <c r="J10" i="31"/>
  <c r="I10" i="31"/>
  <c r="L9" i="31"/>
  <c r="K9" i="31"/>
  <c r="J9" i="31"/>
  <c r="I9" i="31"/>
  <c r="L8" i="31"/>
  <c r="K8" i="31"/>
  <c r="J8" i="31"/>
  <c r="I8" i="31"/>
  <c r="L7" i="31"/>
  <c r="K7" i="31"/>
  <c r="J7" i="31"/>
  <c r="I7" i="31"/>
  <c r="L6" i="31"/>
  <c r="K6" i="31"/>
  <c r="J6" i="31"/>
  <c r="I6" i="31"/>
  <c r="L5" i="31"/>
  <c r="K5" i="31"/>
  <c r="J5" i="31"/>
  <c r="I5" i="31"/>
  <c r="L4" i="31"/>
  <c r="K4" i="31"/>
  <c r="J4" i="31"/>
  <c r="I4" i="31"/>
  <c r="L3" i="31"/>
  <c r="K3" i="31"/>
  <c r="J3" i="31"/>
  <c r="I3" i="31"/>
  <c r="E87" i="29"/>
  <c r="D87" i="29"/>
  <c r="E86" i="29"/>
  <c r="D86" i="29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I92" i="28"/>
  <c r="H92" i="28"/>
  <c r="K91" i="28"/>
  <c r="J91" i="28"/>
  <c r="I91" i="28"/>
  <c r="H91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G87" i="30"/>
  <c r="F87" i="30"/>
  <c r="G86" i="30"/>
  <c r="F86" i="30"/>
  <c r="O84" i="30"/>
  <c r="N84" i="30"/>
  <c r="L84" i="30"/>
  <c r="M84" i="30" s="1"/>
  <c r="K84" i="30"/>
  <c r="J84" i="30"/>
  <c r="O83" i="30"/>
  <c r="N83" i="30"/>
  <c r="L83" i="30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K80" i="30"/>
  <c r="J80" i="30"/>
  <c r="O79" i="30"/>
  <c r="N79" i="30"/>
  <c r="L79" i="30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K76" i="30"/>
  <c r="J76" i="30"/>
  <c r="O75" i="30"/>
  <c r="N75" i="30"/>
  <c r="L75" i="30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K68" i="30"/>
  <c r="J68" i="30"/>
  <c r="O67" i="30"/>
  <c r="N67" i="30"/>
  <c r="L67" i="30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K64" i="30"/>
  <c r="J64" i="30"/>
  <c r="O63" i="30"/>
  <c r="N63" i="30"/>
  <c r="L63" i="30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K56" i="30"/>
  <c r="J56" i="30"/>
  <c r="O55" i="30"/>
  <c r="N55" i="30"/>
  <c r="L55" i="30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K52" i="30"/>
  <c r="J52" i="30"/>
  <c r="O51" i="30"/>
  <c r="N51" i="30"/>
  <c r="L51" i="30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K44" i="30"/>
  <c r="J44" i="30"/>
  <c r="O43" i="30"/>
  <c r="N43" i="30"/>
  <c r="L43" i="30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K40" i="30"/>
  <c r="J40" i="30"/>
  <c r="O39" i="30"/>
  <c r="N39" i="30"/>
  <c r="L39" i="30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K32" i="30"/>
  <c r="J32" i="30"/>
  <c r="O31" i="30"/>
  <c r="N31" i="30"/>
  <c r="L31" i="30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K28" i="30"/>
  <c r="J28" i="30"/>
  <c r="O27" i="30"/>
  <c r="N27" i="30"/>
  <c r="L27" i="30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K20" i="30"/>
  <c r="J20" i="30"/>
  <c r="O19" i="30"/>
  <c r="N19" i="30"/>
  <c r="L19" i="30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K16" i="30"/>
  <c r="J16" i="30"/>
  <c r="O15" i="30"/>
  <c r="N15" i="30"/>
  <c r="L15" i="30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K8" i="30"/>
  <c r="J8" i="30"/>
  <c r="O7" i="30"/>
  <c r="N7" i="30"/>
  <c r="L7" i="30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K4" i="30"/>
  <c r="J4" i="30"/>
  <c r="O3" i="30"/>
  <c r="N3" i="30"/>
  <c r="L3" i="30"/>
  <c r="K3" i="30"/>
  <c r="J3" i="30"/>
  <c r="N27" i="23"/>
  <c r="M27" i="23"/>
  <c r="K27" i="23"/>
  <c r="I27" i="23"/>
  <c r="N26" i="23"/>
  <c r="M26" i="23"/>
  <c r="N23" i="23"/>
  <c r="M23" i="23"/>
  <c r="K23" i="23"/>
  <c r="J23" i="23"/>
  <c r="N22" i="23"/>
  <c r="M22" i="23"/>
  <c r="K22" i="23"/>
  <c r="J22" i="23"/>
  <c r="N21" i="23"/>
  <c r="M21" i="23"/>
  <c r="K21" i="23"/>
  <c r="J21" i="23"/>
  <c r="N20" i="23"/>
  <c r="M20" i="23"/>
  <c r="K20" i="23"/>
  <c r="J20" i="23"/>
  <c r="N19" i="23"/>
  <c r="M19" i="23"/>
  <c r="K19" i="23"/>
  <c r="J19" i="23"/>
  <c r="N18" i="23"/>
  <c r="M18" i="23"/>
  <c r="K18" i="23"/>
  <c r="J18" i="23"/>
  <c r="N17" i="23"/>
  <c r="M17" i="23"/>
  <c r="K17" i="23"/>
  <c r="J17" i="23"/>
  <c r="N16" i="23"/>
  <c r="M16" i="23"/>
  <c r="K16" i="23"/>
  <c r="J16" i="23"/>
  <c r="N15" i="23"/>
  <c r="M15" i="23"/>
  <c r="K15" i="23"/>
  <c r="J15" i="23"/>
  <c r="N14" i="23"/>
  <c r="M14" i="23"/>
  <c r="K14" i="23"/>
  <c r="J14" i="23"/>
  <c r="N13" i="23"/>
  <c r="M13" i="23"/>
  <c r="K13" i="23"/>
  <c r="J13" i="23"/>
  <c r="N12" i="23"/>
  <c r="M12" i="23"/>
  <c r="K12" i="23"/>
  <c r="J12" i="23"/>
  <c r="N11" i="23"/>
  <c r="M11" i="23"/>
  <c r="K11" i="23"/>
  <c r="J11" i="23"/>
  <c r="N10" i="23"/>
  <c r="M10" i="23"/>
  <c r="K10" i="23"/>
  <c r="J10" i="23"/>
  <c r="N9" i="23"/>
  <c r="M9" i="23"/>
  <c r="K9" i="23"/>
  <c r="J9" i="23"/>
  <c r="N8" i="23"/>
  <c r="M8" i="23"/>
  <c r="K8" i="23"/>
  <c r="J8" i="23"/>
  <c r="N7" i="23"/>
  <c r="M7" i="23"/>
  <c r="K7" i="23"/>
  <c r="J7" i="23"/>
  <c r="N6" i="23"/>
  <c r="M6" i="23"/>
  <c r="K6" i="23"/>
  <c r="J6" i="23"/>
  <c r="N5" i="23"/>
  <c r="M5" i="23"/>
  <c r="K5" i="23"/>
  <c r="J5" i="23"/>
  <c r="N4" i="23"/>
  <c r="M4" i="23"/>
  <c r="K4" i="23"/>
  <c r="J4" i="23"/>
  <c r="N3" i="23"/>
  <c r="M3" i="23"/>
  <c r="K3" i="23"/>
  <c r="J3" i="23"/>
  <c r="I3" i="23"/>
  <c r="N92" i="5"/>
  <c r="M92" i="5"/>
  <c r="K92" i="5"/>
  <c r="L92" i="5" s="1"/>
  <c r="J92" i="5"/>
  <c r="I92" i="5"/>
  <c r="N91" i="5"/>
  <c r="M91" i="5"/>
  <c r="K91" i="5"/>
  <c r="J91" i="5"/>
  <c r="I91" i="5"/>
  <c r="N90" i="5"/>
  <c r="M90" i="5"/>
  <c r="K90" i="5"/>
  <c r="J90" i="5"/>
  <c r="I90" i="5"/>
  <c r="N89" i="5"/>
  <c r="M89" i="5"/>
  <c r="K89" i="5"/>
  <c r="J89" i="5"/>
  <c r="I89" i="5"/>
  <c r="N88" i="5"/>
  <c r="M88" i="5"/>
  <c r="K88" i="5"/>
  <c r="J88" i="5"/>
  <c r="I88" i="5"/>
  <c r="N87" i="5"/>
  <c r="M87" i="5"/>
  <c r="K87" i="5"/>
  <c r="J87" i="5"/>
  <c r="I87" i="5"/>
  <c r="N86" i="5"/>
  <c r="M86" i="5"/>
  <c r="K86" i="5"/>
  <c r="J86" i="5"/>
  <c r="I86" i="5"/>
  <c r="N85" i="5"/>
  <c r="M85" i="5"/>
  <c r="K85" i="5"/>
  <c r="J85" i="5"/>
  <c r="I85" i="5"/>
  <c r="N84" i="5"/>
  <c r="M84" i="5"/>
  <c r="K84" i="5"/>
  <c r="L84" i="5" s="1"/>
  <c r="J84" i="5"/>
  <c r="I84" i="5"/>
  <c r="N83" i="5"/>
  <c r="M83" i="5"/>
  <c r="K83" i="5"/>
  <c r="J83" i="5"/>
  <c r="I83" i="5"/>
  <c r="N82" i="5"/>
  <c r="M82" i="5"/>
  <c r="K82" i="5"/>
  <c r="J82" i="5"/>
  <c r="I82" i="5"/>
  <c r="N81" i="5"/>
  <c r="M81" i="5"/>
  <c r="K81" i="5"/>
  <c r="J81" i="5"/>
  <c r="I81" i="5"/>
  <c r="N80" i="5"/>
  <c r="M80" i="5"/>
  <c r="K80" i="5"/>
  <c r="L80" i="5" s="1"/>
  <c r="J80" i="5"/>
  <c r="I80" i="5"/>
  <c r="N79" i="5"/>
  <c r="M79" i="5"/>
  <c r="K79" i="5"/>
  <c r="J79" i="5"/>
  <c r="I79" i="5"/>
  <c r="N78" i="5"/>
  <c r="M78" i="5"/>
  <c r="K78" i="5"/>
  <c r="J78" i="5"/>
  <c r="I78" i="5"/>
  <c r="N77" i="5"/>
  <c r="M77" i="5"/>
  <c r="K77" i="5"/>
  <c r="J77" i="5"/>
  <c r="I77" i="5"/>
  <c r="N76" i="5"/>
  <c r="M76" i="5"/>
  <c r="K76" i="5"/>
  <c r="J76" i="5"/>
  <c r="I76" i="5"/>
  <c r="N75" i="5"/>
  <c r="M75" i="5"/>
  <c r="K75" i="5"/>
  <c r="J75" i="5"/>
  <c r="I75" i="5"/>
  <c r="N74" i="5"/>
  <c r="M74" i="5"/>
  <c r="K74" i="5"/>
  <c r="J74" i="5"/>
  <c r="I74" i="5"/>
  <c r="N73" i="5"/>
  <c r="M73" i="5"/>
  <c r="K73" i="5"/>
  <c r="J73" i="5"/>
  <c r="I73" i="5"/>
  <c r="N72" i="5"/>
  <c r="M72" i="5"/>
  <c r="K72" i="5"/>
  <c r="L72" i="5" s="1"/>
  <c r="J72" i="5"/>
  <c r="I72" i="5"/>
  <c r="N71" i="5"/>
  <c r="M71" i="5"/>
  <c r="K71" i="5"/>
  <c r="J71" i="5"/>
  <c r="I71" i="5"/>
  <c r="N70" i="5"/>
  <c r="M70" i="5"/>
  <c r="K70" i="5"/>
  <c r="J70" i="5"/>
  <c r="I70" i="5"/>
  <c r="N69" i="5"/>
  <c r="M69" i="5"/>
  <c r="K69" i="5"/>
  <c r="J69" i="5"/>
  <c r="I69" i="5"/>
  <c r="N68" i="5"/>
  <c r="M68" i="5"/>
  <c r="K68" i="5"/>
  <c r="L68" i="5" s="1"/>
  <c r="J68" i="5"/>
  <c r="I68" i="5"/>
  <c r="N67" i="5"/>
  <c r="M67" i="5"/>
  <c r="K67" i="5"/>
  <c r="J67" i="5"/>
  <c r="I67" i="5"/>
  <c r="N66" i="5"/>
  <c r="M66" i="5"/>
  <c r="K66" i="5"/>
  <c r="J66" i="5"/>
  <c r="I66" i="5"/>
  <c r="N65" i="5"/>
  <c r="M65" i="5"/>
  <c r="K65" i="5"/>
  <c r="J65" i="5"/>
  <c r="I65" i="5"/>
  <c r="N64" i="5"/>
  <c r="M64" i="5"/>
  <c r="K64" i="5"/>
  <c r="J64" i="5"/>
  <c r="I64" i="5"/>
  <c r="N63" i="5"/>
  <c r="M63" i="5"/>
  <c r="K63" i="5"/>
  <c r="J63" i="5"/>
  <c r="I63" i="5"/>
  <c r="N62" i="5"/>
  <c r="M62" i="5"/>
  <c r="K62" i="5"/>
  <c r="J62" i="5"/>
  <c r="I62" i="5"/>
  <c r="N61" i="5"/>
  <c r="M61" i="5"/>
  <c r="K61" i="5"/>
  <c r="J61" i="5"/>
  <c r="I61" i="5"/>
  <c r="N60" i="5"/>
  <c r="M60" i="5"/>
  <c r="K60" i="5"/>
  <c r="L60" i="5" s="1"/>
  <c r="J60" i="5"/>
  <c r="I60" i="5"/>
  <c r="N59" i="5"/>
  <c r="M59" i="5"/>
  <c r="K59" i="5"/>
  <c r="J59" i="5"/>
  <c r="I59" i="5"/>
  <c r="N58" i="5"/>
  <c r="M58" i="5"/>
  <c r="K58" i="5"/>
  <c r="J58" i="5"/>
  <c r="I58" i="5"/>
  <c r="N57" i="5"/>
  <c r="M57" i="5"/>
  <c r="K57" i="5"/>
  <c r="J57" i="5"/>
  <c r="I57" i="5"/>
  <c r="N56" i="5"/>
  <c r="M56" i="5"/>
  <c r="K56" i="5"/>
  <c r="L56" i="5" s="1"/>
  <c r="J56" i="5"/>
  <c r="I56" i="5"/>
  <c r="N55" i="5"/>
  <c r="M55" i="5"/>
  <c r="K55" i="5"/>
  <c r="J55" i="5"/>
  <c r="I55" i="5"/>
  <c r="N54" i="5"/>
  <c r="M54" i="5"/>
  <c r="K54" i="5"/>
  <c r="J54" i="5"/>
  <c r="I54" i="5"/>
  <c r="N53" i="5"/>
  <c r="M53" i="5"/>
  <c r="K53" i="5"/>
  <c r="J53" i="5"/>
  <c r="I53" i="5"/>
  <c r="N52" i="5"/>
  <c r="M52" i="5"/>
  <c r="K52" i="5"/>
  <c r="J52" i="5"/>
  <c r="I52" i="5"/>
  <c r="N51" i="5"/>
  <c r="M51" i="5"/>
  <c r="K51" i="5"/>
  <c r="J51" i="5"/>
  <c r="I51" i="5"/>
  <c r="N50" i="5"/>
  <c r="M50" i="5"/>
  <c r="K50" i="5"/>
  <c r="J50" i="5"/>
  <c r="I50" i="5"/>
  <c r="N49" i="5"/>
  <c r="M49" i="5"/>
  <c r="K49" i="5"/>
  <c r="J49" i="5"/>
  <c r="I49" i="5"/>
  <c r="N48" i="5"/>
  <c r="M48" i="5"/>
  <c r="K48" i="5"/>
  <c r="L48" i="5" s="1"/>
  <c r="J48" i="5"/>
  <c r="I48" i="5"/>
  <c r="N47" i="5"/>
  <c r="M47" i="5"/>
  <c r="K47" i="5"/>
  <c r="J47" i="5"/>
  <c r="I47" i="5"/>
  <c r="N46" i="5"/>
  <c r="M46" i="5"/>
  <c r="K46" i="5"/>
  <c r="J46" i="5"/>
  <c r="I46" i="5"/>
  <c r="N45" i="5"/>
  <c r="M45" i="5"/>
  <c r="K45" i="5"/>
  <c r="J45" i="5"/>
  <c r="I45" i="5"/>
  <c r="N44" i="5"/>
  <c r="M44" i="5"/>
  <c r="K44" i="5"/>
  <c r="L44" i="5" s="1"/>
  <c r="J44" i="5"/>
  <c r="I44" i="5"/>
  <c r="N43" i="5"/>
  <c r="M43" i="5"/>
  <c r="K43" i="5"/>
  <c r="J43" i="5"/>
  <c r="I43" i="5"/>
  <c r="N42" i="5"/>
  <c r="M42" i="5"/>
  <c r="K42" i="5"/>
  <c r="J42" i="5"/>
  <c r="I42" i="5"/>
  <c r="N41" i="5"/>
  <c r="M41" i="5"/>
  <c r="K41" i="5"/>
  <c r="J41" i="5"/>
  <c r="I41" i="5"/>
  <c r="N40" i="5"/>
  <c r="M40" i="5"/>
  <c r="K40" i="5"/>
  <c r="J40" i="5"/>
  <c r="I40" i="5"/>
  <c r="N39" i="5"/>
  <c r="M39" i="5"/>
  <c r="K39" i="5"/>
  <c r="J39" i="5"/>
  <c r="I39" i="5"/>
  <c r="N38" i="5"/>
  <c r="M38" i="5"/>
  <c r="K38" i="5"/>
  <c r="J38" i="5"/>
  <c r="I38" i="5"/>
  <c r="N37" i="5"/>
  <c r="M37" i="5"/>
  <c r="K37" i="5"/>
  <c r="J37" i="5"/>
  <c r="I37" i="5"/>
  <c r="N36" i="5"/>
  <c r="M36" i="5"/>
  <c r="K36" i="5"/>
  <c r="L36" i="5" s="1"/>
  <c r="J36" i="5"/>
  <c r="I36" i="5"/>
  <c r="N35" i="5"/>
  <c r="M35" i="5"/>
  <c r="K35" i="5"/>
  <c r="J35" i="5"/>
  <c r="I35" i="5"/>
  <c r="N34" i="5"/>
  <c r="M34" i="5"/>
  <c r="K34" i="5"/>
  <c r="J34" i="5"/>
  <c r="I34" i="5"/>
  <c r="N33" i="5"/>
  <c r="M33" i="5"/>
  <c r="K33" i="5"/>
  <c r="J33" i="5"/>
  <c r="I33" i="5"/>
  <c r="N32" i="5"/>
  <c r="M32" i="5"/>
  <c r="K32" i="5"/>
  <c r="L32" i="5" s="1"/>
  <c r="J32" i="5"/>
  <c r="I32" i="5"/>
  <c r="N31" i="5"/>
  <c r="M31" i="5"/>
  <c r="K31" i="5"/>
  <c r="J31" i="5"/>
  <c r="I31" i="5"/>
  <c r="N30" i="5"/>
  <c r="M30" i="5"/>
  <c r="K30" i="5"/>
  <c r="J30" i="5"/>
  <c r="I30" i="5"/>
  <c r="N29" i="5"/>
  <c r="M29" i="5"/>
  <c r="K29" i="5"/>
  <c r="J29" i="5"/>
  <c r="I29" i="5"/>
  <c r="N28" i="5"/>
  <c r="M28" i="5"/>
  <c r="K28" i="5"/>
  <c r="J28" i="5"/>
  <c r="I28" i="5"/>
  <c r="N27" i="5"/>
  <c r="M27" i="5"/>
  <c r="K27" i="5"/>
  <c r="J27" i="5"/>
  <c r="I27" i="5"/>
  <c r="N26" i="5"/>
  <c r="M26" i="5"/>
  <c r="K26" i="5"/>
  <c r="J26" i="5"/>
  <c r="I26" i="5"/>
  <c r="N25" i="5"/>
  <c r="M25" i="5"/>
  <c r="K25" i="5"/>
  <c r="J25" i="5"/>
  <c r="I25" i="5"/>
  <c r="N24" i="5"/>
  <c r="M24" i="5"/>
  <c r="K24" i="5"/>
  <c r="L24" i="5" s="1"/>
  <c r="J24" i="5"/>
  <c r="I24" i="5"/>
  <c r="N23" i="5"/>
  <c r="M23" i="5"/>
  <c r="K23" i="5"/>
  <c r="J23" i="5"/>
  <c r="I23" i="5"/>
  <c r="N22" i="5"/>
  <c r="M22" i="5"/>
  <c r="K22" i="5"/>
  <c r="J22" i="5"/>
  <c r="I22" i="5"/>
  <c r="N21" i="5"/>
  <c r="M21" i="5"/>
  <c r="K21" i="5"/>
  <c r="J21" i="5"/>
  <c r="I21" i="5"/>
  <c r="N20" i="5"/>
  <c r="M20" i="5"/>
  <c r="K20" i="5"/>
  <c r="L20" i="5" s="1"/>
  <c r="J20" i="5"/>
  <c r="I20" i="5"/>
  <c r="N19" i="5"/>
  <c r="M19" i="5"/>
  <c r="K19" i="5"/>
  <c r="J19" i="5"/>
  <c r="I19" i="5"/>
  <c r="N18" i="5"/>
  <c r="M18" i="5"/>
  <c r="K18" i="5"/>
  <c r="J18" i="5"/>
  <c r="I18" i="5"/>
  <c r="N17" i="5"/>
  <c r="M17" i="5"/>
  <c r="K17" i="5"/>
  <c r="J17" i="5"/>
  <c r="I17" i="5"/>
  <c r="N16" i="5"/>
  <c r="M16" i="5"/>
  <c r="K16" i="5"/>
  <c r="J16" i="5"/>
  <c r="I16" i="5"/>
  <c r="N15" i="5"/>
  <c r="M15" i="5"/>
  <c r="K15" i="5"/>
  <c r="J15" i="5"/>
  <c r="I15" i="5"/>
  <c r="N14" i="5"/>
  <c r="M14" i="5"/>
  <c r="K14" i="5"/>
  <c r="J14" i="5"/>
  <c r="I14" i="5"/>
  <c r="N13" i="5"/>
  <c r="M13" i="5"/>
  <c r="K13" i="5"/>
  <c r="J13" i="5"/>
  <c r="I13" i="5"/>
  <c r="N12" i="5"/>
  <c r="M12" i="5"/>
  <c r="K12" i="5"/>
  <c r="L12" i="5" s="1"/>
  <c r="J12" i="5"/>
  <c r="I12" i="5"/>
  <c r="N11" i="5"/>
  <c r="M11" i="5"/>
  <c r="K11" i="5"/>
  <c r="J11" i="5"/>
  <c r="I11" i="5"/>
  <c r="N10" i="5"/>
  <c r="M10" i="5"/>
  <c r="K10" i="5"/>
  <c r="J10" i="5"/>
  <c r="I10" i="5"/>
  <c r="N9" i="5"/>
  <c r="M9" i="5"/>
  <c r="K9" i="5"/>
  <c r="J9" i="5"/>
  <c r="I9" i="5"/>
  <c r="N8" i="5"/>
  <c r="M8" i="5"/>
  <c r="K8" i="5"/>
  <c r="L8" i="5" s="1"/>
  <c r="J8" i="5"/>
  <c r="I8" i="5"/>
  <c r="N7" i="5"/>
  <c r="M7" i="5"/>
  <c r="K7" i="5"/>
  <c r="J7" i="5"/>
  <c r="I7" i="5"/>
  <c r="N6" i="5"/>
  <c r="M6" i="5"/>
  <c r="K6" i="5"/>
  <c r="J6" i="5"/>
  <c r="I6" i="5"/>
  <c r="N5" i="5"/>
  <c r="M5" i="5"/>
  <c r="K5" i="5"/>
  <c r="J5" i="5"/>
  <c r="I5" i="5"/>
  <c r="N4" i="5"/>
  <c r="M4" i="5"/>
  <c r="K4" i="5"/>
  <c r="J4" i="5"/>
  <c r="I4" i="5"/>
  <c r="N3" i="5"/>
  <c r="M3" i="5"/>
  <c r="K3" i="5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L92" i="17" s="1"/>
  <c r="J92" i="17"/>
  <c r="I92" i="17"/>
  <c r="N91" i="17"/>
  <c r="M91" i="17"/>
  <c r="K91" i="17"/>
  <c r="J91" i="17"/>
  <c r="I91" i="17"/>
  <c r="N90" i="17"/>
  <c r="M90" i="17"/>
  <c r="K90" i="17"/>
  <c r="J90" i="17"/>
  <c r="I90" i="17"/>
  <c r="N89" i="17"/>
  <c r="M89" i="17"/>
  <c r="K89" i="17"/>
  <c r="J89" i="17"/>
  <c r="I89" i="17"/>
  <c r="N88" i="17"/>
  <c r="M88" i="17"/>
  <c r="K88" i="17"/>
  <c r="J88" i="17"/>
  <c r="I88" i="17"/>
  <c r="N87" i="17"/>
  <c r="M87" i="17"/>
  <c r="K87" i="17"/>
  <c r="J87" i="17"/>
  <c r="I87" i="17"/>
  <c r="N86" i="17"/>
  <c r="M86" i="17"/>
  <c r="K86" i="17"/>
  <c r="J86" i="17"/>
  <c r="I86" i="17"/>
  <c r="N85" i="17"/>
  <c r="M85" i="17"/>
  <c r="K85" i="17"/>
  <c r="J85" i="17"/>
  <c r="I85" i="17"/>
  <c r="N84" i="17"/>
  <c r="M84" i="17"/>
  <c r="K84" i="17"/>
  <c r="J84" i="17"/>
  <c r="I84" i="17"/>
  <c r="N83" i="17"/>
  <c r="M83" i="17"/>
  <c r="K83" i="17"/>
  <c r="J83" i="17"/>
  <c r="I83" i="17"/>
  <c r="N82" i="17"/>
  <c r="M82" i="17"/>
  <c r="K82" i="17"/>
  <c r="J82" i="17"/>
  <c r="I82" i="17"/>
  <c r="N81" i="17"/>
  <c r="M81" i="17"/>
  <c r="K81" i="17"/>
  <c r="J81" i="17"/>
  <c r="I81" i="17"/>
  <c r="N80" i="17"/>
  <c r="M80" i="17"/>
  <c r="K80" i="17"/>
  <c r="L80" i="17" s="1"/>
  <c r="J80" i="17"/>
  <c r="I80" i="17"/>
  <c r="N79" i="17"/>
  <c r="M79" i="17"/>
  <c r="K79" i="17"/>
  <c r="J79" i="17"/>
  <c r="I79" i="17"/>
  <c r="N78" i="17"/>
  <c r="M78" i="17"/>
  <c r="K78" i="17"/>
  <c r="J78" i="17"/>
  <c r="I78" i="17"/>
  <c r="N77" i="17"/>
  <c r="M77" i="17"/>
  <c r="K77" i="17"/>
  <c r="J77" i="17"/>
  <c r="I77" i="17"/>
  <c r="N76" i="17"/>
  <c r="M76" i="17"/>
  <c r="K76" i="17"/>
  <c r="L76" i="17" s="1"/>
  <c r="J76" i="17"/>
  <c r="I76" i="17"/>
  <c r="N75" i="17"/>
  <c r="M75" i="17"/>
  <c r="K75" i="17"/>
  <c r="J75" i="17"/>
  <c r="I75" i="17"/>
  <c r="N74" i="17"/>
  <c r="M74" i="17"/>
  <c r="K74" i="17"/>
  <c r="J74" i="17"/>
  <c r="I74" i="17"/>
  <c r="N73" i="17"/>
  <c r="M73" i="17"/>
  <c r="K73" i="17"/>
  <c r="J73" i="17"/>
  <c r="I73" i="17"/>
  <c r="N72" i="17"/>
  <c r="M72" i="17"/>
  <c r="K72" i="17"/>
  <c r="J72" i="17"/>
  <c r="I72" i="17"/>
  <c r="N71" i="17"/>
  <c r="M71" i="17"/>
  <c r="K71" i="17"/>
  <c r="J71" i="17"/>
  <c r="I71" i="17"/>
  <c r="N70" i="17"/>
  <c r="M70" i="17"/>
  <c r="K70" i="17"/>
  <c r="J70" i="17"/>
  <c r="I70" i="17"/>
  <c r="N69" i="17"/>
  <c r="M69" i="17"/>
  <c r="K69" i="17"/>
  <c r="J69" i="17"/>
  <c r="I69" i="17"/>
  <c r="N68" i="17"/>
  <c r="M68" i="17"/>
  <c r="K68" i="17"/>
  <c r="L68" i="17" s="1"/>
  <c r="J68" i="17"/>
  <c r="I68" i="17"/>
  <c r="N67" i="17"/>
  <c r="M67" i="17"/>
  <c r="K67" i="17"/>
  <c r="J67" i="17"/>
  <c r="I67" i="17"/>
  <c r="N66" i="17"/>
  <c r="M66" i="17"/>
  <c r="K66" i="17"/>
  <c r="J66" i="17"/>
  <c r="I66" i="17"/>
  <c r="N65" i="17"/>
  <c r="M65" i="17"/>
  <c r="K65" i="17"/>
  <c r="J65" i="17"/>
  <c r="I65" i="17"/>
  <c r="N64" i="17"/>
  <c r="M64" i="17"/>
  <c r="K64" i="17"/>
  <c r="L64" i="17" s="1"/>
  <c r="J64" i="17"/>
  <c r="I64" i="17"/>
  <c r="N63" i="17"/>
  <c r="M63" i="17"/>
  <c r="K63" i="17"/>
  <c r="J63" i="17"/>
  <c r="I63" i="17"/>
  <c r="N62" i="17"/>
  <c r="M62" i="17"/>
  <c r="K62" i="17"/>
  <c r="J62" i="17"/>
  <c r="I62" i="17"/>
  <c r="N61" i="17"/>
  <c r="M61" i="17"/>
  <c r="K61" i="17"/>
  <c r="J61" i="17"/>
  <c r="I61" i="17"/>
  <c r="N60" i="17"/>
  <c r="M60" i="17"/>
  <c r="K60" i="17"/>
  <c r="J60" i="17"/>
  <c r="I60" i="17"/>
  <c r="N59" i="17"/>
  <c r="M59" i="17"/>
  <c r="K59" i="17"/>
  <c r="J59" i="17"/>
  <c r="I59" i="17"/>
  <c r="N58" i="17"/>
  <c r="M58" i="17"/>
  <c r="K58" i="17"/>
  <c r="J58" i="17"/>
  <c r="I58" i="17"/>
  <c r="N57" i="17"/>
  <c r="M57" i="17"/>
  <c r="K57" i="17"/>
  <c r="J57" i="17"/>
  <c r="I57" i="17"/>
  <c r="N56" i="17"/>
  <c r="M56" i="17"/>
  <c r="K56" i="17"/>
  <c r="L56" i="17" s="1"/>
  <c r="J56" i="17"/>
  <c r="I56" i="17"/>
  <c r="N55" i="17"/>
  <c r="M55" i="17"/>
  <c r="K55" i="17"/>
  <c r="J55" i="17"/>
  <c r="I55" i="17"/>
  <c r="N54" i="17"/>
  <c r="M54" i="17"/>
  <c r="K54" i="17"/>
  <c r="J54" i="17"/>
  <c r="I54" i="17"/>
  <c r="N53" i="17"/>
  <c r="M53" i="17"/>
  <c r="K53" i="17"/>
  <c r="J53" i="17"/>
  <c r="I53" i="17"/>
  <c r="N52" i="17"/>
  <c r="M52" i="17"/>
  <c r="K52" i="17"/>
  <c r="L52" i="17" s="1"/>
  <c r="J52" i="17"/>
  <c r="I52" i="17"/>
  <c r="N51" i="17"/>
  <c r="M51" i="17"/>
  <c r="K51" i="17"/>
  <c r="J51" i="17"/>
  <c r="I51" i="17"/>
  <c r="N50" i="17"/>
  <c r="M50" i="17"/>
  <c r="K50" i="17"/>
  <c r="J50" i="17"/>
  <c r="I50" i="17"/>
  <c r="N49" i="17"/>
  <c r="M49" i="17"/>
  <c r="K49" i="17"/>
  <c r="J49" i="17"/>
  <c r="I49" i="17"/>
  <c r="N48" i="17"/>
  <c r="M48" i="17"/>
  <c r="K48" i="17"/>
  <c r="J48" i="17"/>
  <c r="I48" i="17"/>
  <c r="N47" i="17"/>
  <c r="M47" i="17"/>
  <c r="K47" i="17"/>
  <c r="J47" i="17"/>
  <c r="I47" i="17"/>
  <c r="N46" i="17"/>
  <c r="M46" i="17"/>
  <c r="K46" i="17"/>
  <c r="J46" i="17"/>
  <c r="I46" i="17"/>
  <c r="N45" i="17"/>
  <c r="M45" i="17"/>
  <c r="K45" i="17"/>
  <c r="J45" i="17"/>
  <c r="I45" i="17"/>
  <c r="N44" i="17"/>
  <c r="M44" i="17"/>
  <c r="K44" i="17"/>
  <c r="L44" i="17" s="1"/>
  <c r="J44" i="17"/>
  <c r="I44" i="17"/>
  <c r="N43" i="17"/>
  <c r="M43" i="17"/>
  <c r="K43" i="17"/>
  <c r="J43" i="17"/>
  <c r="I43" i="17"/>
  <c r="N42" i="17"/>
  <c r="M42" i="17"/>
  <c r="K42" i="17"/>
  <c r="J42" i="17"/>
  <c r="I42" i="17"/>
  <c r="N41" i="17"/>
  <c r="M41" i="17"/>
  <c r="K41" i="17"/>
  <c r="J41" i="17"/>
  <c r="I41" i="17"/>
  <c r="N40" i="17"/>
  <c r="M40" i="17"/>
  <c r="K40" i="17"/>
  <c r="L40" i="17" s="1"/>
  <c r="J40" i="17"/>
  <c r="I40" i="17"/>
  <c r="N39" i="17"/>
  <c r="M39" i="17"/>
  <c r="K39" i="17"/>
  <c r="J39" i="17"/>
  <c r="I39" i="17"/>
  <c r="N38" i="17"/>
  <c r="M38" i="17"/>
  <c r="K38" i="17"/>
  <c r="J38" i="17"/>
  <c r="I38" i="17"/>
  <c r="N37" i="17"/>
  <c r="M37" i="17"/>
  <c r="K37" i="17"/>
  <c r="J37" i="17"/>
  <c r="I37" i="17"/>
  <c r="N36" i="17"/>
  <c r="M36" i="17"/>
  <c r="K36" i="17"/>
  <c r="J36" i="17"/>
  <c r="I36" i="17"/>
  <c r="N35" i="17"/>
  <c r="M35" i="17"/>
  <c r="K35" i="17"/>
  <c r="J35" i="17"/>
  <c r="I35" i="17"/>
  <c r="N34" i="17"/>
  <c r="M34" i="17"/>
  <c r="K34" i="17"/>
  <c r="J34" i="17"/>
  <c r="I34" i="17"/>
  <c r="N33" i="17"/>
  <c r="M33" i="17"/>
  <c r="K33" i="17"/>
  <c r="J33" i="17"/>
  <c r="I33" i="17"/>
  <c r="N32" i="17"/>
  <c r="M32" i="17"/>
  <c r="K32" i="17"/>
  <c r="L32" i="17" s="1"/>
  <c r="J32" i="17"/>
  <c r="I32" i="17"/>
  <c r="N31" i="17"/>
  <c r="M31" i="17"/>
  <c r="K31" i="17"/>
  <c r="J31" i="17"/>
  <c r="I31" i="17"/>
  <c r="N30" i="17"/>
  <c r="M30" i="17"/>
  <c r="K30" i="17"/>
  <c r="J30" i="17"/>
  <c r="I30" i="17"/>
  <c r="N29" i="17"/>
  <c r="M29" i="17"/>
  <c r="K29" i="17"/>
  <c r="J29" i="17"/>
  <c r="I29" i="17"/>
  <c r="N28" i="17"/>
  <c r="M28" i="17"/>
  <c r="K28" i="17"/>
  <c r="L28" i="17" s="1"/>
  <c r="J28" i="17"/>
  <c r="I28" i="17"/>
  <c r="N27" i="17"/>
  <c r="M27" i="17"/>
  <c r="K27" i="17"/>
  <c r="J27" i="17"/>
  <c r="I27" i="17"/>
  <c r="N26" i="17"/>
  <c r="M26" i="17"/>
  <c r="K26" i="17"/>
  <c r="J26" i="17"/>
  <c r="I26" i="17"/>
  <c r="N25" i="17"/>
  <c r="M25" i="17"/>
  <c r="K25" i="17"/>
  <c r="J25" i="17"/>
  <c r="I25" i="17"/>
  <c r="N24" i="17"/>
  <c r="M24" i="17"/>
  <c r="K24" i="17"/>
  <c r="J24" i="17"/>
  <c r="I24" i="17"/>
  <c r="N23" i="17"/>
  <c r="M23" i="17"/>
  <c r="K23" i="17"/>
  <c r="J23" i="17"/>
  <c r="I23" i="17"/>
  <c r="N22" i="17"/>
  <c r="M22" i="17"/>
  <c r="K22" i="17"/>
  <c r="J22" i="17"/>
  <c r="I22" i="17"/>
  <c r="N21" i="17"/>
  <c r="M21" i="17"/>
  <c r="K21" i="17"/>
  <c r="J21" i="17"/>
  <c r="I21" i="17"/>
  <c r="N20" i="17"/>
  <c r="M20" i="17"/>
  <c r="K20" i="17"/>
  <c r="L20" i="17" s="1"/>
  <c r="J20" i="17"/>
  <c r="I20" i="17"/>
  <c r="N19" i="17"/>
  <c r="M19" i="17"/>
  <c r="K19" i="17"/>
  <c r="J19" i="17"/>
  <c r="I19" i="17"/>
  <c r="N18" i="17"/>
  <c r="M18" i="17"/>
  <c r="K18" i="17"/>
  <c r="J18" i="17"/>
  <c r="I18" i="17"/>
  <c r="N17" i="17"/>
  <c r="M17" i="17"/>
  <c r="K17" i="17"/>
  <c r="J17" i="17"/>
  <c r="I17" i="17"/>
  <c r="N16" i="17"/>
  <c r="M16" i="17"/>
  <c r="K16" i="17"/>
  <c r="L16" i="17" s="1"/>
  <c r="J16" i="17"/>
  <c r="I16" i="17"/>
  <c r="N15" i="17"/>
  <c r="M15" i="17"/>
  <c r="K15" i="17"/>
  <c r="J15" i="17"/>
  <c r="I15" i="17"/>
  <c r="N14" i="17"/>
  <c r="M14" i="17"/>
  <c r="K14" i="17"/>
  <c r="J14" i="17"/>
  <c r="I14" i="17"/>
  <c r="N13" i="17"/>
  <c r="M13" i="17"/>
  <c r="K13" i="17"/>
  <c r="J13" i="17"/>
  <c r="I13" i="17"/>
  <c r="N12" i="17"/>
  <c r="M12" i="17"/>
  <c r="K12" i="17"/>
  <c r="J12" i="17"/>
  <c r="I12" i="17"/>
  <c r="N11" i="17"/>
  <c r="M11" i="17"/>
  <c r="K11" i="17"/>
  <c r="J11" i="17"/>
  <c r="I11" i="17"/>
  <c r="N10" i="17"/>
  <c r="M10" i="17"/>
  <c r="K10" i="17"/>
  <c r="J10" i="17"/>
  <c r="I10" i="17"/>
  <c r="N9" i="17"/>
  <c r="M9" i="17"/>
  <c r="K9" i="17"/>
  <c r="J9" i="17"/>
  <c r="I9" i="17"/>
  <c r="N8" i="17"/>
  <c r="M8" i="17"/>
  <c r="K8" i="17"/>
  <c r="L8" i="17" s="1"/>
  <c r="J8" i="17"/>
  <c r="I8" i="17"/>
  <c r="N7" i="17"/>
  <c r="M7" i="17"/>
  <c r="K7" i="17"/>
  <c r="J7" i="17"/>
  <c r="I7" i="17"/>
  <c r="N6" i="17"/>
  <c r="M6" i="17"/>
  <c r="K6" i="17"/>
  <c r="J6" i="17"/>
  <c r="I6" i="17"/>
  <c r="N5" i="17"/>
  <c r="M5" i="17"/>
  <c r="K5" i="17"/>
  <c r="J5" i="17"/>
  <c r="I5" i="17"/>
  <c r="N4" i="17"/>
  <c r="M4" i="17"/>
  <c r="K4" i="17"/>
  <c r="L4" i="17" s="1"/>
  <c r="J4" i="17"/>
  <c r="I4" i="17"/>
  <c r="N3" i="17"/>
  <c r="M3" i="17"/>
  <c r="K3" i="17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J82" i="3"/>
  <c r="I82" i="3"/>
  <c r="N81" i="3"/>
  <c r="M81" i="3"/>
  <c r="K81" i="3"/>
  <c r="J81" i="3"/>
  <c r="I81" i="3"/>
  <c r="N80" i="3"/>
  <c r="M80" i="3"/>
  <c r="K80" i="3"/>
  <c r="J80" i="3"/>
  <c r="I80" i="3"/>
  <c r="N79" i="3"/>
  <c r="M79" i="3"/>
  <c r="K79" i="3"/>
  <c r="J79" i="3"/>
  <c r="I79" i="3"/>
  <c r="N78" i="3"/>
  <c r="M78" i="3"/>
  <c r="K78" i="3"/>
  <c r="J78" i="3"/>
  <c r="I78" i="3"/>
  <c r="N77" i="3"/>
  <c r="M77" i="3"/>
  <c r="K77" i="3"/>
  <c r="J77" i="3"/>
  <c r="I77" i="3"/>
  <c r="N76" i="3"/>
  <c r="M76" i="3"/>
  <c r="K76" i="3"/>
  <c r="J76" i="3"/>
  <c r="I76" i="3"/>
  <c r="N75" i="3"/>
  <c r="M75" i="3"/>
  <c r="K75" i="3"/>
  <c r="J75" i="3"/>
  <c r="I75" i="3"/>
  <c r="N74" i="3"/>
  <c r="M74" i="3"/>
  <c r="K74" i="3"/>
  <c r="J74" i="3"/>
  <c r="I74" i="3"/>
  <c r="N73" i="3"/>
  <c r="M73" i="3"/>
  <c r="K73" i="3"/>
  <c r="J73" i="3"/>
  <c r="I73" i="3"/>
  <c r="N72" i="3"/>
  <c r="M72" i="3"/>
  <c r="K72" i="3"/>
  <c r="J72" i="3"/>
  <c r="I72" i="3"/>
  <c r="N71" i="3"/>
  <c r="M71" i="3"/>
  <c r="K71" i="3"/>
  <c r="J71" i="3"/>
  <c r="I71" i="3"/>
  <c r="N70" i="3"/>
  <c r="M70" i="3"/>
  <c r="K70" i="3"/>
  <c r="J70" i="3"/>
  <c r="I70" i="3"/>
  <c r="N69" i="3"/>
  <c r="M69" i="3"/>
  <c r="K69" i="3"/>
  <c r="J69" i="3"/>
  <c r="I69" i="3"/>
  <c r="N68" i="3"/>
  <c r="M68" i="3"/>
  <c r="K68" i="3"/>
  <c r="J68" i="3"/>
  <c r="I68" i="3"/>
  <c r="N67" i="3"/>
  <c r="M67" i="3"/>
  <c r="K67" i="3"/>
  <c r="J67" i="3"/>
  <c r="I67" i="3"/>
  <c r="N66" i="3"/>
  <c r="M66" i="3"/>
  <c r="K66" i="3"/>
  <c r="J66" i="3"/>
  <c r="I66" i="3"/>
  <c r="N65" i="3"/>
  <c r="M65" i="3"/>
  <c r="K65" i="3"/>
  <c r="J65" i="3"/>
  <c r="I65" i="3"/>
  <c r="N64" i="3"/>
  <c r="M64" i="3"/>
  <c r="K64" i="3"/>
  <c r="J64" i="3"/>
  <c r="I64" i="3"/>
  <c r="N63" i="3"/>
  <c r="M63" i="3"/>
  <c r="K63" i="3"/>
  <c r="J63" i="3"/>
  <c r="I63" i="3"/>
  <c r="N62" i="3"/>
  <c r="M62" i="3"/>
  <c r="K62" i="3"/>
  <c r="J62" i="3"/>
  <c r="I62" i="3"/>
  <c r="N61" i="3"/>
  <c r="M61" i="3"/>
  <c r="K61" i="3"/>
  <c r="J61" i="3"/>
  <c r="I61" i="3"/>
  <c r="N60" i="3"/>
  <c r="M60" i="3"/>
  <c r="K60" i="3"/>
  <c r="J60" i="3"/>
  <c r="I60" i="3"/>
  <c r="N59" i="3"/>
  <c r="M59" i="3"/>
  <c r="K59" i="3"/>
  <c r="J59" i="3"/>
  <c r="I59" i="3"/>
  <c r="N58" i="3"/>
  <c r="M58" i="3"/>
  <c r="K58" i="3"/>
  <c r="J58" i="3"/>
  <c r="I58" i="3"/>
  <c r="N57" i="3"/>
  <c r="M57" i="3"/>
  <c r="K57" i="3"/>
  <c r="J57" i="3"/>
  <c r="I57" i="3"/>
  <c r="N56" i="3"/>
  <c r="M56" i="3"/>
  <c r="K56" i="3"/>
  <c r="J56" i="3"/>
  <c r="I56" i="3"/>
  <c r="N55" i="3"/>
  <c r="M55" i="3"/>
  <c r="K55" i="3"/>
  <c r="J55" i="3"/>
  <c r="I55" i="3"/>
  <c r="N54" i="3"/>
  <c r="M54" i="3"/>
  <c r="K54" i="3"/>
  <c r="J54" i="3"/>
  <c r="I54" i="3"/>
  <c r="N53" i="3"/>
  <c r="M53" i="3"/>
  <c r="K53" i="3"/>
  <c r="J53" i="3"/>
  <c r="I53" i="3"/>
  <c r="N52" i="3"/>
  <c r="M52" i="3"/>
  <c r="K52" i="3"/>
  <c r="J52" i="3"/>
  <c r="I52" i="3"/>
  <c r="N51" i="3"/>
  <c r="M51" i="3"/>
  <c r="K51" i="3"/>
  <c r="J51" i="3"/>
  <c r="I51" i="3"/>
  <c r="N50" i="3"/>
  <c r="M50" i="3"/>
  <c r="K50" i="3"/>
  <c r="J50" i="3"/>
  <c r="I50" i="3"/>
  <c r="N49" i="3"/>
  <c r="M49" i="3"/>
  <c r="K49" i="3"/>
  <c r="J49" i="3"/>
  <c r="I49" i="3"/>
  <c r="N48" i="3"/>
  <c r="M48" i="3"/>
  <c r="K48" i="3"/>
  <c r="J48" i="3"/>
  <c r="I48" i="3"/>
  <c r="N47" i="3"/>
  <c r="M47" i="3"/>
  <c r="K47" i="3"/>
  <c r="J47" i="3"/>
  <c r="I47" i="3"/>
  <c r="N46" i="3"/>
  <c r="M46" i="3"/>
  <c r="K46" i="3"/>
  <c r="J46" i="3"/>
  <c r="I46" i="3"/>
  <c r="N45" i="3"/>
  <c r="M45" i="3"/>
  <c r="K45" i="3"/>
  <c r="J45" i="3"/>
  <c r="I45" i="3"/>
  <c r="N44" i="3"/>
  <c r="M44" i="3"/>
  <c r="K44" i="3"/>
  <c r="J44" i="3"/>
  <c r="I44" i="3"/>
  <c r="N43" i="3"/>
  <c r="M43" i="3"/>
  <c r="K43" i="3"/>
  <c r="J43" i="3"/>
  <c r="I43" i="3"/>
  <c r="N42" i="3"/>
  <c r="M42" i="3"/>
  <c r="K42" i="3"/>
  <c r="J42" i="3"/>
  <c r="I42" i="3"/>
  <c r="N41" i="3"/>
  <c r="M41" i="3"/>
  <c r="K41" i="3"/>
  <c r="J41" i="3"/>
  <c r="I41" i="3"/>
  <c r="N40" i="3"/>
  <c r="M40" i="3"/>
  <c r="K40" i="3"/>
  <c r="J40" i="3"/>
  <c r="I40" i="3"/>
  <c r="N39" i="3"/>
  <c r="M39" i="3"/>
  <c r="K39" i="3"/>
  <c r="J39" i="3"/>
  <c r="I39" i="3"/>
  <c r="N38" i="3"/>
  <c r="M38" i="3"/>
  <c r="K38" i="3"/>
  <c r="J38" i="3"/>
  <c r="I38" i="3"/>
  <c r="N37" i="3"/>
  <c r="M37" i="3"/>
  <c r="K37" i="3"/>
  <c r="J37" i="3"/>
  <c r="I37" i="3"/>
  <c r="N36" i="3"/>
  <c r="M36" i="3"/>
  <c r="K36" i="3"/>
  <c r="J36" i="3"/>
  <c r="I36" i="3"/>
  <c r="N35" i="3"/>
  <c r="M35" i="3"/>
  <c r="K35" i="3"/>
  <c r="J35" i="3"/>
  <c r="I35" i="3"/>
  <c r="N34" i="3"/>
  <c r="M34" i="3"/>
  <c r="K34" i="3"/>
  <c r="J34" i="3"/>
  <c r="I34" i="3"/>
  <c r="N33" i="3"/>
  <c r="M33" i="3"/>
  <c r="K33" i="3"/>
  <c r="J33" i="3"/>
  <c r="I33" i="3"/>
  <c r="N32" i="3"/>
  <c r="M32" i="3"/>
  <c r="K32" i="3"/>
  <c r="J32" i="3"/>
  <c r="I32" i="3"/>
  <c r="N31" i="3"/>
  <c r="M31" i="3"/>
  <c r="K31" i="3"/>
  <c r="J31" i="3"/>
  <c r="I31" i="3"/>
  <c r="N30" i="3"/>
  <c r="M30" i="3"/>
  <c r="K30" i="3"/>
  <c r="J30" i="3"/>
  <c r="I30" i="3"/>
  <c r="N29" i="3"/>
  <c r="M29" i="3"/>
  <c r="K29" i="3"/>
  <c r="J29" i="3"/>
  <c r="I29" i="3"/>
  <c r="N28" i="3"/>
  <c r="M28" i="3"/>
  <c r="K28" i="3"/>
  <c r="J28" i="3"/>
  <c r="I28" i="3"/>
  <c r="N27" i="3"/>
  <c r="M27" i="3"/>
  <c r="K27" i="3"/>
  <c r="J27" i="3"/>
  <c r="I27" i="3"/>
  <c r="N26" i="3"/>
  <c r="M26" i="3"/>
  <c r="K26" i="3"/>
  <c r="J26" i="3"/>
  <c r="I26" i="3"/>
  <c r="N25" i="3"/>
  <c r="M25" i="3"/>
  <c r="K25" i="3"/>
  <c r="J25" i="3"/>
  <c r="I25" i="3"/>
  <c r="N24" i="3"/>
  <c r="M24" i="3"/>
  <c r="K24" i="3"/>
  <c r="J24" i="3"/>
  <c r="I24" i="3"/>
  <c r="N23" i="3"/>
  <c r="M23" i="3"/>
  <c r="K23" i="3"/>
  <c r="J23" i="3"/>
  <c r="I23" i="3"/>
  <c r="N22" i="3"/>
  <c r="M22" i="3"/>
  <c r="K22" i="3"/>
  <c r="J22" i="3"/>
  <c r="I22" i="3"/>
  <c r="N21" i="3"/>
  <c r="M21" i="3"/>
  <c r="K21" i="3"/>
  <c r="J21" i="3"/>
  <c r="I21" i="3"/>
  <c r="N20" i="3"/>
  <c r="M20" i="3"/>
  <c r="K20" i="3"/>
  <c r="J20" i="3"/>
  <c r="I20" i="3"/>
  <c r="N19" i="3"/>
  <c r="M19" i="3"/>
  <c r="K19" i="3"/>
  <c r="J19" i="3"/>
  <c r="I19" i="3"/>
  <c r="N18" i="3"/>
  <c r="M18" i="3"/>
  <c r="K18" i="3"/>
  <c r="J18" i="3"/>
  <c r="I18" i="3"/>
  <c r="N17" i="3"/>
  <c r="M17" i="3"/>
  <c r="K17" i="3"/>
  <c r="J17" i="3"/>
  <c r="I17" i="3"/>
  <c r="N16" i="3"/>
  <c r="M16" i="3"/>
  <c r="K16" i="3"/>
  <c r="J16" i="3"/>
  <c r="I16" i="3"/>
  <c r="N15" i="3"/>
  <c r="M15" i="3"/>
  <c r="K15" i="3"/>
  <c r="J15" i="3"/>
  <c r="I15" i="3"/>
  <c r="N14" i="3"/>
  <c r="M14" i="3"/>
  <c r="K14" i="3"/>
  <c r="J14" i="3"/>
  <c r="I14" i="3"/>
  <c r="N13" i="3"/>
  <c r="M13" i="3"/>
  <c r="K13" i="3"/>
  <c r="J13" i="3"/>
  <c r="I13" i="3"/>
  <c r="N12" i="3"/>
  <c r="M12" i="3"/>
  <c r="K12" i="3"/>
  <c r="J12" i="3"/>
  <c r="I12" i="3"/>
  <c r="N11" i="3"/>
  <c r="M11" i="3"/>
  <c r="K11" i="3"/>
  <c r="J11" i="3"/>
  <c r="I11" i="3"/>
  <c r="N10" i="3"/>
  <c r="M10" i="3"/>
  <c r="K10" i="3"/>
  <c r="J10" i="3"/>
  <c r="I10" i="3"/>
  <c r="N9" i="3"/>
  <c r="M9" i="3"/>
  <c r="K9" i="3"/>
  <c r="J9" i="3"/>
  <c r="I9" i="3"/>
  <c r="N8" i="3"/>
  <c r="M8" i="3"/>
  <c r="K8" i="3"/>
  <c r="J8" i="3"/>
  <c r="I8" i="3"/>
  <c r="N7" i="3"/>
  <c r="M7" i="3"/>
  <c r="K7" i="3"/>
  <c r="J7" i="3"/>
  <c r="I7" i="3"/>
  <c r="N6" i="3"/>
  <c r="M6" i="3"/>
  <c r="K6" i="3"/>
  <c r="J6" i="3"/>
  <c r="I6" i="3"/>
  <c r="N5" i="3"/>
  <c r="M5" i="3"/>
  <c r="K5" i="3"/>
  <c r="J5" i="3"/>
  <c r="I5" i="3"/>
  <c r="N4" i="3"/>
  <c r="M4" i="3"/>
  <c r="K4" i="3"/>
  <c r="J4" i="3"/>
  <c r="I4" i="3"/>
  <c r="N3" i="3"/>
  <c r="K3" i="3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M92" i="2"/>
  <c r="K92" i="2"/>
  <c r="L92" i="2" s="1"/>
  <c r="J92" i="2"/>
  <c r="I92" i="2"/>
  <c r="N91" i="2"/>
  <c r="M91" i="2"/>
  <c r="K91" i="2"/>
  <c r="J91" i="2"/>
  <c r="I91" i="2"/>
  <c r="N90" i="2"/>
  <c r="M90" i="2"/>
  <c r="K90" i="2"/>
  <c r="J90" i="2"/>
  <c r="I90" i="2"/>
  <c r="N89" i="2"/>
  <c r="M89" i="2"/>
  <c r="K89" i="2"/>
  <c r="J89" i="2"/>
  <c r="I89" i="2"/>
  <c r="N88" i="2"/>
  <c r="M88" i="2"/>
  <c r="K88" i="2"/>
  <c r="L88" i="2" s="1"/>
  <c r="J88" i="2"/>
  <c r="I88" i="2"/>
  <c r="N87" i="2"/>
  <c r="M87" i="2"/>
  <c r="K87" i="2"/>
  <c r="J87" i="2"/>
  <c r="I87" i="2"/>
  <c r="N86" i="2"/>
  <c r="M86" i="2"/>
  <c r="K86" i="2"/>
  <c r="J86" i="2"/>
  <c r="I86" i="2"/>
  <c r="N85" i="2"/>
  <c r="M85" i="2"/>
  <c r="K85" i="2"/>
  <c r="J85" i="2"/>
  <c r="I85" i="2"/>
  <c r="N84" i="2"/>
  <c r="M84" i="2"/>
  <c r="K84" i="2"/>
  <c r="L84" i="2" s="1"/>
  <c r="J84" i="2"/>
  <c r="I84" i="2"/>
  <c r="N83" i="2"/>
  <c r="M83" i="2"/>
  <c r="K83" i="2"/>
  <c r="J83" i="2"/>
  <c r="I83" i="2"/>
  <c r="N82" i="2"/>
  <c r="M82" i="2"/>
  <c r="K82" i="2"/>
  <c r="J82" i="2"/>
  <c r="I82" i="2"/>
  <c r="N81" i="2"/>
  <c r="M81" i="2"/>
  <c r="K81" i="2"/>
  <c r="J81" i="2"/>
  <c r="I81" i="2"/>
  <c r="N80" i="2"/>
  <c r="M80" i="2"/>
  <c r="K80" i="2"/>
  <c r="L80" i="2" s="1"/>
  <c r="J80" i="2"/>
  <c r="I80" i="2"/>
  <c r="N79" i="2"/>
  <c r="M79" i="2"/>
  <c r="K79" i="2"/>
  <c r="J79" i="2"/>
  <c r="I79" i="2"/>
  <c r="N78" i="2"/>
  <c r="M78" i="2"/>
  <c r="K78" i="2"/>
  <c r="J78" i="2"/>
  <c r="I78" i="2"/>
  <c r="N77" i="2"/>
  <c r="M77" i="2"/>
  <c r="K77" i="2"/>
  <c r="J77" i="2"/>
  <c r="I77" i="2"/>
  <c r="N76" i="2"/>
  <c r="M76" i="2"/>
  <c r="K76" i="2"/>
  <c r="L76" i="2" s="1"/>
  <c r="J76" i="2"/>
  <c r="I76" i="2"/>
  <c r="N75" i="2"/>
  <c r="M75" i="2"/>
  <c r="K75" i="2"/>
  <c r="J75" i="2"/>
  <c r="I75" i="2"/>
  <c r="N74" i="2"/>
  <c r="M74" i="2"/>
  <c r="K74" i="2"/>
  <c r="J74" i="2"/>
  <c r="I74" i="2"/>
  <c r="N73" i="2"/>
  <c r="M73" i="2"/>
  <c r="K73" i="2"/>
  <c r="J73" i="2"/>
  <c r="I73" i="2"/>
  <c r="N72" i="2"/>
  <c r="M72" i="2"/>
  <c r="K72" i="2"/>
  <c r="L72" i="2" s="1"/>
  <c r="J72" i="2"/>
  <c r="I72" i="2"/>
  <c r="N71" i="2"/>
  <c r="M71" i="2"/>
  <c r="K71" i="2"/>
  <c r="J71" i="2"/>
  <c r="I71" i="2"/>
  <c r="N70" i="2"/>
  <c r="M70" i="2"/>
  <c r="K70" i="2"/>
  <c r="J70" i="2"/>
  <c r="I70" i="2"/>
  <c r="N69" i="2"/>
  <c r="M69" i="2"/>
  <c r="K69" i="2"/>
  <c r="J69" i="2"/>
  <c r="I69" i="2"/>
  <c r="N68" i="2"/>
  <c r="M68" i="2"/>
  <c r="K68" i="2"/>
  <c r="L68" i="2" s="1"/>
  <c r="J68" i="2"/>
  <c r="I68" i="2"/>
  <c r="N67" i="2"/>
  <c r="M67" i="2"/>
  <c r="K67" i="2"/>
  <c r="J67" i="2"/>
  <c r="I67" i="2"/>
  <c r="N66" i="2"/>
  <c r="M66" i="2"/>
  <c r="K66" i="2"/>
  <c r="J66" i="2"/>
  <c r="I66" i="2"/>
  <c r="N65" i="2"/>
  <c r="M65" i="2"/>
  <c r="K65" i="2"/>
  <c r="J65" i="2"/>
  <c r="I65" i="2"/>
  <c r="N64" i="2"/>
  <c r="M64" i="2"/>
  <c r="K64" i="2"/>
  <c r="L64" i="2" s="1"/>
  <c r="J64" i="2"/>
  <c r="I64" i="2"/>
  <c r="N63" i="2"/>
  <c r="M63" i="2"/>
  <c r="K63" i="2"/>
  <c r="J63" i="2"/>
  <c r="I63" i="2"/>
  <c r="N62" i="2"/>
  <c r="M62" i="2"/>
  <c r="K62" i="2"/>
  <c r="J62" i="2"/>
  <c r="I62" i="2"/>
  <c r="N61" i="2"/>
  <c r="M61" i="2"/>
  <c r="K61" i="2"/>
  <c r="J61" i="2"/>
  <c r="I61" i="2"/>
  <c r="N60" i="2"/>
  <c r="M60" i="2"/>
  <c r="K60" i="2"/>
  <c r="L60" i="2" s="1"/>
  <c r="J60" i="2"/>
  <c r="I60" i="2"/>
  <c r="N59" i="2"/>
  <c r="M59" i="2"/>
  <c r="K59" i="2"/>
  <c r="J59" i="2"/>
  <c r="I59" i="2"/>
  <c r="N58" i="2"/>
  <c r="M58" i="2"/>
  <c r="K58" i="2"/>
  <c r="J58" i="2"/>
  <c r="I58" i="2"/>
  <c r="N57" i="2"/>
  <c r="M57" i="2"/>
  <c r="K57" i="2"/>
  <c r="J57" i="2"/>
  <c r="I57" i="2"/>
  <c r="N56" i="2"/>
  <c r="M56" i="2"/>
  <c r="K56" i="2"/>
  <c r="L56" i="2" s="1"/>
  <c r="J56" i="2"/>
  <c r="I56" i="2"/>
  <c r="N55" i="2"/>
  <c r="M55" i="2"/>
  <c r="K55" i="2"/>
  <c r="J55" i="2"/>
  <c r="I55" i="2"/>
  <c r="N54" i="2"/>
  <c r="M54" i="2"/>
  <c r="K54" i="2"/>
  <c r="J54" i="2"/>
  <c r="I54" i="2"/>
  <c r="N53" i="2"/>
  <c r="M53" i="2"/>
  <c r="K53" i="2"/>
  <c r="J53" i="2"/>
  <c r="I53" i="2"/>
  <c r="N52" i="2"/>
  <c r="M52" i="2"/>
  <c r="K52" i="2"/>
  <c r="L52" i="2" s="1"/>
  <c r="J52" i="2"/>
  <c r="I52" i="2"/>
  <c r="N51" i="2"/>
  <c r="M51" i="2"/>
  <c r="K51" i="2"/>
  <c r="J51" i="2"/>
  <c r="I51" i="2"/>
  <c r="N50" i="2"/>
  <c r="M50" i="2"/>
  <c r="K50" i="2"/>
  <c r="J50" i="2"/>
  <c r="I50" i="2"/>
  <c r="N49" i="2"/>
  <c r="M49" i="2"/>
  <c r="K49" i="2"/>
  <c r="J49" i="2"/>
  <c r="I49" i="2"/>
  <c r="N48" i="2"/>
  <c r="M48" i="2"/>
  <c r="K48" i="2"/>
  <c r="L48" i="2" s="1"/>
  <c r="J48" i="2"/>
  <c r="I48" i="2"/>
  <c r="N47" i="2"/>
  <c r="M47" i="2"/>
  <c r="K47" i="2"/>
  <c r="J47" i="2"/>
  <c r="I47" i="2"/>
  <c r="N46" i="2"/>
  <c r="M46" i="2"/>
  <c r="K46" i="2"/>
  <c r="J46" i="2"/>
  <c r="I46" i="2"/>
  <c r="N45" i="2"/>
  <c r="M45" i="2"/>
  <c r="K45" i="2"/>
  <c r="J45" i="2"/>
  <c r="I45" i="2"/>
  <c r="N44" i="2"/>
  <c r="M44" i="2"/>
  <c r="K44" i="2"/>
  <c r="L44" i="2" s="1"/>
  <c r="J44" i="2"/>
  <c r="I44" i="2"/>
  <c r="N43" i="2"/>
  <c r="M43" i="2"/>
  <c r="K43" i="2"/>
  <c r="J43" i="2"/>
  <c r="I43" i="2"/>
  <c r="N42" i="2"/>
  <c r="M42" i="2"/>
  <c r="K42" i="2"/>
  <c r="J42" i="2"/>
  <c r="I42" i="2"/>
  <c r="N41" i="2"/>
  <c r="M41" i="2"/>
  <c r="K41" i="2"/>
  <c r="J41" i="2"/>
  <c r="I41" i="2"/>
  <c r="N40" i="2"/>
  <c r="M40" i="2"/>
  <c r="K40" i="2"/>
  <c r="L40" i="2" s="1"/>
  <c r="J40" i="2"/>
  <c r="I40" i="2"/>
  <c r="N39" i="2"/>
  <c r="M39" i="2"/>
  <c r="K39" i="2"/>
  <c r="J39" i="2"/>
  <c r="I39" i="2"/>
  <c r="N38" i="2"/>
  <c r="M38" i="2"/>
  <c r="K38" i="2"/>
  <c r="J38" i="2"/>
  <c r="I38" i="2"/>
  <c r="N37" i="2"/>
  <c r="M37" i="2"/>
  <c r="K37" i="2"/>
  <c r="J37" i="2"/>
  <c r="I37" i="2"/>
  <c r="N36" i="2"/>
  <c r="M36" i="2"/>
  <c r="K36" i="2"/>
  <c r="L36" i="2" s="1"/>
  <c r="J36" i="2"/>
  <c r="I36" i="2"/>
  <c r="N35" i="2"/>
  <c r="M35" i="2"/>
  <c r="K35" i="2"/>
  <c r="J35" i="2"/>
  <c r="I35" i="2"/>
  <c r="N34" i="2"/>
  <c r="M34" i="2"/>
  <c r="K34" i="2"/>
  <c r="J34" i="2"/>
  <c r="I34" i="2"/>
  <c r="N33" i="2"/>
  <c r="M33" i="2"/>
  <c r="K33" i="2"/>
  <c r="J33" i="2"/>
  <c r="I33" i="2"/>
  <c r="N32" i="2"/>
  <c r="M32" i="2"/>
  <c r="K32" i="2"/>
  <c r="L32" i="2" s="1"/>
  <c r="J32" i="2"/>
  <c r="I32" i="2"/>
  <c r="N31" i="2"/>
  <c r="M31" i="2"/>
  <c r="K31" i="2"/>
  <c r="J31" i="2"/>
  <c r="I31" i="2"/>
  <c r="N30" i="2"/>
  <c r="M30" i="2"/>
  <c r="K30" i="2"/>
  <c r="J30" i="2"/>
  <c r="I30" i="2"/>
  <c r="N29" i="2"/>
  <c r="M29" i="2"/>
  <c r="K29" i="2"/>
  <c r="J29" i="2"/>
  <c r="I29" i="2"/>
  <c r="N28" i="2"/>
  <c r="M28" i="2"/>
  <c r="K28" i="2"/>
  <c r="L28" i="2" s="1"/>
  <c r="J28" i="2"/>
  <c r="I28" i="2"/>
  <c r="N27" i="2"/>
  <c r="M27" i="2"/>
  <c r="K27" i="2"/>
  <c r="J27" i="2"/>
  <c r="I27" i="2"/>
  <c r="N26" i="2"/>
  <c r="M26" i="2"/>
  <c r="K26" i="2"/>
  <c r="J26" i="2"/>
  <c r="I26" i="2"/>
  <c r="N25" i="2"/>
  <c r="M25" i="2"/>
  <c r="K25" i="2"/>
  <c r="J25" i="2"/>
  <c r="I25" i="2"/>
  <c r="N24" i="2"/>
  <c r="M24" i="2"/>
  <c r="K24" i="2"/>
  <c r="L24" i="2" s="1"/>
  <c r="J24" i="2"/>
  <c r="I24" i="2"/>
  <c r="N23" i="2"/>
  <c r="M23" i="2"/>
  <c r="K23" i="2"/>
  <c r="J23" i="2"/>
  <c r="I23" i="2"/>
  <c r="N22" i="2"/>
  <c r="M22" i="2"/>
  <c r="K22" i="2"/>
  <c r="J22" i="2"/>
  <c r="I22" i="2"/>
  <c r="N21" i="2"/>
  <c r="M21" i="2"/>
  <c r="K21" i="2"/>
  <c r="J21" i="2"/>
  <c r="I21" i="2"/>
  <c r="N20" i="2"/>
  <c r="M20" i="2"/>
  <c r="K20" i="2"/>
  <c r="L20" i="2" s="1"/>
  <c r="J20" i="2"/>
  <c r="I20" i="2"/>
  <c r="N19" i="2"/>
  <c r="M19" i="2"/>
  <c r="K19" i="2"/>
  <c r="J19" i="2"/>
  <c r="I19" i="2"/>
  <c r="N18" i="2"/>
  <c r="M18" i="2"/>
  <c r="K18" i="2"/>
  <c r="J18" i="2"/>
  <c r="I18" i="2"/>
  <c r="N17" i="2"/>
  <c r="M17" i="2"/>
  <c r="K17" i="2"/>
  <c r="J17" i="2"/>
  <c r="I17" i="2"/>
  <c r="N16" i="2"/>
  <c r="M16" i="2"/>
  <c r="K16" i="2"/>
  <c r="L16" i="2" s="1"/>
  <c r="J16" i="2"/>
  <c r="I16" i="2"/>
  <c r="N15" i="2"/>
  <c r="M15" i="2"/>
  <c r="K15" i="2"/>
  <c r="J15" i="2"/>
  <c r="I15" i="2"/>
  <c r="N14" i="2"/>
  <c r="M14" i="2"/>
  <c r="K14" i="2"/>
  <c r="J14" i="2"/>
  <c r="I14" i="2"/>
  <c r="N13" i="2"/>
  <c r="M13" i="2"/>
  <c r="K13" i="2"/>
  <c r="J13" i="2"/>
  <c r="I13" i="2"/>
  <c r="N12" i="2"/>
  <c r="M12" i="2"/>
  <c r="K12" i="2"/>
  <c r="L12" i="2" s="1"/>
  <c r="J12" i="2"/>
  <c r="I12" i="2"/>
  <c r="N11" i="2"/>
  <c r="M11" i="2"/>
  <c r="K11" i="2"/>
  <c r="J11" i="2"/>
  <c r="I11" i="2"/>
  <c r="N10" i="2"/>
  <c r="M10" i="2"/>
  <c r="K10" i="2"/>
  <c r="J10" i="2"/>
  <c r="I10" i="2"/>
  <c r="N9" i="2"/>
  <c r="M9" i="2"/>
  <c r="K9" i="2"/>
  <c r="J9" i="2"/>
  <c r="I9" i="2"/>
  <c r="N8" i="2"/>
  <c r="M8" i="2"/>
  <c r="K8" i="2"/>
  <c r="L8" i="2" s="1"/>
  <c r="J8" i="2"/>
  <c r="I8" i="2"/>
  <c r="N7" i="2"/>
  <c r="M7" i="2"/>
  <c r="K7" i="2"/>
  <c r="J7" i="2"/>
  <c r="I7" i="2"/>
  <c r="N6" i="2"/>
  <c r="M6" i="2"/>
  <c r="K6" i="2"/>
  <c r="J6" i="2"/>
  <c r="I6" i="2"/>
  <c r="N5" i="2"/>
  <c r="M5" i="2"/>
  <c r="K5" i="2"/>
  <c r="J5" i="2"/>
  <c r="I5" i="2"/>
  <c r="N4" i="2"/>
  <c r="M4" i="2"/>
  <c r="K4" i="2"/>
  <c r="L4" i="2" s="1"/>
  <c r="J4" i="2"/>
  <c r="I4" i="2"/>
  <c r="N3" i="2"/>
  <c r="M3" i="2"/>
  <c r="K3" i="2"/>
  <c r="J3" i="2"/>
  <c r="I3" i="2"/>
  <c r="H71" i="36"/>
  <c r="G71" i="36"/>
  <c r="E71" i="36"/>
  <c r="C71" i="36"/>
  <c r="H70" i="36"/>
  <c r="G70" i="36"/>
  <c r="E70" i="36"/>
  <c r="C70" i="36"/>
  <c r="H69" i="36"/>
  <c r="G69" i="36"/>
  <c r="E69" i="36"/>
  <c r="C69" i="36"/>
  <c r="H68" i="36"/>
  <c r="G68" i="36"/>
  <c r="E68" i="36"/>
  <c r="C68" i="36"/>
  <c r="H67" i="36"/>
  <c r="G67" i="36"/>
  <c r="E67" i="36"/>
  <c r="C67" i="36"/>
  <c r="H66" i="36"/>
  <c r="G66" i="36"/>
  <c r="E66" i="36"/>
  <c r="C66" i="36"/>
  <c r="H65" i="36"/>
  <c r="G65" i="36"/>
  <c r="E65" i="36"/>
  <c r="C65" i="36"/>
  <c r="H64" i="36"/>
  <c r="G64" i="36"/>
  <c r="E64" i="36"/>
  <c r="C64" i="36"/>
  <c r="H63" i="36"/>
  <c r="G63" i="36"/>
  <c r="E63" i="36"/>
  <c r="C63" i="36"/>
  <c r="H62" i="36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L4" i="5" l="1"/>
  <c r="L16" i="5"/>
  <c r="L28" i="5"/>
  <c r="L40" i="5"/>
  <c r="L52" i="5"/>
  <c r="L8" i="24"/>
  <c r="L20" i="24"/>
  <c r="L32" i="24"/>
  <c r="L44" i="24"/>
  <c r="L56" i="24"/>
  <c r="L68" i="24"/>
  <c r="M8" i="30"/>
  <c r="M20" i="30"/>
  <c r="M32" i="30"/>
  <c r="M44" i="30"/>
  <c r="M56" i="30"/>
  <c r="M68" i="30"/>
  <c r="M80" i="30"/>
  <c r="M4" i="30"/>
  <c r="L40" i="18"/>
  <c r="L52" i="18"/>
  <c r="L64" i="18"/>
  <c r="L76" i="18"/>
  <c r="L80" i="24"/>
  <c r="L7" i="21"/>
  <c r="L64" i="5"/>
  <c r="L76" i="5"/>
  <c r="L88" i="5"/>
  <c r="M16" i="30"/>
  <c r="M28" i="30"/>
  <c r="M40" i="30"/>
  <c r="M52" i="30"/>
  <c r="M64" i="30"/>
  <c r="L12" i="17"/>
  <c r="L24" i="17"/>
  <c r="L36" i="17"/>
  <c r="L48" i="17"/>
  <c r="L60" i="17"/>
  <c r="L72" i="17"/>
  <c r="L84" i="17"/>
  <c r="L8" i="26"/>
  <c r="L20" i="26"/>
  <c r="L32" i="26"/>
  <c r="L44" i="26"/>
  <c r="L56" i="26"/>
  <c r="L68" i="26"/>
  <c r="L80" i="26"/>
  <c r="L76" i="24"/>
  <c r="M76" i="30"/>
  <c r="L4" i="26"/>
  <c r="L16" i="26"/>
  <c r="L28" i="26"/>
  <c r="L40" i="26"/>
  <c r="L52" i="26"/>
  <c r="L64" i="26"/>
  <c r="L76" i="26"/>
  <c r="L88" i="17"/>
  <c r="L3" i="23"/>
  <c r="L13" i="23"/>
  <c r="L17" i="23"/>
  <c r="L11" i="21"/>
  <c r="L21" i="23"/>
  <c r="L4" i="3"/>
  <c r="L8" i="3"/>
  <c r="L12" i="3"/>
  <c r="L48" i="3"/>
  <c r="L52" i="3"/>
  <c r="L56" i="3"/>
  <c r="L60" i="3"/>
  <c r="L64" i="3"/>
  <c r="L68" i="3"/>
  <c r="L72" i="3"/>
  <c r="L76" i="3"/>
  <c r="L80" i="3"/>
  <c r="L27" i="23"/>
  <c r="L24" i="23"/>
  <c r="L25" i="23"/>
  <c r="L7" i="23"/>
  <c r="L6" i="17"/>
  <c r="L10" i="17"/>
  <c r="L14" i="17"/>
  <c r="L18" i="17"/>
  <c r="L22" i="17"/>
  <c r="L26" i="17"/>
  <c r="L30" i="17"/>
  <c r="L34" i="17"/>
  <c r="L38" i="17"/>
  <c r="L42" i="17"/>
  <c r="L46" i="17"/>
  <c r="L50" i="17"/>
  <c r="L54" i="17"/>
  <c r="L58" i="17"/>
  <c r="L62" i="17"/>
  <c r="L66" i="17"/>
  <c r="L70" i="17"/>
  <c r="L74" i="17"/>
  <c r="L78" i="17"/>
  <c r="L82" i="17"/>
  <c r="L86" i="17"/>
  <c r="L90" i="17"/>
  <c r="L3" i="2"/>
  <c r="L7" i="2"/>
  <c r="L11" i="2"/>
  <c r="L15" i="2"/>
  <c r="L19" i="2"/>
  <c r="L3" i="17"/>
  <c r="L7" i="17"/>
  <c r="L11" i="17"/>
  <c r="L15" i="17"/>
  <c r="L19" i="17"/>
  <c r="L23" i="17"/>
  <c r="L27" i="17"/>
  <c r="L31" i="17"/>
  <c r="L35" i="17"/>
  <c r="L39" i="17"/>
  <c r="L43" i="17"/>
  <c r="L47" i="17"/>
  <c r="L51" i="17"/>
  <c r="L55" i="17"/>
  <c r="L59" i="17"/>
  <c r="L63" i="17"/>
  <c r="L67" i="17"/>
  <c r="L71" i="17"/>
  <c r="L75" i="17"/>
  <c r="L79" i="17"/>
  <c r="M3" i="30"/>
  <c r="M7" i="30"/>
  <c r="M11" i="30"/>
  <c r="M15" i="30"/>
  <c r="M19" i="30"/>
  <c r="M23" i="30"/>
  <c r="M27" i="30"/>
  <c r="M31" i="30"/>
  <c r="M35" i="30"/>
  <c r="M39" i="30"/>
  <c r="M43" i="30"/>
  <c r="M47" i="30"/>
  <c r="M51" i="30"/>
  <c r="M55" i="30"/>
  <c r="M59" i="30"/>
  <c r="M63" i="30"/>
  <c r="M67" i="30"/>
  <c r="M71" i="30"/>
  <c r="M75" i="30"/>
  <c r="M79" i="30"/>
  <c r="M83" i="30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3" i="5"/>
  <c r="L7" i="5"/>
  <c r="L11" i="5"/>
  <c r="L15" i="5"/>
  <c r="L19" i="5"/>
  <c r="L6" i="5"/>
  <c r="L10" i="5"/>
  <c r="L14" i="5"/>
  <c r="L18" i="5"/>
  <c r="L22" i="5"/>
  <c r="L26" i="5"/>
  <c r="L30" i="5"/>
  <c r="L34" i="5"/>
  <c r="L38" i="5"/>
  <c r="L42" i="5"/>
  <c r="L46" i="5"/>
  <c r="L50" i="5"/>
  <c r="L54" i="5"/>
  <c r="L58" i="5"/>
  <c r="L62" i="5"/>
  <c r="L66" i="5"/>
  <c r="L70" i="5"/>
  <c r="L74" i="5"/>
  <c r="L78" i="5"/>
  <c r="L82" i="5"/>
  <c r="L86" i="5"/>
  <c r="L90" i="5"/>
  <c r="L5" i="5"/>
  <c r="L9" i="5"/>
  <c r="L13" i="5"/>
  <c r="L17" i="5"/>
  <c r="L21" i="5"/>
  <c r="L5" i="17"/>
  <c r="L9" i="17"/>
  <c r="L13" i="17"/>
  <c r="L17" i="17"/>
  <c r="L21" i="17"/>
  <c r="L25" i="17"/>
  <c r="L29" i="17"/>
  <c r="L33" i="17"/>
  <c r="L37" i="17"/>
  <c r="L41" i="17"/>
  <c r="L45" i="17"/>
  <c r="L49" i="17"/>
  <c r="L53" i="17"/>
  <c r="L57" i="17"/>
  <c r="L61" i="17"/>
  <c r="L65" i="17"/>
  <c r="L69" i="17"/>
  <c r="L73" i="17"/>
  <c r="L77" i="17"/>
  <c r="L81" i="17"/>
  <c r="L17" i="24"/>
  <c r="L25" i="24"/>
  <c r="L33" i="24"/>
  <c r="L41" i="24"/>
  <c r="L53" i="24"/>
  <c r="L57" i="24"/>
  <c r="L69" i="24"/>
  <c r="L73" i="24"/>
  <c r="L77" i="24"/>
  <c r="L81" i="24"/>
  <c r="L6" i="24"/>
  <c r="L10" i="24"/>
  <c r="L18" i="24"/>
  <c r="L5" i="24"/>
  <c r="L9" i="24"/>
  <c r="L13" i="24"/>
  <c r="L21" i="24"/>
  <c r="L29" i="24"/>
  <c r="L37" i="24"/>
  <c r="L45" i="24"/>
  <c r="L49" i="24"/>
  <c r="L61" i="24"/>
  <c r="L65" i="24"/>
  <c r="L14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33" i="3"/>
  <c r="L37" i="3"/>
  <c r="L41" i="3"/>
  <c r="L45" i="3"/>
  <c r="L49" i="3"/>
  <c r="L53" i="3"/>
  <c r="L57" i="3"/>
  <c r="L61" i="3"/>
  <c r="L14" i="3"/>
  <c r="L18" i="3"/>
  <c r="L22" i="3"/>
  <c r="L26" i="3"/>
  <c r="L30" i="3"/>
  <c r="L34" i="3"/>
  <c r="L38" i="3"/>
  <c r="L42" i="3"/>
  <c r="L46" i="3"/>
  <c r="L5" i="3"/>
  <c r="L9" i="3"/>
  <c r="L13" i="3"/>
  <c r="L16" i="3"/>
  <c r="L20" i="3"/>
  <c r="L24" i="3"/>
  <c r="L28" i="3"/>
  <c r="L50" i="3"/>
  <c r="L54" i="3"/>
  <c r="L58" i="3"/>
  <c r="L65" i="3"/>
  <c r="L69" i="3"/>
  <c r="L73" i="3"/>
  <c r="L77" i="3"/>
  <c r="L81" i="3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M5" i="30"/>
  <c r="M9" i="30"/>
  <c r="M13" i="30"/>
  <c r="M17" i="30"/>
  <c r="M21" i="30"/>
  <c r="M25" i="30"/>
  <c r="M29" i="30"/>
  <c r="M33" i="30"/>
  <c r="M37" i="30"/>
  <c r="M41" i="30"/>
  <c r="M45" i="30"/>
  <c r="M49" i="30"/>
  <c r="M53" i="30"/>
  <c r="M57" i="30"/>
  <c r="M61" i="30"/>
  <c r="M65" i="30"/>
  <c r="M69" i="30"/>
  <c r="M73" i="30"/>
  <c r="M77" i="30"/>
  <c r="M81" i="30"/>
  <c r="L6" i="3"/>
  <c r="L10" i="3"/>
  <c r="L17" i="3"/>
  <c r="L21" i="3"/>
  <c r="L25" i="3"/>
  <c r="L29" i="3"/>
  <c r="L32" i="3"/>
  <c r="L36" i="3"/>
  <c r="L40" i="3"/>
  <c r="L44" i="3"/>
  <c r="L62" i="3"/>
  <c r="L66" i="3"/>
  <c r="L70" i="3"/>
  <c r="L74" i="3"/>
  <c r="L78" i="3"/>
  <c r="L82" i="3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57" i="18"/>
  <c r="L61" i="18"/>
  <c r="L65" i="18"/>
  <c r="L69" i="18"/>
  <c r="L73" i="18"/>
  <c r="L77" i="18"/>
  <c r="L81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18"/>
  <c r="L63" i="18"/>
  <c r="L67" i="18"/>
  <c r="L71" i="18"/>
  <c r="L75" i="18"/>
  <c r="L79" i="18"/>
  <c r="L83" i="18"/>
  <c r="L83" i="17"/>
  <c r="L87" i="17"/>
  <c r="L85" i="17"/>
  <c r="L89" i="17"/>
  <c r="L91" i="17"/>
  <c r="L5" i="26"/>
  <c r="L9" i="26"/>
  <c r="L13" i="26"/>
  <c r="L17" i="26"/>
  <c r="L21" i="26"/>
  <c r="L25" i="26"/>
  <c r="L29" i="26"/>
  <c r="L33" i="26"/>
  <c r="L37" i="26"/>
  <c r="L41" i="26"/>
  <c r="L45" i="26"/>
  <c r="L49" i="26"/>
  <c r="L53" i="26"/>
  <c r="L57" i="26"/>
  <c r="L61" i="26"/>
  <c r="L65" i="26"/>
  <c r="L69" i="26"/>
  <c r="L73" i="26"/>
  <c r="L77" i="26"/>
  <c r="L81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3" i="26"/>
  <c r="L7" i="26"/>
  <c r="L11" i="26"/>
  <c r="L15" i="26"/>
  <c r="L19" i="26"/>
  <c r="L23" i="26"/>
  <c r="L27" i="26"/>
  <c r="L31" i="26"/>
  <c r="L35" i="26"/>
  <c r="L39" i="26"/>
  <c r="L43" i="26"/>
  <c r="L47" i="26"/>
  <c r="L51" i="26"/>
  <c r="L55" i="26"/>
  <c r="L59" i="26"/>
  <c r="L63" i="26"/>
  <c r="L67" i="26"/>
  <c r="L71" i="26"/>
  <c r="L75" i="26"/>
  <c r="L79" i="26"/>
  <c r="L83" i="26"/>
  <c r="M84" i="25"/>
  <c r="I84" i="25"/>
  <c r="L70" i="24"/>
  <c r="L74" i="24"/>
  <c r="L78" i="24"/>
  <c r="L82" i="24"/>
  <c r="L71" i="24"/>
  <c r="L75" i="24"/>
  <c r="L79" i="24"/>
  <c r="L83" i="24"/>
  <c r="L5" i="21"/>
  <c r="L9" i="21"/>
  <c r="L13" i="21"/>
  <c r="L17" i="21"/>
  <c r="L21" i="21"/>
  <c r="L25" i="21"/>
  <c r="L79" i="2"/>
  <c r="L83" i="2"/>
  <c r="L87" i="2"/>
  <c r="L91" i="2"/>
  <c r="L4" i="23"/>
  <c r="L8" i="23"/>
  <c r="L10" i="23"/>
  <c r="L14" i="23"/>
  <c r="L18" i="23"/>
  <c r="L22" i="23"/>
  <c r="L5" i="23"/>
  <c r="L9" i="23"/>
  <c r="L11" i="23"/>
  <c r="L15" i="23"/>
  <c r="L19" i="23"/>
  <c r="L23" i="23"/>
  <c r="L6" i="23"/>
  <c r="L12" i="23"/>
  <c r="L16" i="23"/>
  <c r="L20" i="23"/>
  <c r="L26" i="23"/>
  <c r="K84" i="25"/>
  <c r="L84" i="25" s="1"/>
  <c r="L3" i="3"/>
  <c r="L11" i="3"/>
  <c r="L19" i="3"/>
  <c r="L27" i="3"/>
  <c r="L35" i="3"/>
  <c r="L43" i="3"/>
  <c r="L51" i="3"/>
  <c r="L59" i="3"/>
  <c r="L67" i="3"/>
  <c r="L75" i="3"/>
  <c r="L83" i="3"/>
  <c r="L7" i="3"/>
  <c r="L15" i="3"/>
  <c r="L23" i="3"/>
  <c r="L31" i="3"/>
  <c r="L39" i="3"/>
  <c r="L47" i="3"/>
  <c r="L55" i="3"/>
  <c r="L63" i="3"/>
  <c r="L71" i="3"/>
  <c r="L79" i="3"/>
  <c r="L6" i="21"/>
  <c r="L10" i="21"/>
  <c r="L14" i="21"/>
  <c r="L18" i="21"/>
  <c r="L22" i="21"/>
  <c r="L26" i="21"/>
  <c r="L15" i="21"/>
  <c r="L19" i="21"/>
  <c r="L23" i="21"/>
  <c r="L4" i="21"/>
  <c r="L8" i="21"/>
  <c r="L12" i="21"/>
  <c r="L16" i="21"/>
  <c r="L20" i="21"/>
  <c r="L24" i="21"/>
  <c r="L85" i="2"/>
  <c r="L89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6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63" i="25" l="1"/>
  <c r="L64" i="25"/>
  <c r="L69" i="25"/>
  <c r="L37" i="25"/>
  <c r="L45" i="25"/>
  <c r="L66" i="25"/>
  <c r="L77" i="25"/>
  <c r="L79" i="25"/>
  <c r="L28" i="25"/>
  <c r="L61" i="25"/>
  <c r="L31" i="25"/>
  <c r="L34" i="25"/>
  <c r="L29" i="25"/>
  <c r="L3" i="25"/>
  <c r="L53" i="25"/>
  <c r="L13" i="25"/>
  <c r="L15" i="25"/>
  <c r="L80" i="25"/>
  <c r="L21" i="25"/>
  <c r="L47" i="25"/>
  <c r="L24" i="25"/>
  <c r="L48" i="25"/>
  <c r="L50" i="25"/>
  <c r="L30" i="25"/>
  <c r="L73" i="25"/>
  <c r="L57" i="25"/>
  <c r="L41" i="25"/>
  <c r="L25" i="25"/>
  <c r="L9" i="25"/>
  <c r="L75" i="25"/>
  <c r="L59" i="25"/>
  <c r="L43" i="25"/>
  <c r="L27" i="25"/>
  <c r="L11" i="25"/>
  <c r="L60" i="25"/>
  <c r="L12" i="25"/>
  <c r="L62" i="25"/>
  <c r="L22" i="25"/>
  <c r="L76" i="25"/>
  <c r="L40" i="25"/>
  <c r="L20" i="25"/>
  <c r="L78" i="25"/>
  <c r="L46" i="25"/>
  <c r="L26" i="25"/>
  <c r="L5" i="25"/>
  <c r="L71" i="25"/>
  <c r="L55" i="25"/>
  <c r="L39" i="25"/>
  <c r="L23" i="25"/>
  <c r="L7" i="25"/>
  <c r="L52" i="25"/>
  <c r="L8" i="25"/>
  <c r="L58" i="25"/>
  <c r="L18" i="25"/>
  <c r="L68" i="25"/>
  <c r="L36" i="25"/>
  <c r="L16" i="25"/>
  <c r="L74" i="25"/>
  <c r="L42" i="25"/>
  <c r="L10" i="25"/>
  <c r="L81" i="25"/>
  <c r="L65" i="25"/>
  <c r="L49" i="25"/>
  <c r="L33" i="25"/>
  <c r="L17" i="25"/>
  <c r="L83" i="25"/>
  <c r="L67" i="25"/>
  <c r="L51" i="25"/>
  <c r="L35" i="25"/>
  <c r="L19" i="25"/>
  <c r="L72" i="25"/>
  <c r="L44" i="25"/>
  <c r="L82" i="25"/>
  <c r="L54" i="25"/>
  <c r="L14" i="25"/>
  <c r="L56" i="25"/>
  <c r="L32" i="25"/>
  <c r="L4" i="25"/>
  <c r="L70" i="25"/>
  <c r="L38" i="25"/>
  <c r="L6" i="25"/>
</calcChain>
</file>

<file path=xl/sharedStrings.xml><?xml version="1.0" encoding="utf-8"?>
<sst xmlns="http://schemas.openxmlformats.org/spreadsheetml/2006/main" count="1683" uniqueCount="349">
  <si>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</si>
  <si>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</si>
  <si>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</si>
  <si>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</si>
  <si>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</si>
  <si>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</si>
  <si>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</si>
  <si>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</si>
  <si>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</si>
  <si>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</si>
  <si>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</si>
  <si>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</si>
  <si>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</si>
  <si>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</si>
  <si>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</si>
  <si>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</si>
  <si>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</si>
  <si>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</si>
  <si>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</si>
  <si>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</si>
  <si>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</si>
  <si>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</si>
  <si>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</si>
  <si>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</si>
  <si>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</si>
  <si>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</si>
  <si>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</si>
  <si>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</si>
  <si>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</si>
  <si>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</si>
  <si>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</si>
  <si>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</si>
  <si>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</si>
  <si>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</si>
  <si>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</si>
  <si>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</si>
  <si>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</si>
  <si>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</si>
  <si>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</si>
  <si>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</si>
  <si>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</si>
  <si>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</si>
  <si>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</si>
  <si>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</si>
  <si>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</si>
  <si>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</si>
  <si>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</si>
  <si>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</si>
  <si>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</si>
  <si>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</si>
  <si>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</si>
  <si>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</si>
  <si>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</si>
  <si>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</si>
  <si>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</si>
  <si>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</si>
  <si>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</si>
  <si>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</si>
  <si>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</si>
  <si>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</si>
  <si>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</si>
  <si>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</si>
  <si>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</si>
  <si>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</si>
  <si>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</si>
  <si>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</si>
  <si>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</si>
  <si>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</si>
  <si>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</si>
  <si>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</si>
  <si>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</si>
  <si>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</si>
  <si>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</si>
  <si>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</si>
  <si>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</si>
  <si>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</si>
  <si>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</si>
  <si>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</si>
  <si>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</si>
  <si>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</si>
  <si>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</si>
  <si>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</si>
  <si>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</si>
  <si>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</si>
  <si>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</si>
  <si>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</si>
  <si>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</si>
  <si>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</si>
  <si>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</si>
  <si>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</si>
  <si>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</si>
  <si>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</si>
  <si>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</si>
  <si>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</si>
  <si>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</si>
  <si>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</si>
  <si>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</si>
  <si>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</si>
  <si>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</si>
  <si>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</si>
  <si>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</si>
  <si>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</si>
  <si>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</si>
  <si>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</si>
  <si>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</si>
  <si>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</si>
  <si>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</si>
  <si>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</si>
  <si>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</si>
  <si>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</si>
  <si>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</si>
  <si>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</si>
  <si>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</si>
  <si>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</si>
  <si>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</si>
  <si>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</si>
  <si>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</si>
  <si>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</si>
  <si>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</si>
  <si>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</si>
  <si>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</si>
  <si>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</si>
  <si>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</si>
  <si>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</si>
  <si>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</si>
  <si>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</si>
  <si>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</si>
  <si>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</si>
  <si>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</si>
  <si>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</si>
  <si>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</si>
  <si>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</si>
  <si>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</si>
  <si>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</si>
  <si>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</si>
  <si>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</si>
  <si>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</si>
  <si>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</si>
  <si>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</si>
  <si>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</si>
  <si>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</si>
  <si>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</si>
  <si>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</si>
  <si>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</si>
  <si>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</si>
  <si>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</si>
  <si>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</si>
  <si>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</si>
  <si>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</si>
  <si>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</si>
  <si>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</si>
  <si>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</si>
  <si>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</si>
  <si>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</si>
  <si>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</si>
  <si>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</si>
  <si>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</si>
  <si>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</si>
  <si>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</si>
  <si>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</si>
  <si>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</si>
  <si>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</si>
  <si>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</si>
  <si>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</si>
  <si>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</si>
  <si>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</si>
  <si>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</si>
  <si>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</si>
  <si>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</si>
  <si>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</si>
  <si>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</si>
  <si>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</si>
  <si>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</si>
  <si>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</si>
  <si>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</si>
  <si>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</si>
  <si>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</si>
  <si>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</si>
  <si>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</si>
  <si>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</si>
  <si>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</si>
  <si>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</si>
  <si>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</si>
  <si>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</si>
  <si>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</si>
  <si>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</si>
  <si>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</si>
  <si>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</si>
  <si>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</si>
  <si>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</si>
  <si>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</si>
  <si>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</si>
  <si>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</si>
  <si>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</si>
  <si>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</si>
  <si>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</si>
  <si>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</si>
  <si>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</si>
  <si>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</si>
  <si>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</si>
  <si>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</si>
  <si>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</si>
  <si>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</si>
  <si>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</si>
  <si>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</si>
  <si>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</si>
  <si>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</si>
  <si>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</si>
  <si>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</si>
  <si>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</si>
  <si>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</si>
  <si>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</si>
  <si>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</si>
  <si>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</si>
  <si>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</si>
  <si>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</si>
  <si>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</si>
  <si>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</si>
  <si>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</si>
  <si>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</si>
  <si>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</si>
  <si>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</si>
  <si>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</si>
  <si>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</si>
  <si>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</si>
  <si>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</si>
  <si>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</si>
  <si>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</si>
  <si>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</si>
  <si>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</si>
  <si>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</si>
  <si>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</si>
  <si>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</si>
  <si>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</si>
  <si>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</si>
  <si>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</si>
  <si>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</si>
  <si>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</si>
  <si>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</si>
  <si>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</si>
  <si>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</si>
  <si>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</si>
  <si>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</si>
  <si>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</si>
  <si>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</si>
  <si>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</si>
  <si>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</si>
  <si>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</si>
  <si>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</si>
  <si>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</si>
  <si>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</si>
  <si>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</si>
  <si>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</si>
  <si>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</si>
  <si>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</si>
  <si>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</si>
  <si>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</si>
  <si>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</si>
  <si>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</si>
  <si>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</si>
  <si>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</si>
  <si>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</si>
  <si>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</si>
  <si>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</si>
  <si>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</si>
  <si>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</si>
  <si>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</si>
  <si>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</si>
  <si>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</si>
  <si>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</si>
  <si>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</si>
  <si>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</si>
  <si>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</si>
  <si>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</si>
  <si>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</si>
  <si>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</si>
  <si>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</si>
  <si>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</si>
  <si>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</si>
  <si>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</si>
  <si>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</si>
  <si>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</si>
  <si>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</si>
  <si>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</si>
  <si>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</si>
  <si>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</si>
  <si>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</si>
  <si>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</si>
  <si>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</si>
  <si>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</si>
  <si>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</si>
  <si>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 xml:space="preserve">DİĞER MADENCİLİK VE TAŞ MartÇILIĞI  </t>
  </si>
  <si>
    <t>f</t>
  </si>
  <si>
    <t xml:space="preserve">DİĞER MADENCİLİK VE TAŞ TemmuzÇILIĞI  </t>
  </si>
  <si>
    <t xml:space="preserve">DİĞER MADENCİLİK VE TAŞ Temmuz.  </t>
  </si>
  <si>
    <t>Sektörün payı (Eylül 2020)</t>
  </si>
  <si>
    <t>Çalışan Sayısında Değişim (Eylül 2020 - Eylül 2019)</t>
  </si>
  <si>
    <t>Çalışan Sayısındaki Fark (Eylül 2020 - Eylül 2019)</t>
  </si>
  <si>
    <t>Artışta Sektörün Payı (%) (Eylül 2020)</t>
  </si>
  <si>
    <t>Çalışan Sayısındaki Fark (Eylül 2020- Ağustos 2020)</t>
  </si>
  <si>
    <t>Çalışan Sayısındaki Fark-MA (Eylül 2020- Ağustos 2020)</t>
  </si>
  <si>
    <t>İlin Payı (Eylül 2019)</t>
  </si>
  <si>
    <t>Artışta İlin Payı (%) (Eylül 2020)</t>
  </si>
  <si>
    <t>İlin Payı (Eylül 2020)</t>
  </si>
  <si>
    <t>Esnaf Sayısında Değişim (Eylül 2020 - Eylül 2019)</t>
  </si>
  <si>
    <t>Esnaf Sayısındaki Fark (Eylül 2020 - Eylül 2019)</t>
  </si>
  <si>
    <t>Esnaf Sayısındaki Fark (Eylül 2020- Ağustos 2020)</t>
  </si>
  <si>
    <t>Esnaf Sayısındaki Fark-MA (Eylül 2020- Ağustos 2020)</t>
  </si>
  <si>
    <t>Çiftçi Sayısında Değişim (Eylül 2020 - Eylül 2019)</t>
  </si>
  <si>
    <t>Çiftçi Sayısındaki Fark (Eylül 2020 - Eylül 2019)</t>
  </si>
  <si>
    <t>Çiftçi Sayısındaki Fark (Eylül 2020- Ağustos 2020)</t>
  </si>
  <si>
    <t>Çiftçi Sayısındaki Fark-MA (Eylül 2020- Ağustos 2020)</t>
  </si>
  <si>
    <t>Çalışan Sayısındaki Fark-MA (Eylül 2020 - Ağustos 2020)</t>
  </si>
  <si>
    <t>İşyeri Sayısında Değişim (Eylül 2020 - Eylül 2019)</t>
  </si>
  <si>
    <t>İşyeri Sayısındaki Fark (Eylül 2020 - Eylül 2019)</t>
  </si>
  <si>
    <t>İşyeri Sayısındaki Fark (Eylül 2020- Ağustos 2020)</t>
  </si>
  <si>
    <t>İşyeri Sayısındaki Fark-MA (Eylül 2020- Ağustos 2020)</t>
  </si>
  <si>
    <t>İşyeri Sayısındaki Fark-MA(Eylül 2020- Ağustos 2020)</t>
  </si>
  <si>
    <t>Sektörün Sigortalı Kadın İstihdamındaki Payı (Eylül 2020)</t>
  </si>
  <si>
    <t>Çalışan Sayısındaki Fark (Eylül 2020-Ağustos 2020)</t>
  </si>
  <si>
    <t>İldeki Kadın İstihdamının Toplam İstihdama Oranı (Eylül 2020)</t>
  </si>
  <si>
    <t>Kadın İstihdamındaki Değişim (Eylül 2020 - Eylül 2019)</t>
  </si>
  <si>
    <t>Kadın İstihdamındaki Fark (Eylül 2020 - Eylül 2019)</t>
  </si>
  <si>
    <t>Çalışan Sayısındaki Fark (Eylül 2020 - Ağustos 2020)</t>
  </si>
  <si>
    <t>Başvuru Sayısındaki Değişim (Eylül 2020 - Eylül 2019)</t>
  </si>
  <si>
    <t>Başvuru Sayısındaki Fark (Eylül 2020 - Eylül 2019)</t>
  </si>
  <si>
    <t>Ödeme Yapılan Kişi Sayısındaki Değişim (Eylül 2020 - Eylül 2019)</t>
  </si>
  <si>
    <t>Ödeme Yapılan Kişi Sayısındaki Fark (Eylül 2020 - Eylül 2019)</t>
  </si>
  <si>
    <t>Ortalama Günlük Kazanç Değişim (Eylül 2020 - Eylül 2019)</t>
  </si>
  <si>
    <t>Ortalama Günlük Kazanç Fark (TL) (Eylül 2020 - Eylül 2019)</t>
  </si>
  <si>
    <t>Ortalama Günlük Kazanç Fark (TL) (Eylül 2020- Ağustos 2020)</t>
  </si>
  <si>
    <t>Ortalama Günlük Kazanç Fark-MA (TL) (Eylül 2020 - Ağustos 2020)</t>
  </si>
  <si>
    <t>Ortalama Günlük Kazanç Fark- MA(TL) (Eylül 2020 - Ağustos 2020)</t>
  </si>
  <si>
    <t>KOBİ İşyeri Sayısı Değişim (Eylül 2019 - Eylül 2018)</t>
  </si>
  <si>
    <t>KOBİ İşyeri Sayısı Fark (Eylül 2020 - Eylül 2019)</t>
  </si>
  <si>
    <t>KOBİ İşyeri Sayısı Fark (Eylül 2020- Ağustos 2020)</t>
  </si>
  <si>
    <t>KOBİ İşyeri Sayısı Fark- MA (Eylül 2020 - Ağustos 2020)</t>
  </si>
  <si>
    <t>KOBİ İşyeri Sektör Değişim (Eylül 2020 - Eylül 2019)</t>
  </si>
  <si>
    <t>KOBİ İşyeri Sektör Fark (Eylül 2020 - Eylül 2019)</t>
  </si>
  <si>
    <t>KOBİ İşyeri Sektör Fark (Eylül 2020 - Ağustos 2020)</t>
  </si>
  <si>
    <t>KOBİ İşyeri Sektör Fark- MA (Eylül 2020 - Ağustos 2020)</t>
  </si>
  <si>
    <t>KOBİ Sigortalı Sayısı Değişim (Eylül 2020 - Eylül 2019)</t>
  </si>
  <si>
    <t>KOBİ Sigortalı Sayısı Fark (Eylül 2020 - Eylül 2019)</t>
  </si>
  <si>
    <t>KOBİ Sigortalı Sayısı Fark (Eylül 2020 - Ağustos 2020)</t>
  </si>
  <si>
    <t>KOBİ Sigortalı Sayısı Fark- MA (Eylül 2020 - Ağustos 2020)</t>
  </si>
  <si>
    <t>KOBİ Sigortalı Sektör Değişim (Eylül 2020 - Eylül 2019)</t>
  </si>
  <si>
    <t>KOBİ Sigortalı Sektör Fark (Eylül 2020 - Eylül 2019)</t>
  </si>
  <si>
    <t>KOBİ Sigortalı Sektör Fark (Eylül 2020 - Ağustos 2020)</t>
  </si>
  <si>
    <t>KOBİ Sigortalı Sektör Fark- MA (Eylül 2020 - Ağustos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</si>
</sst>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09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21" fillId="0" borderId="9" applyNumberFormat="0" applyFill="0" applyAlignment="0" applyProtection="0"/>
    <xf numFmtId="0" fontId="22" fillId="6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7" borderId="0" applyNumberFormat="0" applyBorder="0" applyAlignment="0" applyProtection="0"/>
    <xf numFmtId="0" fontId="1" fillId="16" borderId="0" applyNumberFormat="0" applyBorder="0" applyAlignment="0" applyProtection="0"/>
    <xf numFmtId="0" fontId="1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8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25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48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5" fillId="15" borderId="0" applyNumberFormat="0" applyBorder="0" applyAlignment="0" applyProtection="0"/>
    <xf numFmtId="0" fontId="49" fillId="1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1" fillId="17" borderId="0" applyNumberFormat="0" applyBorder="0" applyAlignment="0" applyProtection="0"/>
    <xf numFmtId="0" fontId="49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5" fillId="25" borderId="0" applyNumberFormat="0" applyBorder="0" applyAlignment="0" applyProtection="0"/>
    <xf numFmtId="0" fontId="4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5" fillId="30" borderId="0" applyNumberFormat="0" applyBorder="0" applyAlignment="0" applyProtection="0"/>
    <xf numFmtId="0" fontId="49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49" fillId="13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5" fillId="17" borderId="0" applyNumberFormat="0" applyBorder="0" applyAlignment="0" applyProtection="0"/>
    <xf numFmtId="0" fontId="49" fillId="1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5" borderId="8" applyNumberFormat="0" applyAlignment="0" applyProtection="0"/>
    <xf numFmtId="0" fontId="60" fillId="15" borderId="8" applyNumberFormat="0" applyAlignment="0" applyProtection="0"/>
    <xf numFmtId="0" fontId="31" fillId="30" borderId="19" applyNumberFormat="0" applyAlignment="0" applyProtection="0"/>
    <xf numFmtId="0" fontId="31" fillId="30" borderId="19" applyNumberFormat="0" applyAlignment="0" applyProtection="0"/>
    <xf numFmtId="0" fontId="18" fillId="25" borderId="7" applyNumberFormat="0" applyAlignment="0" applyProtection="0"/>
    <xf numFmtId="0" fontId="61" fillId="25" borderId="7" applyNumberFormat="0" applyAlignment="0" applyProtection="0"/>
    <xf numFmtId="0" fontId="32" fillId="23" borderId="20" applyNumberFormat="0" applyAlignment="0" applyProtection="0"/>
    <xf numFmtId="0" fontId="32" fillId="23" borderId="20" applyNumberFormat="0" applyAlignment="0" applyProtection="0"/>
    <xf numFmtId="0" fontId="20" fillId="15" borderId="7" applyNumberFormat="0" applyAlignment="0" applyProtection="0"/>
    <xf numFmtId="0" fontId="62" fillId="15" borderId="7" applyNumberFormat="0" applyAlignment="0" applyProtection="0"/>
    <xf numFmtId="0" fontId="33" fillId="30" borderId="20" applyNumberFormat="0" applyAlignment="0" applyProtection="0"/>
    <xf numFmtId="0" fontId="33" fillId="30" borderId="20" applyNumberFormat="0" applyAlignment="0" applyProtection="0"/>
    <xf numFmtId="0" fontId="63" fillId="6" borderId="10" applyNumberFormat="0" applyAlignment="0" applyProtection="0"/>
    <xf numFmtId="0" fontId="34" fillId="34" borderId="21" applyNumberFormat="0" applyAlignment="0" applyProtection="0"/>
    <xf numFmtId="0" fontId="34" fillId="34" borderId="21" applyNumberFormat="0" applyAlignment="0" applyProtection="0"/>
    <xf numFmtId="0" fontId="64" fillId="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5" borderId="0" applyNumberFormat="0" applyBorder="0" applyAlignment="0" applyProtection="0"/>
    <xf numFmtId="0" fontId="27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2" fillId="19" borderId="22" applyNumberFormat="0" applyFont="0" applyAlignment="0" applyProtection="0"/>
    <xf numFmtId="0" fontId="2" fillId="19" borderId="22" applyNumberFormat="0" applyFont="0" applyAlignment="0" applyProtection="0"/>
    <xf numFmtId="0" fontId="68" fillId="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47" fillId="0" borderId="0"/>
    <xf numFmtId="0" fontId="12" fillId="0" borderId="23" applyNumberFormat="0" applyFill="0" applyAlignment="0" applyProtection="0"/>
    <xf numFmtId="0" fontId="69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2" borderId="0" applyNumberFormat="0" applyBorder="0" applyAlignment="0" applyProtection="0"/>
    <xf numFmtId="0" fontId="49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38" borderId="0" applyNumberFormat="0" applyBorder="0" applyAlignment="0" applyProtection="0"/>
    <xf numFmtId="0" fontId="49" fillId="38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49" fillId="1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49" fillId="1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5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2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</cellStyleXfs>
  <cellXfs count="169">
    <xf numFmtId="0" fontId="0" fillId="0" borderId="0" xfId="0"/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/>
    </xf>
    <xf numFmtId="0" fontId="4" fillId="0" borderId="0" xfId="3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0" applyNumberFormat="1" applyFont="1"/>
    <xf numFmtId="9" fontId="14" fillId="0" borderId="0" xfId="10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66" fontId="14" fillId="0" borderId="0" xfId="10" applyNumberFormat="1" applyFont="1" applyFill="1" applyBorder="1"/>
    <xf numFmtId="166" fontId="14" fillId="0" borderId="0" xfId="10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166" fontId="14" fillId="0" borderId="0" xfId="3" applyNumberFormat="1" applyFont="1" applyFill="1" applyBorder="1"/>
    <xf numFmtId="3" fontId="0" fillId="0" borderId="6" xfId="0" applyNumberFormat="1" applyBorder="1"/>
    <xf numFmtId="165" fontId="14" fillId="0" borderId="6" xfId="0" applyNumberFormat="1" applyFont="1" applyBorder="1"/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0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0" fontId="9" fillId="0" borderId="0" xfId="7" applyFont="1" applyFill="1" applyBorder="1" applyAlignment="1">
      <alignment vertical="center"/>
    </xf>
    <xf numFmtId="166" fontId="14" fillId="0" borderId="0" xfId="0" applyNumberFormat="1" applyFont="1" applyFill="1" applyBorder="1"/>
    <xf numFmtId="0" fontId="0" fillId="0" borderId="0" xfId="0" applyBorder="1"/>
    <xf numFmtId="17" fontId="13" fillId="2" borderId="25" xfId="0" applyNumberFormat="1" applyFont="1" applyFill="1" applyBorder="1" applyAlignment="1">
      <alignment horizontal="center" vertical="center" wrapText="1"/>
    </xf>
    <xf numFmtId="17" fontId="13" fillId="2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0" applyNumberFormat="1" applyFont="1" applyFill="1" applyBorder="1"/>
    <xf numFmtId="0" fontId="4" fillId="0" borderId="6" xfId="13" applyFont="1" applyFill="1" applyBorder="1" applyAlignment="1">
      <alignment vertical="center" wrapText="1"/>
    </xf>
    <xf numFmtId="4" fontId="71" fillId="0" borderId="0" xfId="13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3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3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0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0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/>
    <xf numFmtId="2" fontId="14" fillId="0" borderId="6" xfId="13" applyNumberFormat="1" applyFont="1" applyFill="1" applyBorder="1" applyAlignment="1">
      <alignment vertical="center"/>
    </xf>
    <xf numFmtId="4" fontId="14" fillId="0" borderId="6" xfId="13" applyNumberFormat="1" applyFont="1" applyFill="1" applyBorder="1" applyAlignment="1">
      <alignment vertical="center"/>
    </xf>
    <xf numFmtId="4" fontId="13" fillId="0" borderId="6" xfId="13" applyNumberFormat="1" applyFont="1" applyFill="1" applyBorder="1" applyAlignment="1">
      <alignment horizontal="right" vertical="center"/>
    </xf>
    <xf numFmtId="4" fontId="14" fillId="0" borderId="6" xfId="13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0" applyNumberFormat="1" applyFont="1" applyFill="1" applyBorder="1"/>
    <xf numFmtId="166" fontId="12" fillId="0" borderId="6" xfId="10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3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6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14" fillId="0" borderId="28" xfId="0" applyFont="1" applyBorder="1"/>
    <xf numFmtId="17" fontId="13" fillId="40" borderId="0" xfId="0" applyNumberFormat="1" applyFont="1" applyFill="1" applyBorder="1" applyAlignment="1">
      <alignment horizontal="center" vertical="center" wrapText="1"/>
    </xf>
    <xf numFmtId="17" fontId="13" fillId="40" borderId="3" xfId="0" applyNumberFormat="1" applyFont="1" applyFill="1" applyBorder="1" applyAlignment="1">
      <alignment horizontal="center" vertical="center" wrapText="1"/>
    </xf>
    <xf numFmtId="17" fontId="13" fillId="40" borderId="2" xfId="0" applyNumberFormat="1" applyFont="1" applyFill="1" applyBorder="1" applyAlignment="1">
      <alignment horizontal="center" vertical="center" wrapText="1"/>
    </xf>
    <xf numFmtId="4" fontId="13" fillId="0" borderId="6" xfId="13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3" applyNumberFormat="1" applyFont="1" applyFill="1" applyBorder="1"/>
    <xf numFmtId="3" fontId="12" fillId="0" borderId="0" xfId="0" applyNumberFormat="1" applyFont="1" applyFill="1" applyBorder="1"/>
    <xf numFmtId="0" fontId="9" fillId="2" borderId="6" xfId="3" applyFont="1" applyFill="1" applyBorder="1"/>
    <xf numFmtId="0" fontId="3" fillId="2" borderId="6" xfId="7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8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7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1" fontId="14" fillId="0" borderId="0" xfId="0" applyNumberFormat="1" applyFont="1"/>
    <xf numFmtId="0" fontId="10" fillId="0" borderId="6" xfId="7" applyFont="1" applyFill="1" applyBorder="1" applyAlignment="1">
      <alignment horizontal="center" vertical="top" wrapText="1"/>
    </xf>
    <xf numFmtId="0" fontId="13" fillId="40" borderId="27" xfId="0" applyFont="1" applyFill="1" applyBorder="1" applyAlignment="1">
      <alignment horizontal="center"/>
    </xf>
    <xf numFmtId="0" fontId="13" fillId="40" borderId="28" xfId="0" applyFont="1" applyFill="1" applyBorder="1" applyAlignment="1">
      <alignment horizontal="center"/>
    </xf>
    <xf numFmtId="0" fontId="13" fillId="40" borderId="29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09">
    <cellStyle name="%20 - Vurgu1 10" xfId="904"/>
    <cellStyle name="%20 - Vurgu1 2" xfId="35"/>
    <cellStyle name="%20 - Vurgu1 2 2" xfId="40"/>
    <cellStyle name="%20 - Vurgu1 2 3" xfId="42"/>
    <cellStyle name="%20 - Vurgu1 2_25.İL-EMOD-Öncelikli Yaşam" xfId="34"/>
    <cellStyle name="%20 - Vurgu1 3" xfId="33"/>
    <cellStyle name="%20 - Vurgu1 3 2" xfId="32"/>
    <cellStyle name="%20 - Vurgu1 3 3" xfId="31"/>
    <cellStyle name="%20 - Vurgu1 4" xfId="37"/>
    <cellStyle name="%20 - Vurgu1 4 2" xfId="29"/>
    <cellStyle name="%20 - Vurgu1 4 3" xfId="45"/>
    <cellStyle name="%20 - Vurgu1 5" xfId="38"/>
    <cellStyle name="%20 - Vurgu1 6" xfId="795"/>
    <cellStyle name="%20 - Vurgu1 7" xfId="865"/>
    <cellStyle name="%20 - Vurgu1 8" xfId="868"/>
    <cellStyle name="%20 - Vurgu1 9" xfId="889"/>
    <cellStyle name="%20 - Vurgu2 10" xfId="903"/>
    <cellStyle name="%20 - Vurgu2 2" xfId="36"/>
    <cellStyle name="%20 - Vurgu2 2 2" xfId="41"/>
    <cellStyle name="%20 - Vurgu2 2 3" xfId="44"/>
    <cellStyle name="%20 - Vurgu2 2_25.İL-EMOD-Öncelikli Yaşam" xfId="39"/>
    <cellStyle name="%20 - Vurgu2 3" xfId="46"/>
    <cellStyle name="%20 - Vurgu2 3 2" xfId="47"/>
    <cellStyle name="%20 - Vurgu2 3 3" xfId="48"/>
    <cellStyle name="%20 - Vurgu2 4" xfId="49"/>
    <cellStyle name="%20 - Vurgu2 4 2" xfId="50"/>
    <cellStyle name="%20 - Vurgu2 4 3" xfId="51"/>
    <cellStyle name="%20 - Vurgu2 5" xfId="30"/>
    <cellStyle name="%20 - Vurgu2 6" xfId="165"/>
    <cellStyle name="%20 - Vurgu2 7" xfId="864"/>
    <cellStyle name="%20 - Vurgu2 8" xfId="28"/>
    <cellStyle name="%20 - Vurgu2 9" xfId="883"/>
    <cellStyle name="%20 - Vurgu3 10" xfId="902"/>
    <cellStyle name="%20 - Vurgu3 2" xfId="53"/>
    <cellStyle name="%20 - Vurgu3 2 2" xfId="54"/>
    <cellStyle name="%20 - Vurgu3 2 3" xfId="55"/>
    <cellStyle name="%20 - Vurgu3 2_25.İL-EMOD-Öncelikli Yaşam" xfId="56"/>
    <cellStyle name="%20 - Vurgu3 3" xfId="57"/>
    <cellStyle name="%20 - Vurgu3 3 2" xfId="58"/>
    <cellStyle name="%20 - Vurgu3 3 3" xfId="59"/>
    <cellStyle name="%20 - Vurgu3 4" xfId="60"/>
    <cellStyle name="%20 - Vurgu3 4 2" xfId="61"/>
    <cellStyle name="%20 - Vurgu3 4 3" xfId="62"/>
    <cellStyle name="%20 - Vurgu3 5" xfId="52"/>
    <cellStyle name="%20 - Vurgu3 6" xfId="846"/>
    <cellStyle name="%20 - Vurgu3 7" xfId="863"/>
    <cellStyle name="%20 - Vurgu3 8" xfId="877"/>
    <cellStyle name="%20 - Vurgu3 9" xfId="879"/>
    <cellStyle name="%20 - Vurgu4 10" xfId="900"/>
    <cellStyle name="%20 - Vurgu4 2" xfId="64"/>
    <cellStyle name="%20 - Vurgu4 2 2" xfId="65"/>
    <cellStyle name="%20 - Vurgu4 2 3" xfId="66"/>
    <cellStyle name="%20 - Vurgu4 2_25.İL-EMOD-Öncelikli Yaşam" xfId="67"/>
    <cellStyle name="%20 - Vurgu4 3" xfId="68"/>
    <cellStyle name="%20 - Vurgu4 3 2" xfId="69"/>
    <cellStyle name="%20 - Vurgu4 3 3" xfId="70"/>
    <cellStyle name="%20 - Vurgu4 4" xfId="71"/>
    <cellStyle name="%20 - Vurgu4 4 2" xfId="72"/>
    <cellStyle name="%20 - Vurgu4 4 3" xfId="73"/>
    <cellStyle name="%20 - Vurgu4 5" xfId="63"/>
    <cellStyle name="%20 - Vurgu4 6" xfId="847"/>
    <cellStyle name="%20 - Vurgu4 7" xfId="862"/>
    <cellStyle name="%20 - Vurgu4 8" xfId="870"/>
    <cellStyle name="%20 - Vurgu4 9" xfId="888"/>
    <cellStyle name="%20 - Vurgu5 10" xfId="893"/>
    <cellStyle name="%20 - Vurgu5 2" xfId="75"/>
    <cellStyle name="%20 - Vurgu5 2 2" xfId="76"/>
    <cellStyle name="%20 - Vurgu5 2 3" xfId="77"/>
    <cellStyle name="%20 - Vurgu5 2_25.İL-EMOD-Öncelikli Yaşam" xfId="78"/>
    <cellStyle name="%20 - Vurgu5 3" xfId="79"/>
    <cellStyle name="%20 - Vurgu5 3 2" xfId="80"/>
    <cellStyle name="%20 - Vurgu5 3 3" xfId="81"/>
    <cellStyle name="%20 - Vurgu5 4" xfId="82"/>
    <cellStyle name="%20 - Vurgu5 4 2" xfId="83"/>
    <cellStyle name="%20 - Vurgu5 4 3" xfId="84"/>
    <cellStyle name="%20 - Vurgu5 5" xfId="74"/>
    <cellStyle name="%20 - Vurgu5 6" xfId="848"/>
    <cellStyle name="%20 - Vurgu5 7" xfId="861"/>
    <cellStyle name="%20 - Vurgu5 8" xfId="876"/>
    <cellStyle name="%20 - Vurgu5 9" xfId="886"/>
    <cellStyle name="%20 - Vurgu6 10" xfId="894"/>
    <cellStyle name="%20 - Vurgu6 2" xfId="86"/>
    <cellStyle name="%20 - Vurgu6 2 2" xfId="87"/>
    <cellStyle name="%20 - Vurgu6 2 3" xfId="88"/>
    <cellStyle name="%20 - Vurgu6 2_25.İL-EMOD-Öncelikli Yaşam" xfId="89"/>
    <cellStyle name="%20 - Vurgu6 3" xfId="90"/>
    <cellStyle name="%20 - Vurgu6 3 2" xfId="91"/>
    <cellStyle name="%20 - Vurgu6 3 3" xfId="92"/>
    <cellStyle name="%20 - Vurgu6 4" xfId="93"/>
    <cellStyle name="%20 - Vurgu6 4 2" xfId="94"/>
    <cellStyle name="%20 - Vurgu6 4 3" xfId="95"/>
    <cellStyle name="%20 - Vurgu6 5" xfId="85"/>
    <cellStyle name="%20 - Vurgu6 6" xfId="849"/>
    <cellStyle name="%20 - Vurgu6 7" xfId="860"/>
    <cellStyle name="%20 - Vurgu6 8" xfId="866"/>
    <cellStyle name="%20 - Vurgu6 9" xfId="882"/>
    <cellStyle name="%40 - Vurgu1 10" xfId="895"/>
    <cellStyle name="%40 - Vurgu1 2" xfId="97"/>
    <cellStyle name="%40 - Vurgu1 2 2" xfId="98"/>
    <cellStyle name="%40 - Vurgu1 2 3" xfId="99"/>
    <cellStyle name="%40 - Vurgu1 2_25.İL-EMOD-Öncelikli Yaşam" xfId="100"/>
    <cellStyle name="%40 - Vurgu1 3" xfId="101"/>
    <cellStyle name="%40 - Vurgu1 3 2" xfId="102"/>
    <cellStyle name="%40 - Vurgu1 3 3" xfId="103"/>
    <cellStyle name="%40 - Vurgu1 4" xfId="104"/>
    <cellStyle name="%40 - Vurgu1 4 2" xfId="105"/>
    <cellStyle name="%40 - Vurgu1 4 3" xfId="106"/>
    <cellStyle name="%40 - Vurgu1 5" xfId="96"/>
    <cellStyle name="%40 - Vurgu1 6" xfId="850"/>
    <cellStyle name="%40 - Vurgu1 7" xfId="859"/>
    <cellStyle name="%40 - Vurgu1 8" xfId="867"/>
    <cellStyle name="%40 - Vurgu1 9" xfId="890"/>
    <cellStyle name="%40 - Vurgu2" xfId="22" builtinId="35" customBuiltin="1"/>
    <cellStyle name="%40 - Vurgu2 2" xfId="107"/>
    <cellStyle name="%40 - Vurgu2 2 2" xfId="108"/>
    <cellStyle name="%40 - Vurgu2 2 3" xfId="109"/>
    <cellStyle name="%40 - Vurgu2 2_25.İL-EMOD-Öncelikli Yaşam" xfId="110"/>
    <cellStyle name="%40 - Vurgu2 3" xfId="111"/>
    <cellStyle name="%40 - Vurgu2 3 2" xfId="112"/>
    <cellStyle name="%40 - Vurgu2 3 3" xfId="113"/>
    <cellStyle name="%40 - Vurgu2 4" xfId="114"/>
    <cellStyle name="%40 - Vurgu2 4 2" xfId="115"/>
    <cellStyle name="%40 - Vurgu2 4 3" xfId="116"/>
    <cellStyle name="%40 - Vurgu3 10" xfId="896"/>
    <cellStyle name="%40 - Vurgu3 2" xfId="118"/>
    <cellStyle name="%40 - Vurgu3 2 2" xfId="119"/>
    <cellStyle name="%40 - Vurgu3 2 3" xfId="120"/>
    <cellStyle name="%40 - Vurgu3 2_25.İL-EMOD-Öncelikli Yaşam" xfId="121"/>
    <cellStyle name="%40 - Vurgu3 3" xfId="122"/>
    <cellStyle name="%40 - Vurgu3 3 2" xfId="123"/>
    <cellStyle name="%40 - Vurgu3 3 3" xfId="124"/>
    <cellStyle name="%40 - Vurgu3 4" xfId="125"/>
    <cellStyle name="%40 - Vurgu3 4 2" xfId="126"/>
    <cellStyle name="%40 - Vurgu3 4 3" xfId="127"/>
    <cellStyle name="%40 - Vurgu3 5" xfId="117"/>
    <cellStyle name="%40 - Vurgu3 6" xfId="851"/>
    <cellStyle name="%40 - Vurgu3 7" xfId="858"/>
    <cellStyle name="%40 - Vurgu3 8" xfId="873"/>
    <cellStyle name="%40 - Vurgu3 9" xfId="881"/>
    <cellStyle name="%40 - Vurgu4 10" xfId="897"/>
    <cellStyle name="%40 - Vurgu4 2" xfId="129"/>
    <cellStyle name="%40 - Vurgu4 2 2" xfId="130"/>
    <cellStyle name="%40 - Vurgu4 2 3" xfId="131"/>
    <cellStyle name="%40 - Vurgu4 2_25.İL-EMOD-Öncelikli Yaşam" xfId="132"/>
    <cellStyle name="%40 - Vurgu4 3" xfId="133"/>
    <cellStyle name="%40 - Vurgu4 3 2" xfId="134"/>
    <cellStyle name="%40 - Vurgu4 3 3" xfId="135"/>
    <cellStyle name="%40 - Vurgu4 4" xfId="136"/>
    <cellStyle name="%40 - Vurgu4 4 2" xfId="137"/>
    <cellStyle name="%40 - Vurgu4 4 3" xfId="138"/>
    <cellStyle name="%40 - Vurgu4 5" xfId="128"/>
    <cellStyle name="%40 - Vurgu4 6" xfId="852"/>
    <cellStyle name="%40 - Vurgu4 7" xfId="857"/>
    <cellStyle name="%40 - Vurgu4 8" xfId="872"/>
    <cellStyle name="%40 - Vurgu4 9" xfId="878"/>
    <cellStyle name="%40 - Vurgu5 10" xfId="898"/>
    <cellStyle name="%40 - Vurgu5 2" xfId="140"/>
    <cellStyle name="%40 - Vurgu5 2 2" xfId="141"/>
    <cellStyle name="%40 - Vurgu5 2 3" xfId="142"/>
    <cellStyle name="%40 - Vurgu5 2_25.İL-EMOD-Öncelikli Yaşam" xfId="143"/>
    <cellStyle name="%40 - Vurgu5 3" xfId="144"/>
    <cellStyle name="%40 - Vurgu5 3 2" xfId="145"/>
    <cellStyle name="%40 - Vurgu5 3 3" xfId="146"/>
    <cellStyle name="%40 - Vurgu5 4" xfId="147"/>
    <cellStyle name="%40 - Vurgu5 4 2" xfId="148"/>
    <cellStyle name="%40 - Vurgu5 4 3" xfId="149"/>
    <cellStyle name="%40 - Vurgu5 5" xfId="139"/>
    <cellStyle name="%40 - Vurgu5 6" xfId="853"/>
    <cellStyle name="%40 - Vurgu5 7" xfId="856"/>
    <cellStyle name="%40 - Vurgu5 8" xfId="871"/>
    <cellStyle name="%40 - Vurgu5 9" xfId="885"/>
    <cellStyle name="%40 - Vurgu6 10" xfId="899"/>
    <cellStyle name="%40 - Vurgu6 2" xfId="151"/>
    <cellStyle name="%40 - Vurgu6 2 2" xfId="152"/>
    <cellStyle name="%40 - Vurgu6 2 3" xfId="153"/>
    <cellStyle name="%40 - Vurgu6 2_25.İL-EMOD-Öncelikli Yaşam" xfId="154"/>
    <cellStyle name="%40 - Vurgu6 3" xfId="155"/>
    <cellStyle name="%40 - Vurgu6 3 2" xfId="156"/>
    <cellStyle name="%40 - Vurgu6 3 3" xfId="157"/>
    <cellStyle name="%40 - Vurgu6 4" xfId="158"/>
    <cellStyle name="%40 - Vurgu6 4 2" xfId="159"/>
    <cellStyle name="%40 - Vurgu6 4 3" xfId="160"/>
    <cellStyle name="%40 - Vurgu6 5" xfId="150"/>
    <cellStyle name="%40 - Vurgu6 6" xfId="854"/>
    <cellStyle name="%40 - Vurgu6 7" xfId="855"/>
    <cellStyle name="%40 - Vurgu6 8" xfId="869"/>
    <cellStyle name="%40 - Vurgu6 9" xfId="884"/>
    <cellStyle name="%60 - Vurgu1 2" xfId="162"/>
    <cellStyle name="%60 - Vurgu1 3" xfId="163"/>
    <cellStyle name="%60 - Vurgu1 4" xfId="164"/>
    <cellStyle name="%60 - Vurgu1 5" xfId="161"/>
    <cellStyle name="%60 - Vurgu2" xfId="23" builtinId="36" customBuiltin="1"/>
    <cellStyle name="%60 - Vurgu2 2" xfId="166"/>
    <cellStyle name="%60 - Vurgu2 3" xfId="167"/>
    <cellStyle name="%60 - Vurgu2 4" xfId="168"/>
    <cellStyle name="%60 - Vurgu3 2" xfId="170"/>
    <cellStyle name="%60 - Vurgu3 3" xfId="171"/>
    <cellStyle name="%60 - Vurgu3 4" xfId="172"/>
    <cellStyle name="%60 - Vurgu3 5" xfId="169"/>
    <cellStyle name="%60 - Vurgu4 2" xfId="174"/>
    <cellStyle name="%60 - Vurgu4 3" xfId="175"/>
    <cellStyle name="%60 - Vurgu4 4" xfId="176"/>
    <cellStyle name="%60 - Vurgu4 5" xfId="173"/>
    <cellStyle name="%60 - Vurgu5" xfId="26" builtinId="48" customBuiltin="1"/>
    <cellStyle name="%60 - Vurgu5 2" xfId="177"/>
    <cellStyle name="%60 - Vurgu5 3" xfId="178"/>
    <cellStyle name="%60 - Vurgu5 4" xfId="179"/>
    <cellStyle name="%60 - Vurgu6 2" xfId="181"/>
    <cellStyle name="%60 - Vurgu6 3" xfId="182"/>
    <cellStyle name="%60 - Vurgu6 4" xfId="183"/>
    <cellStyle name="%60 - Vurgu6 5" xfId="180"/>
    <cellStyle name="Açıklama Metni" xfId="20" builtinId="53" customBuiltin="1"/>
    <cellStyle name="Açıklama Metni 2" xfId="184"/>
    <cellStyle name="Açıklama Metni 3" xfId="185"/>
    <cellStyle name="Açıklama Metni 4" xfId="186"/>
    <cellStyle name="Ana Başlık 2" xfId="188"/>
    <cellStyle name="Ana Başlık 3" xfId="189"/>
    <cellStyle name="Ana Başlık 4" xfId="190"/>
    <cellStyle name="Ana Başlık 5" xfId="187"/>
    <cellStyle name="Bağlı Hücre" xfId="17" builtinId="24" customBuiltin="1"/>
    <cellStyle name="Bağlı Hücre 2" xfId="191"/>
    <cellStyle name="Bağlı Hücre 3" xfId="192"/>
    <cellStyle name="Bağlı Hücre 4" xfId="193"/>
    <cellStyle name="Başlık 1 2" xfId="195"/>
    <cellStyle name="Başlık 1 3" xfId="196"/>
    <cellStyle name="Başlık 1 4" xfId="197"/>
    <cellStyle name="Başlık 1 5" xfId="194"/>
    <cellStyle name="Başlık 2 2" xfId="199"/>
    <cellStyle name="Başlık 2 3" xfId="200"/>
    <cellStyle name="Başlık 2 4" xfId="201"/>
    <cellStyle name="Başlık 2 5" xfId="198"/>
    <cellStyle name="Başlık 3 2" xfId="203"/>
    <cellStyle name="Başlık 3 3" xfId="204"/>
    <cellStyle name="Başlık 3 4" xfId="205"/>
    <cellStyle name="Başlık 3 5" xfId="202"/>
    <cellStyle name="Başlık 4 2" xfId="207"/>
    <cellStyle name="Başlık 4 3" xfId="208"/>
    <cellStyle name="Başlık 4 4" xfId="209"/>
    <cellStyle name="Başlık 4 5" xfId="206"/>
    <cellStyle name="Binlik Ayracı 2" xfId="1"/>
    <cellStyle name="Binlik Ayracı 3" xfId="12"/>
    <cellStyle name="Binlik Ayracı 4" xfId="11"/>
    <cellStyle name="Comma 2" xfId="210"/>
    <cellStyle name="Comma 2 2" xfId="211"/>
    <cellStyle name="Çıkış 2" xfId="213"/>
    <cellStyle name="Çıkış 3" xfId="214"/>
    <cellStyle name="Çıkış 4" xfId="215"/>
    <cellStyle name="Çıkış 5" xfId="212"/>
    <cellStyle name="Giriş 2" xfId="217"/>
    <cellStyle name="Giriş 3" xfId="218"/>
    <cellStyle name="Giriş 4" xfId="219"/>
    <cellStyle name="Giriş 5" xfId="216"/>
    <cellStyle name="Hesaplama 2" xfId="221"/>
    <cellStyle name="Hesaplama 3" xfId="222"/>
    <cellStyle name="Hesaplama 4" xfId="223"/>
    <cellStyle name="Hesaplama 5" xfId="220"/>
    <cellStyle name="Hyperlink" xfId="2"/>
    <cellStyle name="İşaretli Hücre" xfId="18" builtinId="23" customBuiltin="1"/>
    <cellStyle name="İşaretli Hücre 2" xfId="224"/>
    <cellStyle name="İşaretli Hücre 3" xfId="225"/>
    <cellStyle name="İşaretli Hücre 4" xfId="226"/>
    <cellStyle name="İyi" xfId="14" builtinId="26" customBuiltin="1"/>
    <cellStyle name="İyi 2" xfId="227"/>
    <cellStyle name="İyi 3" xfId="228"/>
    <cellStyle name="İyi 4" xfId="229"/>
    <cellStyle name="İzlenen Köprü 2" xfId="230"/>
    <cellStyle name="Köprü 2" xfId="231"/>
    <cellStyle name="Köprü 3" xfId="232"/>
    <cellStyle name="Kötü" xfId="15" builtinId="27" customBuiltin="1"/>
    <cellStyle name="Kötü 2" xfId="233"/>
    <cellStyle name="Kötü 3" xfId="234"/>
    <cellStyle name="Kötü 4" xfId="235"/>
    <cellStyle name="Normal" xfId="0" builtinId="0"/>
    <cellStyle name="Normal 10" xfId="236"/>
    <cellStyle name="Normal 10 2" xfId="237"/>
    <cellStyle name="Normal 100" xfId="238"/>
    <cellStyle name="Normal 101" xfId="239"/>
    <cellStyle name="Normal 102" xfId="240"/>
    <cellStyle name="Normal 103" xfId="241"/>
    <cellStyle name="Normal 104" xfId="13"/>
    <cellStyle name="Normal 105" xfId="242"/>
    <cellStyle name="Normal 105 2" xfId="243"/>
    <cellStyle name="Normal 106" xfId="244"/>
    <cellStyle name="Normal 107" xfId="245"/>
    <cellStyle name="Normal 108" xfId="246"/>
    <cellStyle name="Normal 109" xfId="247"/>
    <cellStyle name="Normal 109 2" xfId="906"/>
    <cellStyle name="Normal 11" xfId="248"/>
    <cellStyle name="Normal 11 10" xfId="249"/>
    <cellStyle name="Normal 11 11" xfId="250"/>
    <cellStyle name="Normal 11 12" xfId="251"/>
    <cellStyle name="Normal 11 2" xfId="252"/>
    <cellStyle name="Normal 11 2 2" xfId="253"/>
    <cellStyle name="Normal 11 2 3" xfId="254"/>
    <cellStyle name="Normal 11 3" xfId="255"/>
    <cellStyle name="Normal 11 3 2" xfId="256"/>
    <cellStyle name="Normal 11 3 3" xfId="257"/>
    <cellStyle name="Normal 11 4" xfId="258"/>
    <cellStyle name="Normal 11 4 2" xfId="259"/>
    <cellStyle name="Normal 11 4 3" xfId="260"/>
    <cellStyle name="Normal 11 5" xfId="261"/>
    <cellStyle name="Normal 11 5 2" xfId="262"/>
    <cellStyle name="Normal 11 5 3" xfId="263"/>
    <cellStyle name="Normal 11 6" xfId="264"/>
    <cellStyle name="Normal 11 6 2" xfId="265"/>
    <cellStyle name="Normal 11 6 3" xfId="266"/>
    <cellStyle name="Normal 11 7" xfId="267"/>
    <cellStyle name="Normal 11 7 2" xfId="268"/>
    <cellStyle name="Normal 11 7 3" xfId="269"/>
    <cellStyle name="Normal 11 8" xfId="270"/>
    <cellStyle name="Normal 11 8 2" xfId="271"/>
    <cellStyle name="Normal 11 8 3" xfId="272"/>
    <cellStyle name="Normal 11 9" xfId="273"/>
    <cellStyle name="Normal 110" xfId="43"/>
    <cellStyle name="Normal 110 2" xfId="874"/>
    <cellStyle name="Normal 110 3" xfId="901"/>
    <cellStyle name="Normal 111" xfId="880"/>
    <cellStyle name="Normal 111 2" xfId="891"/>
    <cellStyle name="Normal 112" xfId="905"/>
    <cellStyle name="Normal 113" xfId="907"/>
    <cellStyle name="Normal 12" xfId="274"/>
    <cellStyle name="Normal 12 2" xfId="275"/>
    <cellStyle name="Normal 12 2 2" xfId="276"/>
    <cellStyle name="Normal 12 2 3" xfId="277"/>
    <cellStyle name="Normal 12 3" xfId="278"/>
    <cellStyle name="Normal 12 4" xfId="279"/>
    <cellStyle name="Normal 13" xfId="280"/>
    <cellStyle name="Normal 13 2" xfId="281"/>
    <cellStyle name="Normal 13 2 2" xfId="282"/>
    <cellStyle name="Normal 13 2 3" xfId="283"/>
    <cellStyle name="Normal 13 3" xfId="284"/>
    <cellStyle name="Normal 13 4" xfId="285"/>
    <cellStyle name="Normal 14" xfId="286"/>
    <cellStyle name="Normal 14 2" xfId="287"/>
    <cellStyle name="Normal 14 2 2" xfId="288"/>
    <cellStyle name="Normal 14 2 3" xfId="289"/>
    <cellStyle name="Normal 14 3" xfId="290"/>
    <cellStyle name="Normal 15" xfId="291"/>
    <cellStyle name="Normal 15 2" xfId="292"/>
    <cellStyle name="Normal 16" xfId="293"/>
    <cellStyle name="Normal 16 2" xfId="294"/>
    <cellStyle name="Normal 16 2 2" xfId="295"/>
    <cellStyle name="Normal 16 2 3" xfId="296"/>
    <cellStyle name="Normal 16 3" xfId="297"/>
    <cellStyle name="Normal 17" xfId="298"/>
    <cellStyle name="Normal 17 2" xfId="299"/>
    <cellStyle name="Normal 17 2 2" xfId="300"/>
    <cellStyle name="Normal 17 2 3" xfId="301"/>
    <cellStyle name="Normal 17 3" xfId="302"/>
    <cellStyle name="Normal 18" xfId="303"/>
    <cellStyle name="Normal 18 2" xfId="304"/>
    <cellStyle name="Normal 18 3" xfId="305"/>
    <cellStyle name="Normal 18 4" xfId="306"/>
    <cellStyle name="Normal 19" xfId="307"/>
    <cellStyle name="Normal 19 2" xfId="308"/>
    <cellStyle name="Normal 19 3" xfId="309"/>
    <cellStyle name="Normal 19 4" xfId="310"/>
    <cellStyle name="Normal 2" xfId="3"/>
    <cellStyle name="Normal 2 10" xfId="311"/>
    <cellStyle name="Normal 2 10 2" xfId="312"/>
    <cellStyle name="Normal 2 10 3" xfId="313"/>
    <cellStyle name="Normal 2 11" xfId="314"/>
    <cellStyle name="Normal 2 12" xfId="315"/>
    <cellStyle name="Normal 2 13" xfId="316"/>
    <cellStyle name="Normal 2 14" xfId="317"/>
    <cellStyle name="Normal 2 15" xfId="318"/>
    <cellStyle name="Normal 2 16" xfId="319"/>
    <cellStyle name="Normal 2 17" xfId="320"/>
    <cellStyle name="Normal 2 18" xfId="321"/>
    <cellStyle name="Normal 2 19" xfId="322"/>
    <cellStyle name="Normal 2 2" xfId="323"/>
    <cellStyle name="Normal 2 2 2" xfId="324"/>
    <cellStyle name="Normal 2 2 3" xfId="325"/>
    <cellStyle name="Normal 2 2 4" xfId="326"/>
    <cellStyle name="Normal 2 3" xfId="327"/>
    <cellStyle name="Normal 2 3 2" xfId="328"/>
    <cellStyle name="Normal 2 3 2 2" xfId="329"/>
    <cellStyle name="Normal 2 3 3" xfId="330"/>
    <cellStyle name="Normal 2 4" xfId="331"/>
    <cellStyle name="Normal 2 4 10" xfId="332"/>
    <cellStyle name="Normal 2 4 11" xfId="333"/>
    <cellStyle name="Normal 2 4 12" xfId="334"/>
    <cellStyle name="Normal 2 4 2" xfId="335"/>
    <cellStyle name="Normal 2 4 2 2" xfId="336"/>
    <cellStyle name="Normal 2 4 2 3" xfId="337"/>
    <cellStyle name="Normal 2 4 2 4" xfId="338"/>
    <cellStyle name="Normal 2 4 2 5" xfId="339"/>
    <cellStyle name="Normal 2 4 3" xfId="340"/>
    <cellStyle name="Normal 2 4 3 2" xfId="341"/>
    <cellStyle name="Normal 2 4 3 3" xfId="342"/>
    <cellStyle name="Normal 2 4 4" xfId="343"/>
    <cellStyle name="Normal 2 4 4 2" xfId="344"/>
    <cellStyle name="Normal 2 4 4 3" xfId="345"/>
    <cellStyle name="Normal 2 4 5" xfId="346"/>
    <cellStyle name="Normal 2 4 5 2" xfId="347"/>
    <cellStyle name="Normal 2 4 5 3" xfId="348"/>
    <cellStyle name="Normal 2 4 6" xfId="349"/>
    <cellStyle name="Normal 2 4 6 2" xfId="350"/>
    <cellStyle name="Normal 2 4 6 3" xfId="351"/>
    <cellStyle name="Normal 2 4 7" xfId="352"/>
    <cellStyle name="Normal 2 4 7 2" xfId="353"/>
    <cellStyle name="Normal 2 4 7 3" xfId="354"/>
    <cellStyle name="Normal 2 4 8" xfId="355"/>
    <cellStyle name="Normal 2 4 8 2" xfId="356"/>
    <cellStyle name="Normal 2 4 8 3" xfId="357"/>
    <cellStyle name="Normal 2 4 9" xfId="358"/>
    <cellStyle name="Normal 2 5" xfId="359"/>
    <cellStyle name="Normal 2 5 2" xfId="360"/>
    <cellStyle name="Normal 2 5 2 2" xfId="361"/>
    <cellStyle name="Normal 2 5 3" xfId="362"/>
    <cellStyle name="Normal 2 6" xfId="363"/>
    <cellStyle name="Normal 2 6 2" xfId="364"/>
    <cellStyle name="Normal 2 6 2 2" xfId="365"/>
    <cellStyle name="Normal 2 6 3" xfId="366"/>
    <cellStyle name="Normal 2 7" xfId="367"/>
    <cellStyle name="Normal 2 7 2" xfId="368"/>
    <cellStyle name="Normal 2 7 3" xfId="369"/>
    <cellStyle name="Normal 2 8" xfId="370"/>
    <cellStyle name="Normal 2 8 2" xfId="371"/>
    <cellStyle name="Normal 2 8 3" xfId="372"/>
    <cellStyle name="Normal 2 9" xfId="373"/>
    <cellStyle name="Normal 2 9 2" xfId="374"/>
    <cellStyle name="Normal 2 9 3" xfId="375"/>
    <cellStyle name="Normal 20" xfId="376"/>
    <cellStyle name="Normal 20 2" xfId="377"/>
    <cellStyle name="Normal 20 3" xfId="378"/>
    <cellStyle name="Normal 20 4" xfId="379"/>
    <cellStyle name="Normal 21" xfId="380"/>
    <cellStyle name="Normal 21 2" xfId="381"/>
    <cellStyle name="Normal 21 3" xfId="382"/>
    <cellStyle name="Normal 21 4" xfId="383"/>
    <cellStyle name="Normal 22" xfId="384"/>
    <cellStyle name="Normal 22 2" xfId="385"/>
    <cellStyle name="Normal 22 3" xfId="386"/>
    <cellStyle name="Normal 22 4" xfId="387"/>
    <cellStyle name="Normal 23" xfId="388"/>
    <cellStyle name="Normal 23 2" xfId="389"/>
    <cellStyle name="Normal 23 3" xfId="390"/>
    <cellStyle name="Normal 23 4" xfId="391"/>
    <cellStyle name="Normal 24" xfId="392"/>
    <cellStyle name="Normal 24 2" xfId="393"/>
    <cellStyle name="Normal 24 2 2" xfId="394"/>
    <cellStyle name="Normal 24 3" xfId="395"/>
    <cellStyle name="Normal 24 3 2" xfId="396"/>
    <cellStyle name="Normal 24 4" xfId="397"/>
    <cellStyle name="Normal 24 5" xfId="398"/>
    <cellStyle name="Normal 24 6" xfId="399"/>
    <cellStyle name="Normal 25" xfId="400"/>
    <cellStyle name="Normal 25 2" xfId="401"/>
    <cellStyle name="Normal 25 2 2" xfId="402"/>
    <cellStyle name="Normal 25 2 3" xfId="403"/>
    <cellStyle name="Normal 25 2 4" xfId="404"/>
    <cellStyle name="Normal 25 3" xfId="405"/>
    <cellStyle name="Normal 25 4" xfId="406"/>
    <cellStyle name="Normal 25 5" xfId="407"/>
    <cellStyle name="Normal 25 6" xfId="408"/>
    <cellStyle name="Normal 26" xfId="409"/>
    <cellStyle name="Normal 26 2" xfId="410"/>
    <cellStyle name="Normal 26 2 2" xfId="411"/>
    <cellStyle name="Normal 26 2 3" xfId="412"/>
    <cellStyle name="Normal 26 3" xfId="413"/>
    <cellStyle name="Normal 27" xfId="414"/>
    <cellStyle name="Normal 27 2" xfId="415"/>
    <cellStyle name="Normal 27 2 2" xfId="416"/>
    <cellStyle name="Normal 27 2 3" xfId="417"/>
    <cellStyle name="Normal 27 3" xfId="418"/>
    <cellStyle name="Normal 28" xfId="419"/>
    <cellStyle name="Normal 28 2" xfId="420"/>
    <cellStyle name="Normal 28 2 2" xfId="421"/>
    <cellStyle name="Normal 28 2 3" xfId="422"/>
    <cellStyle name="Normal 28 3" xfId="423"/>
    <cellStyle name="Normal 29" xfId="424"/>
    <cellStyle name="Normal 29 2" xfId="425"/>
    <cellStyle name="Normal 29 2 2" xfId="426"/>
    <cellStyle name="Normal 29 2 3" xfId="427"/>
    <cellStyle name="Normal 29 2 4" xfId="428"/>
    <cellStyle name="Normal 29 3" xfId="429"/>
    <cellStyle name="Normal 29 4" xfId="430"/>
    <cellStyle name="Normal 29 5" xfId="431"/>
    <cellStyle name="Normal 3" xfId="4"/>
    <cellStyle name="Normal 3 2" xfId="433"/>
    <cellStyle name="Normal 3 2 2" xfId="434"/>
    <cellStyle name="Normal 3 2 3" xfId="435"/>
    <cellStyle name="Normal 3 3" xfId="436"/>
    <cellStyle name="Normal 3 3 2" xfId="437"/>
    <cellStyle name="Normal 3 3 3" xfId="438"/>
    <cellStyle name="Normal 3 4" xfId="439"/>
    <cellStyle name="Normal 3 4 2" xfId="440"/>
    <cellStyle name="Normal 3 4 3" xfId="441"/>
    <cellStyle name="Normal 3 5" xfId="442"/>
    <cellStyle name="Normal 3 5 2" xfId="443"/>
    <cellStyle name="Normal 3 5 3" xfId="444"/>
    <cellStyle name="Normal 3 6" xfId="445"/>
    <cellStyle name="Normal 3 7" xfId="446"/>
    <cellStyle name="Normal 3 8" xfId="432"/>
    <cellStyle name="Normal 30" xfId="447"/>
    <cellStyle name="Normal 30 2" xfId="448"/>
    <cellStyle name="Normal 30 3" xfId="449"/>
    <cellStyle name="Normal 30 4" xfId="450"/>
    <cellStyle name="Normal 31" xfId="451"/>
    <cellStyle name="Normal 31 2" xfId="452"/>
    <cellStyle name="Normal 31 3" xfId="453"/>
    <cellStyle name="Normal 31 4" xfId="454"/>
    <cellStyle name="Normal 32" xfId="455"/>
    <cellStyle name="Normal 32 2" xfId="456"/>
    <cellStyle name="Normal 32 3" xfId="457"/>
    <cellStyle name="Normal 32 4" xfId="458"/>
    <cellStyle name="Normal 33" xfId="459"/>
    <cellStyle name="Normal 33 2" xfId="460"/>
    <cellStyle name="Normal 33 3" xfId="461"/>
    <cellStyle name="Normal 33 4" xfId="462"/>
    <cellStyle name="Normal 34" xfId="463"/>
    <cellStyle name="Normal 34 2" xfId="464"/>
    <cellStyle name="Normal 34 3" xfId="465"/>
    <cellStyle name="Normal 34 4" xfId="466"/>
    <cellStyle name="Normal 35" xfId="467"/>
    <cellStyle name="Normal 35 2" xfId="468"/>
    <cellStyle name="Normal 35 3" xfId="469"/>
    <cellStyle name="Normal 35 4" xfId="470"/>
    <cellStyle name="Normal 36" xfId="471"/>
    <cellStyle name="Normal 36 2" xfId="472"/>
    <cellStyle name="Normal 36 3" xfId="473"/>
    <cellStyle name="Normal 36 4" xfId="474"/>
    <cellStyle name="Normal 37" xfId="475"/>
    <cellStyle name="Normal 37 2" xfId="476"/>
    <cellStyle name="Normal 37 3" xfId="477"/>
    <cellStyle name="Normal 37 4" xfId="478"/>
    <cellStyle name="Normal 38" xfId="479"/>
    <cellStyle name="Normal 38 2" xfId="480"/>
    <cellStyle name="Normal 38 3" xfId="481"/>
    <cellStyle name="Normal 39" xfId="482"/>
    <cellStyle name="Normal 39 2" xfId="483"/>
    <cellStyle name="Normal 39 3" xfId="484"/>
    <cellStyle name="Normal 4" xfId="485"/>
    <cellStyle name="Normal 4 2" xfId="486"/>
    <cellStyle name="Normal 4 2 2" xfId="5"/>
    <cellStyle name="Normal 4 2 2 2" xfId="6"/>
    <cellStyle name="Normal 4 2_25.İL-EMOD-Öncelikli Yaşam" xfId="487"/>
    <cellStyle name="Normal 4 3" xfId="488"/>
    <cellStyle name="Normal 4 3 10" xfId="489"/>
    <cellStyle name="Normal 4 3 10 2" xfId="490"/>
    <cellStyle name="Normal 4 3 10 3" xfId="491"/>
    <cellStyle name="Normal 4 3 11" xfId="492"/>
    <cellStyle name="Normal 4 3 12" xfId="493"/>
    <cellStyle name="Normal 4 3 13" xfId="494"/>
    <cellStyle name="Normal 4 3 2" xfId="495"/>
    <cellStyle name="Normal 4 3 2 10" xfId="496"/>
    <cellStyle name="Normal 4 3 2 11" xfId="497"/>
    <cellStyle name="Normal 4 3 2 2" xfId="498"/>
    <cellStyle name="Normal 4 3 2 2 2" xfId="499"/>
    <cellStyle name="Normal 4 3 2 2 3" xfId="500"/>
    <cellStyle name="Normal 4 3 2 2 4" xfId="501"/>
    <cellStyle name="Normal 4 3 2 3" xfId="502"/>
    <cellStyle name="Normal 4 3 2 3 2" xfId="503"/>
    <cellStyle name="Normal 4 3 2 3 3" xfId="504"/>
    <cellStyle name="Normal 4 3 2 4" xfId="505"/>
    <cellStyle name="Normal 4 3 2 4 2" xfId="506"/>
    <cellStyle name="Normal 4 3 2 4 3" xfId="507"/>
    <cellStyle name="Normal 4 3 2 5" xfId="508"/>
    <cellStyle name="Normal 4 3 2 5 2" xfId="509"/>
    <cellStyle name="Normal 4 3 2 5 3" xfId="510"/>
    <cellStyle name="Normal 4 3 2 6" xfId="511"/>
    <cellStyle name="Normal 4 3 2 6 2" xfId="512"/>
    <cellStyle name="Normal 4 3 2 6 3" xfId="513"/>
    <cellStyle name="Normal 4 3 2 7" xfId="514"/>
    <cellStyle name="Normal 4 3 2 7 2" xfId="515"/>
    <cellStyle name="Normal 4 3 2 7 3" xfId="516"/>
    <cellStyle name="Normal 4 3 2 8" xfId="517"/>
    <cellStyle name="Normal 4 3 2 8 2" xfId="518"/>
    <cellStyle name="Normal 4 3 2 8 3" xfId="519"/>
    <cellStyle name="Normal 4 3 2 9" xfId="520"/>
    <cellStyle name="Normal 4 3 3" xfId="521"/>
    <cellStyle name="Normal 4 3 3 2" xfId="522"/>
    <cellStyle name="Normal 4 3 3 3" xfId="523"/>
    <cellStyle name="Normal 4 3 3 4" xfId="524"/>
    <cellStyle name="Normal 4 3 4" xfId="525"/>
    <cellStyle name="Normal 4 3 4 10" xfId="526"/>
    <cellStyle name="Normal 4 3 4 11" xfId="527"/>
    <cellStyle name="Normal 4 3 4 2" xfId="528"/>
    <cellStyle name="Normal 4 3 4 2 2" xfId="529"/>
    <cellStyle name="Normal 4 3 4 2 3" xfId="530"/>
    <cellStyle name="Normal 4 3 4 2 4" xfId="531"/>
    <cellStyle name="Normal 4 3 4 3" xfId="532"/>
    <cellStyle name="Normal 4 3 4 3 2" xfId="533"/>
    <cellStyle name="Normal 4 3 4 3 3" xfId="534"/>
    <cellStyle name="Normal 4 3 4 4" xfId="535"/>
    <cellStyle name="Normal 4 3 4 4 2" xfId="536"/>
    <cellStyle name="Normal 4 3 4 4 3" xfId="537"/>
    <cellStyle name="Normal 4 3 4 5" xfId="538"/>
    <cellStyle name="Normal 4 3 4 5 2" xfId="539"/>
    <cellStyle name="Normal 4 3 4 5 3" xfId="540"/>
    <cellStyle name="Normal 4 3 4 6" xfId="541"/>
    <cellStyle name="Normal 4 3 4 6 2" xfId="542"/>
    <cellStyle name="Normal 4 3 4 6 3" xfId="543"/>
    <cellStyle name="Normal 4 3 4 7" xfId="544"/>
    <cellStyle name="Normal 4 3 4 7 2" xfId="545"/>
    <cellStyle name="Normal 4 3 4 7 3" xfId="546"/>
    <cellStyle name="Normal 4 3 4 8" xfId="547"/>
    <cellStyle name="Normal 4 3 4 8 2" xfId="548"/>
    <cellStyle name="Normal 4 3 4 8 3" xfId="549"/>
    <cellStyle name="Normal 4 3 4 9" xfId="550"/>
    <cellStyle name="Normal 4 3 5" xfId="551"/>
    <cellStyle name="Normal 4 3 5 2" xfId="552"/>
    <cellStyle name="Normal 4 3 5 3" xfId="553"/>
    <cellStyle name="Normal 4 3 5 4" xfId="554"/>
    <cellStyle name="Normal 4 3 6" xfId="555"/>
    <cellStyle name="Normal 4 3 6 2" xfId="556"/>
    <cellStyle name="Normal 4 3 6 3" xfId="557"/>
    <cellStyle name="Normal 4 3 7" xfId="558"/>
    <cellStyle name="Normal 4 3 7 2" xfId="559"/>
    <cellStyle name="Normal 4 3 7 3" xfId="560"/>
    <cellStyle name="Normal 4 3 8" xfId="561"/>
    <cellStyle name="Normal 4 3 8 2" xfId="562"/>
    <cellStyle name="Normal 4 3 8 3" xfId="563"/>
    <cellStyle name="Normal 4 3 9" xfId="564"/>
    <cellStyle name="Normal 4 3 9 2" xfId="565"/>
    <cellStyle name="Normal 4 3 9 3" xfId="566"/>
    <cellStyle name="Normal 4 4" xfId="567"/>
    <cellStyle name="Normal 4 5" xfId="568"/>
    <cellStyle name="Normal 4_25.İL-EMOD-Öncelikli Yaşam" xfId="569"/>
    <cellStyle name="Normal 40" xfId="570"/>
    <cellStyle name="Normal 40 2" xfId="571"/>
    <cellStyle name="Normal 40 3" xfId="572"/>
    <cellStyle name="Normal 41" xfId="573"/>
    <cellStyle name="Normal 41 2" xfId="574"/>
    <cellStyle name="Normal 41 3" xfId="575"/>
    <cellStyle name="Normal 42" xfId="576"/>
    <cellStyle name="Normal 42 2" xfId="577"/>
    <cellStyle name="Normal 42 3" xfId="578"/>
    <cellStyle name="Normal 43" xfId="579"/>
    <cellStyle name="Normal 43 2" xfId="580"/>
    <cellStyle name="Normal 43 3" xfId="581"/>
    <cellStyle name="Normal 44" xfId="582"/>
    <cellStyle name="Normal 44 2" xfId="583"/>
    <cellStyle name="Normal 44 3" xfId="584"/>
    <cellStyle name="Normal 45" xfId="585"/>
    <cellStyle name="Normal 45 2" xfId="586"/>
    <cellStyle name="Normal 45 3" xfId="587"/>
    <cellStyle name="Normal 46" xfId="588"/>
    <cellStyle name="Normal 46 2" xfId="589"/>
    <cellStyle name="Normal 46 3" xfId="590"/>
    <cellStyle name="Normal 47" xfId="591"/>
    <cellStyle name="Normal 47 2" xfId="592"/>
    <cellStyle name="Normal 47 3" xfId="593"/>
    <cellStyle name="Normal 48" xfId="594"/>
    <cellStyle name="Normal 48 2" xfId="595"/>
    <cellStyle name="Normal 48 3" xfId="596"/>
    <cellStyle name="Normal 49" xfId="597"/>
    <cellStyle name="Normal 49 2" xfId="598"/>
    <cellStyle name="Normal 49 3" xfId="599"/>
    <cellStyle name="Normal 5" xfId="600"/>
    <cellStyle name="Normal 5 2" xfId="601"/>
    <cellStyle name="Normal 5 3" xfId="602"/>
    <cellStyle name="Normal 5 4" xfId="603"/>
    <cellStyle name="Normal 5 5" xfId="604"/>
    <cellStyle name="Normal 5 6" xfId="605"/>
    <cellStyle name="Normal 5 7" xfId="606"/>
    <cellStyle name="Normal 50" xfId="607"/>
    <cellStyle name="Normal 50 2" xfId="608"/>
    <cellStyle name="Normal 50 3" xfId="609"/>
    <cellStyle name="Normal 51" xfId="610"/>
    <cellStyle name="Normal 51 2" xfId="611"/>
    <cellStyle name="Normal 51 3" xfId="612"/>
    <cellStyle name="Normal 52" xfId="613"/>
    <cellStyle name="Normal 52 2" xfId="614"/>
    <cellStyle name="Normal 52 3" xfId="615"/>
    <cellStyle name="Normal 53" xfId="616"/>
    <cellStyle name="Normal 53 2" xfId="617"/>
    <cellStyle name="Normal 53 3" xfId="618"/>
    <cellStyle name="Normal 54" xfId="619"/>
    <cellStyle name="Normal 54 2" xfId="620"/>
    <cellStyle name="Normal 54 3" xfId="621"/>
    <cellStyle name="Normal 55" xfId="622"/>
    <cellStyle name="Normal 55 2" xfId="623"/>
    <cellStyle name="Normal 55 3" xfId="624"/>
    <cellStyle name="Normal 56" xfId="625"/>
    <cellStyle name="Normal 56 2" xfId="626"/>
    <cellStyle name="Normal 56 3" xfId="627"/>
    <cellStyle name="Normal 57" xfId="628"/>
    <cellStyle name="Normal 57 2" xfId="629"/>
    <cellStyle name="Normal 57 3" xfId="630"/>
    <cellStyle name="Normal 58" xfId="631"/>
    <cellStyle name="Normal 58 2" xfId="632"/>
    <cellStyle name="Normal 58 3" xfId="633"/>
    <cellStyle name="Normal 59" xfId="634"/>
    <cellStyle name="Normal 59 2" xfId="635"/>
    <cellStyle name="Normal 59 3" xfId="636"/>
    <cellStyle name="Normal 6" xfId="637"/>
    <cellStyle name="Normal 6 10" xfId="638"/>
    <cellStyle name="Normal 6 11" xfId="639"/>
    <cellStyle name="Normal 6 12" xfId="640"/>
    <cellStyle name="Normal 6 2" xfId="641"/>
    <cellStyle name="Normal 6 2 2" xfId="642"/>
    <cellStyle name="Normal 6 2 3" xfId="643"/>
    <cellStyle name="Normal 6 2 4" xfId="644"/>
    <cellStyle name="Normal 6 3" xfId="645"/>
    <cellStyle name="Normal 6 3 2" xfId="646"/>
    <cellStyle name="Normal 6 3 3" xfId="647"/>
    <cellStyle name="Normal 6 3 4" xfId="648"/>
    <cellStyle name="Normal 6 4" xfId="649"/>
    <cellStyle name="Normal 6 4 2" xfId="650"/>
    <cellStyle name="Normal 6 4 3" xfId="651"/>
    <cellStyle name="Normal 6 4 4" xfId="652"/>
    <cellStyle name="Normal 6 5" xfId="653"/>
    <cellStyle name="Normal 6 5 2" xfId="654"/>
    <cellStyle name="Normal 6 5 3" xfId="655"/>
    <cellStyle name="Normal 6 6" xfId="656"/>
    <cellStyle name="Normal 6 6 2" xfId="657"/>
    <cellStyle name="Normal 6 6 2 2" xfId="658"/>
    <cellStyle name="Normal 6 6 2 3" xfId="659"/>
    <cellStyle name="Normal 6 6 3" xfId="660"/>
    <cellStyle name="Normal 6 6 4" xfId="661"/>
    <cellStyle name="Normal 6 7" xfId="662"/>
    <cellStyle name="Normal 6 7 2" xfId="663"/>
    <cellStyle name="Normal 6 7 3" xfId="664"/>
    <cellStyle name="Normal 6 8" xfId="665"/>
    <cellStyle name="Normal 6 8 2" xfId="666"/>
    <cellStyle name="Normal 6 8 3" xfId="667"/>
    <cellStyle name="Normal 6 9" xfId="668"/>
    <cellStyle name="Normal 60" xfId="669"/>
    <cellStyle name="Normal 60 2" xfId="670"/>
    <cellStyle name="Normal 60 3" xfId="671"/>
    <cellStyle name="Normal 61" xfId="672"/>
    <cellStyle name="Normal 61 2" xfId="673"/>
    <cellStyle name="Normal 61 3" xfId="674"/>
    <cellStyle name="Normal 62" xfId="675"/>
    <cellStyle name="Normal 62 2" xfId="676"/>
    <cellStyle name="Normal 62 3" xfId="677"/>
    <cellStyle name="Normal 63" xfId="678"/>
    <cellStyle name="Normal 63 2" xfId="679"/>
    <cellStyle name="Normal 63 3" xfId="680"/>
    <cellStyle name="Normal 64" xfId="681"/>
    <cellStyle name="Normal 65" xfId="682"/>
    <cellStyle name="Normal 65 2" xfId="683"/>
    <cellStyle name="Normal 65 3" xfId="684"/>
    <cellStyle name="Normal 66" xfId="685"/>
    <cellStyle name="Normal 66 2" xfId="686"/>
    <cellStyle name="Normal 66 3" xfId="687"/>
    <cellStyle name="Normal 67" xfId="688"/>
    <cellStyle name="Normal 67 2" xfId="689"/>
    <cellStyle name="Normal 67 3" xfId="690"/>
    <cellStyle name="Normal 68" xfId="691"/>
    <cellStyle name="Normal 68 2" xfId="692"/>
    <cellStyle name="Normal 68 3" xfId="693"/>
    <cellStyle name="Normal 69" xfId="694"/>
    <cellStyle name="Normal 69 2" xfId="695"/>
    <cellStyle name="Normal 69 3" xfId="696"/>
    <cellStyle name="Normal 7" xfId="697"/>
    <cellStyle name="Normal 7 2" xfId="698"/>
    <cellStyle name="Normal 70" xfId="699"/>
    <cellStyle name="Normal 70 2" xfId="700"/>
    <cellStyle name="Normal 70 3" xfId="701"/>
    <cellStyle name="Normal 71" xfId="702"/>
    <cellStyle name="Normal 71 2" xfId="703"/>
    <cellStyle name="Normal 71 3" xfId="704"/>
    <cellStyle name="Normal 72" xfId="705"/>
    <cellStyle name="Normal 72 2" xfId="706"/>
    <cellStyle name="Normal 72 3" xfId="707"/>
    <cellStyle name="Normal 73" xfId="708"/>
    <cellStyle name="Normal 73 2" xfId="709"/>
    <cellStyle name="Normal 73 3" xfId="710"/>
    <cellStyle name="Normal 74" xfId="711"/>
    <cellStyle name="Normal 74 2" xfId="712"/>
    <cellStyle name="Normal 74 3" xfId="713"/>
    <cellStyle name="Normal 75" xfId="714"/>
    <cellStyle name="Normal 75 2" xfId="715"/>
    <cellStyle name="Normal 75 3" xfId="716"/>
    <cellStyle name="Normal 76" xfId="717"/>
    <cellStyle name="Normal 76 2" xfId="718"/>
    <cellStyle name="Normal 76 3" xfId="719"/>
    <cellStyle name="Normal 77" xfId="720"/>
    <cellStyle name="Normal 77 2" xfId="721"/>
    <cellStyle name="Normal 77 3" xfId="722"/>
    <cellStyle name="Normal 78" xfId="723"/>
    <cellStyle name="Normal 78 2" xfId="724"/>
    <cellStyle name="Normal 78 3" xfId="725"/>
    <cellStyle name="Normal 79" xfId="726"/>
    <cellStyle name="Normal 79 2" xfId="727"/>
    <cellStyle name="Normal 79 3" xfId="728"/>
    <cellStyle name="Normal 8" xfId="729"/>
    <cellStyle name="Normal 8 2" xfId="730"/>
    <cellStyle name="Normal 80" xfId="731"/>
    <cellStyle name="Normal 80 2" xfId="732"/>
    <cellStyle name="Normal 80 3" xfId="733"/>
    <cellStyle name="Normal 81" xfId="734"/>
    <cellStyle name="Normal 81 2" xfId="735"/>
    <cellStyle name="Normal 81 3" xfId="736"/>
    <cellStyle name="Normal 82" xfId="737"/>
    <cellStyle name="Normal 82 2" xfId="738"/>
    <cellStyle name="Normal 82 3" xfId="739"/>
    <cellStyle name="Normal 83" xfId="740"/>
    <cellStyle name="Normal 83 2" xfId="741"/>
    <cellStyle name="Normal 83 3" xfId="742"/>
    <cellStyle name="Normal 84" xfId="743"/>
    <cellStyle name="Normal 84 2" xfId="744"/>
    <cellStyle name="Normal 84 3" xfId="745"/>
    <cellStyle name="Normal 85" xfId="746"/>
    <cellStyle name="Normal 85 2" xfId="747"/>
    <cellStyle name="Normal 85 3" xfId="748"/>
    <cellStyle name="Normal 86" xfId="749"/>
    <cellStyle name="Normal 86 2" xfId="750"/>
    <cellStyle name="Normal 86 3" xfId="751"/>
    <cellStyle name="Normal 87" xfId="752"/>
    <cellStyle name="Normal 87 2" xfId="753"/>
    <cellStyle name="Normal 87 3" xfId="754"/>
    <cellStyle name="Normal 88" xfId="755"/>
    <cellStyle name="Normal 88 2" xfId="756"/>
    <cellStyle name="Normal 88 3" xfId="757"/>
    <cellStyle name="Normal 89" xfId="758"/>
    <cellStyle name="Normal 89 2" xfId="759"/>
    <cellStyle name="Normal 89 3" xfId="760"/>
    <cellStyle name="Normal 9" xfId="761"/>
    <cellStyle name="Normal 9 2" xfId="762"/>
    <cellStyle name="Normal 9 2 2" xfId="763"/>
    <cellStyle name="Normal 9 2 3" xfId="764"/>
    <cellStyle name="Normal 9 3" xfId="765"/>
    <cellStyle name="Normal 9 4" xfId="766"/>
    <cellStyle name="Normal 90" xfId="767"/>
    <cellStyle name="Normal 90 2" xfId="768"/>
    <cellStyle name="Normal 90 3" xfId="769"/>
    <cellStyle name="Normal 91" xfId="770"/>
    <cellStyle name="Normal 91 2" xfId="771"/>
    <cellStyle name="Normal 91 3" xfId="772"/>
    <cellStyle name="Normal 92" xfId="773"/>
    <cellStyle name="Normal 92 2" xfId="774"/>
    <cellStyle name="Normal 92 3" xfId="775"/>
    <cellStyle name="Normal 93" xfId="776"/>
    <cellStyle name="Normal 93 2" xfId="777"/>
    <cellStyle name="Normal 93 3" xfId="778"/>
    <cellStyle name="Normal 94" xfId="779"/>
    <cellStyle name="Normal 94 2" xfId="780"/>
    <cellStyle name="Normal 94 3" xfId="781"/>
    <cellStyle name="Normal 95" xfId="782"/>
    <cellStyle name="Normal 95 2" xfId="783"/>
    <cellStyle name="Normal 95 3" xfId="784"/>
    <cellStyle name="Normal 96" xfId="785"/>
    <cellStyle name="Normal 96 2" xfId="786"/>
    <cellStyle name="Normal 96 3" xfId="787"/>
    <cellStyle name="Normal 97" xfId="788"/>
    <cellStyle name="Normal 97 2" xfId="789"/>
    <cellStyle name="Normal 97 3" xfId="790"/>
    <cellStyle name="Normal 98" xfId="791"/>
    <cellStyle name="Normal 98 2" xfId="792"/>
    <cellStyle name="Normal 98 3" xfId="793"/>
    <cellStyle name="Normal 99" xfId="794"/>
    <cellStyle name="Normal_Sayfa2" xfId="7"/>
    <cellStyle name="Normal_TABLO-69" xfId="8"/>
    <cellStyle name="Not 2" xfId="796"/>
    <cellStyle name="Not 3" xfId="797"/>
    <cellStyle name="Not 3 2" xfId="798"/>
    <cellStyle name="Not 3_25.İL-EMOD-Öncelikli Yaşam" xfId="799"/>
    <cellStyle name="Not 4" xfId="800"/>
    <cellStyle name="Nötr" xfId="16" builtinId="28" customBuiltin="1"/>
    <cellStyle name="Nötr 2" xfId="801"/>
    <cellStyle name="Nötr 3" xfId="802"/>
    <cellStyle name="Nötr 4" xfId="803"/>
    <cellStyle name="Stil 1" xfId="804"/>
    <cellStyle name="Toplam 2" xfId="806"/>
    <cellStyle name="Toplam 3" xfId="807"/>
    <cellStyle name="Toplam 4" xfId="808"/>
    <cellStyle name="Toplam 5" xfId="805"/>
    <cellStyle name="Uyarı Metni" xfId="19" builtinId="11" customBuiltin="1"/>
    <cellStyle name="Uyarı Metni 2" xfId="809"/>
    <cellStyle name="Uyarı Metni 3" xfId="810"/>
    <cellStyle name="Uyarı Metni 4" xfId="811"/>
    <cellStyle name="Virgül 2" xfId="813"/>
    <cellStyle name="Virgül 2 2" xfId="9"/>
    <cellStyle name="Virgül 3" xfId="814"/>
    <cellStyle name="Virgül 3 2" xfId="815"/>
    <cellStyle name="Virgül 4" xfId="816"/>
    <cellStyle name="Virgül 4 2" xfId="817"/>
    <cellStyle name="Virgül 5" xfId="818"/>
    <cellStyle name="Virgül 6" xfId="819"/>
    <cellStyle name="Virgül 7" xfId="812"/>
    <cellStyle name="Virgül 7 2" xfId="875"/>
    <cellStyle name="Virgül 8" xfId="887"/>
    <cellStyle name="Virgül 8 2" xfId="892"/>
    <cellStyle name="Virgül 9" xfId="908"/>
    <cellStyle name="Vurgu1 2" xfId="821"/>
    <cellStyle name="Vurgu1 3" xfId="822"/>
    <cellStyle name="Vurgu1 4" xfId="823"/>
    <cellStyle name="Vurgu1 5" xfId="820"/>
    <cellStyle name="Vurgu2" xfId="21" builtinId="33" customBuiltin="1"/>
    <cellStyle name="Vurgu2 2" xfId="824"/>
    <cellStyle name="Vurgu2 3" xfId="825"/>
    <cellStyle name="Vurgu2 4" xfId="826"/>
    <cellStyle name="Vurgu3" xfId="24" builtinId="37" customBuiltin="1"/>
    <cellStyle name="Vurgu3 2" xfId="827"/>
    <cellStyle name="Vurgu3 3" xfId="828"/>
    <cellStyle name="Vurgu3 4" xfId="829"/>
    <cellStyle name="Vurgu4 2" xfId="831"/>
    <cellStyle name="Vurgu4 3" xfId="832"/>
    <cellStyle name="Vurgu4 4" xfId="833"/>
    <cellStyle name="Vurgu4 5" xfId="830"/>
    <cellStyle name="Vurgu5" xfId="25" builtinId="45" customBuiltin="1"/>
    <cellStyle name="Vurgu5 2" xfId="834"/>
    <cellStyle name="Vurgu5 3" xfId="835"/>
    <cellStyle name="Vurgu5 4" xfId="836"/>
    <cellStyle name="Vurgu6" xfId="27" builtinId="49" customBuiltin="1"/>
    <cellStyle name="Vurgu6 2" xfId="837"/>
    <cellStyle name="Vurgu6 3" xfId="838"/>
    <cellStyle name="Vurgu6 4" xfId="839"/>
    <cellStyle name="Yüzde" xfId="10" builtinId="5"/>
    <cellStyle name="Yüzde 2" xfId="840"/>
    <cellStyle name="Yüzde 2 2" xfId="841"/>
    <cellStyle name="Yüzde 2 3" xfId="842"/>
    <cellStyle name="Yüzde 3" xfId="843"/>
    <cellStyle name="Yüzde 4" xfId="844"/>
    <cellStyle name="Yüzde 4 2" xfId="84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B1" zoomScale="90" zoomScaleNormal="90" workbookViewId="0">
      <selection activeCell="J7" sqref="J7"/>
    </sheetView>
  </sheetViews>
  <sheetFormatPr defaultColWidth="9.140625" defaultRowHeight="15"/>
  <cols>
    <col min="1" max="1" width="9.140625" style="136"/>
    <col min="2" max="2" width="16.7109375" style="136" customWidth="1"/>
    <col min="3" max="3" width="10.140625" style="136" customWidth="1"/>
    <col min="4" max="4" width="21.28515625" style="136" customWidth="1"/>
    <col min="5" max="5" width="9.28515625" style="136" customWidth="1"/>
    <col min="6" max="6" width="11.7109375" style="136" customWidth="1"/>
    <col min="7" max="7" width="8.7109375" style="136" customWidth="1"/>
    <col min="8" max="8" width="11.28515625" style="136" bestFit="1" customWidth="1"/>
    <col min="9" max="16384" width="9.140625" style="136"/>
  </cols>
  <sheetData>
    <row r="1" spans="1:8" ht="45">
      <c r="A1" s="151" t="s">
        <v>0</v>
      </c>
      <c r="B1" s="151" t="s">
        <v>278</v>
      </c>
      <c r="C1" s="151" t="s">
        <v>279</v>
      </c>
      <c r="D1" s="151" t="s">
        <v>280</v>
      </c>
      <c r="E1" s="151" t="s">
        <v>281</v>
      </c>
      <c r="F1" s="151" t="s">
        <v>282</v>
      </c>
      <c r="G1" s="151" t="s">
        <v>283</v>
      </c>
      <c r="H1" s="151" t="s">
        <v>284</v>
      </c>
    </row>
    <row r="2" spans="1:8">
      <c r="A2" s="152">
        <v>41275</v>
      </c>
      <c r="B2" s="137">
        <v>11818115</v>
      </c>
      <c r="C2" s="153">
        <f>(B2/$B$2)*100</f>
        <v>100</v>
      </c>
      <c r="D2" s="137">
        <v>2963719</v>
      </c>
      <c r="E2" s="153">
        <f>(D2/$D$2)*100</f>
        <v>100</v>
      </c>
      <c r="F2" s="137">
        <v>2667984</v>
      </c>
      <c r="G2" s="153">
        <f>(F2/$F$2*100)</f>
        <v>100</v>
      </c>
      <c r="H2" s="137">
        <f>B2+D2+F2</f>
        <v>17449818</v>
      </c>
    </row>
    <row r="3" spans="1:8">
      <c r="A3" s="152">
        <v>41306</v>
      </c>
      <c r="B3" s="137">
        <v>11748042</v>
      </c>
      <c r="C3" s="153">
        <f t="shared" ref="C3:C74" si="0">(B3/$B$2)*100</f>
        <v>99.40707126305675</v>
      </c>
      <c r="D3" s="137">
        <v>2969232</v>
      </c>
      <c r="E3" s="153">
        <f t="shared" ref="E3:E74" si="1">(D3/$D$2)*100</f>
        <v>100.18601628561952</v>
      </c>
      <c r="F3" s="137">
        <v>2670744</v>
      </c>
      <c r="G3" s="153">
        <f t="shared" ref="G3:G63" si="2">(F3/$F$2*100)</f>
        <v>100.10344889624525</v>
      </c>
      <c r="H3" s="137">
        <f>B3+D3+F3</f>
        <v>17388018</v>
      </c>
    </row>
    <row r="4" spans="1:8">
      <c r="A4" s="152">
        <v>41334</v>
      </c>
      <c r="B4" s="137">
        <v>12030850</v>
      </c>
      <c r="C4" s="153">
        <f t="shared" si="0"/>
        <v>101.80007556196568</v>
      </c>
      <c r="D4" s="137">
        <v>2973096</v>
      </c>
      <c r="E4" s="153">
        <f t="shared" si="1"/>
        <v>100.31639301836645</v>
      </c>
      <c r="F4" s="137">
        <v>2651342</v>
      </c>
      <c r="G4" s="153">
        <f t="shared" si="2"/>
        <v>99.376233140828433</v>
      </c>
      <c r="H4" s="137">
        <f t="shared" ref="H4:H63" si="3">B4+D4+F4</f>
        <v>17655288</v>
      </c>
    </row>
    <row r="5" spans="1:8">
      <c r="A5" s="152">
        <v>41365</v>
      </c>
      <c r="B5" s="137">
        <v>12262422</v>
      </c>
      <c r="C5" s="153">
        <f t="shared" si="0"/>
        <v>103.75954202510297</v>
      </c>
      <c r="D5" s="137">
        <v>2976760</v>
      </c>
      <c r="E5" s="153">
        <f t="shared" si="1"/>
        <v>100.44002147302089</v>
      </c>
      <c r="F5" s="137">
        <v>2649513</v>
      </c>
      <c r="G5" s="153">
        <f t="shared" si="2"/>
        <v>99.307679506323879</v>
      </c>
      <c r="H5" s="137">
        <f t="shared" si="3"/>
        <v>17888695</v>
      </c>
    </row>
    <row r="6" spans="1:8">
      <c r="A6" s="152">
        <v>41395</v>
      </c>
      <c r="B6" s="137">
        <v>12354071</v>
      </c>
      <c r="C6" s="153">
        <f t="shared" si="0"/>
        <v>104.53503794809917</v>
      </c>
      <c r="D6" s="137">
        <v>2981302</v>
      </c>
      <c r="E6" s="153">
        <f t="shared" si="1"/>
        <v>100.59327486850135</v>
      </c>
      <c r="F6" s="137">
        <v>2650756</v>
      </c>
      <c r="G6" s="153">
        <f t="shared" si="2"/>
        <v>99.354268991118388</v>
      </c>
      <c r="H6" s="137">
        <f t="shared" si="3"/>
        <v>17986129</v>
      </c>
    </row>
    <row r="7" spans="1:8">
      <c r="A7" s="152">
        <v>41426</v>
      </c>
      <c r="B7" s="137">
        <v>12561253</v>
      </c>
      <c r="C7" s="153">
        <f t="shared" si="0"/>
        <v>106.28812632132959</v>
      </c>
      <c r="D7" s="137">
        <v>2974355</v>
      </c>
      <c r="E7" s="153">
        <f t="shared" si="1"/>
        <v>100.35887342895869</v>
      </c>
      <c r="F7" s="137">
        <v>2663305</v>
      </c>
      <c r="G7" s="153">
        <f t="shared" si="2"/>
        <v>99.82462413567697</v>
      </c>
      <c r="H7" s="137">
        <f t="shared" si="3"/>
        <v>18198913</v>
      </c>
    </row>
    <row r="8" spans="1:8">
      <c r="A8" s="152">
        <v>41456</v>
      </c>
      <c r="B8" s="137">
        <v>12615267</v>
      </c>
      <c r="C8" s="153">
        <f t="shared" si="0"/>
        <v>106.74517044384828</v>
      </c>
      <c r="D8" s="137">
        <v>2970694</v>
      </c>
      <c r="E8" s="153">
        <f t="shared" si="1"/>
        <v>100.23534619847563</v>
      </c>
      <c r="F8" s="137">
        <v>2668898</v>
      </c>
      <c r="G8" s="153">
        <f t="shared" si="2"/>
        <v>100.03425807651021</v>
      </c>
      <c r="H8" s="137">
        <f t="shared" si="3"/>
        <v>18254859</v>
      </c>
    </row>
    <row r="9" spans="1:8">
      <c r="A9" s="152">
        <v>41487</v>
      </c>
      <c r="B9" s="137">
        <v>12542642</v>
      </c>
      <c r="C9" s="153">
        <f t="shared" si="0"/>
        <v>106.1306477386622</v>
      </c>
      <c r="D9" s="137">
        <v>2931681</v>
      </c>
      <c r="E9" s="153">
        <f t="shared" si="1"/>
        <v>98.91899333236384</v>
      </c>
      <c r="F9" s="137">
        <v>2663081</v>
      </c>
      <c r="G9" s="153">
        <f t="shared" si="2"/>
        <v>99.816228283228085</v>
      </c>
      <c r="H9" s="137">
        <f t="shared" si="3"/>
        <v>18137404</v>
      </c>
    </row>
    <row r="10" spans="1:8">
      <c r="A10" s="152">
        <v>41518</v>
      </c>
      <c r="B10" s="137">
        <v>12679379</v>
      </c>
      <c r="C10" s="153">
        <f t="shared" si="0"/>
        <v>107.28765966484504</v>
      </c>
      <c r="D10" s="137">
        <v>2883080</v>
      </c>
      <c r="E10" s="153">
        <f t="shared" si="1"/>
        <v>97.279128014497999</v>
      </c>
      <c r="F10" s="137">
        <v>2707070</v>
      </c>
      <c r="G10" s="153">
        <f t="shared" si="2"/>
        <v>101.46500128936304</v>
      </c>
      <c r="H10" s="137">
        <f t="shared" si="3"/>
        <v>18269529</v>
      </c>
    </row>
    <row r="11" spans="1:8">
      <c r="A11" s="152">
        <v>41548</v>
      </c>
      <c r="B11" s="137">
        <v>12412998</v>
      </c>
      <c r="C11" s="153">
        <f t="shared" si="0"/>
        <v>105.0336538441198</v>
      </c>
      <c r="D11" s="137">
        <v>2856746</v>
      </c>
      <c r="E11" s="153">
        <f t="shared" si="1"/>
        <v>96.390582238059679</v>
      </c>
      <c r="F11" s="137">
        <v>2756891</v>
      </c>
      <c r="G11" s="153">
        <f t="shared" si="2"/>
        <v>103.33236631104235</v>
      </c>
      <c r="H11" s="137">
        <f t="shared" si="3"/>
        <v>18026635</v>
      </c>
    </row>
    <row r="12" spans="1:8">
      <c r="A12" s="152">
        <v>41579</v>
      </c>
      <c r="B12" s="137">
        <v>12557625</v>
      </c>
      <c r="C12" s="153">
        <f t="shared" si="0"/>
        <v>106.25742768622577</v>
      </c>
      <c r="D12" s="137">
        <v>2800861</v>
      </c>
      <c r="E12" s="153">
        <f t="shared" si="1"/>
        <v>94.504944632065317</v>
      </c>
      <c r="F12" s="137">
        <v>2766055</v>
      </c>
      <c r="G12" s="153">
        <f t="shared" si="2"/>
        <v>103.6758466317639</v>
      </c>
      <c r="H12" s="137">
        <f t="shared" si="3"/>
        <v>18124541</v>
      </c>
    </row>
    <row r="13" spans="1:8">
      <c r="A13" s="152">
        <v>41609</v>
      </c>
      <c r="B13" s="137">
        <v>12484113</v>
      </c>
      <c r="C13" s="153">
        <f t="shared" si="0"/>
        <v>105.6353995539898</v>
      </c>
      <c r="D13" s="137">
        <v>2760917</v>
      </c>
      <c r="E13" s="153">
        <f t="shared" si="1"/>
        <v>93.157178531432976</v>
      </c>
      <c r="F13" s="137">
        <v>2823400</v>
      </c>
      <c r="G13" s="153">
        <f t="shared" si="2"/>
        <v>105.82522234016396</v>
      </c>
      <c r="H13" s="137">
        <f t="shared" si="3"/>
        <v>18068430</v>
      </c>
    </row>
    <row r="14" spans="1:8">
      <c r="A14" s="152">
        <v>41640</v>
      </c>
      <c r="B14" s="137">
        <v>12447958</v>
      </c>
      <c r="C14" s="153">
        <f t="shared" si="0"/>
        <v>105.32947090123932</v>
      </c>
      <c r="D14" s="137">
        <v>2720965</v>
      </c>
      <c r="E14" s="153">
        <f t="shared" si="1"/>
        <v>91.809142499676923</v>
      </c>
      <c r="F14" s="137">
        <v>2838873</v>
      </c>
      <c r="G14" s="153">
        <f t="shared" si="2"/>
        <v>106.40517334436788</v>
      </c>
      <c r="H14" s="137">
        <f t="shared" si="3"/>
        <v>18007796</v>
      </c>
    </row>
    <row r="15" spans="1:8">
      <c r="A15" s="152">
        <v>41671</v>
      </c>
      <c r="B15" s="137">
        <v>12486017</v>
      </c>
      <c r="C15" s="153">
        <f t="shared" si="0"/>
        <v>105.65151041430889</v>
      </c>
      <c r="D15" s="137">
        <v>2855300</v>
      </c>
      <c r="E15" s="153">
        <f t="shared" si="1"/>
        <v>96.341792187450963</v>
      </c>
      <c r="F15" s="137">
        <v>2836699</v>
      </c>
      <c r="G15" s="153">
        <f t="shared" si="2"/>
        <v>106.32368859783267</v>
      </c>
      <c r="H15" s="137">
        <f t="shared" si="3"/>
        <v>18178016</v>
      </c>
    </row>
    <row r="16" spans="1:8">
      <c r="A16" s="152">
        <v>41699</v>
      </c>
      <c r="B16" s="137">
        <v>12700185</v>
      </c>
      <c r="C16" s="153">
        <f t="shared" si="0"/>
        <v>107.4637114294454</v>
      </c>
      <c r="D16" s="137">
        <v>2871284</v>
      </c>
      <c r="E16" s="153">
        <f t="shared" si="1"/>
        <v>96.881114572602868</v>
      </c>
      <c r="F16" s="137">
        <v>2849623</v>
      </c>
      <c r="G16" s="153">
        <f t="shared" si="2"/>
        <v>106.80809929894633</v>
      </c>
      <c r="H16" s="137">
        <f t="shared" si="3"/>
        <v>18421092</v>
      </c>
    </row>
    <row r="17" spans="1:8">
      <c r="A17" s="152">
        <v>41730</v>
      </c>
      <c r="B17" s="137">
        <v>12868737</v>
      </c>
      <c r="C17" s="153">
        <f t="shared" si="0"/>
        <v>108.88992872382779</v>
      </c>
      <c r="D17" s="137">
        <v>2815090</v>
      </c>
      <c r="E17" s="153">
        <f t="shared" si="1"/>
        <v>94.985050876955611</v>
      </c>
      <c r="F17" s="137">
        <v>2844868</v>
      </c>
      <c r="G17" s="153">
        <f t="shared" si="2"/>
        <v>106.62987484182813</v>
      </c>
      <c r="H17" s="137">
        <f t="shared" si="3"/>
        <v>18528695</v>
      </c>
    </row>
    <row r="18" spans="1:8">
      <c r="A18" s="152">
        <v>41760</v>
      </c>
      <c r="B18" s="137">
        <v>13068558</v>
      </c>
      <c r="C18" s="153">
        <f t="shared" si="0"/>
        <v>110.58073136028885</v>
      </c>
      <c r="D18" s="137">
        <v>2815276</v>
      </c>
      <c r="E18" s="153">
        <f t="shared" si="1"/>
        <v>94.991326775581626</v>
      </c>
      <c r="F18" s="137">
        <v>2849314</v>
      </c>
      <c r="G18" s="153">
        <f t="shared" si="2"/>
        <v>106.79651752034496</v>
      </c>
      <c r="H18" s="137">
        <f t="shared" si="3"/>
        <v>18733148</v>
      </c>
    </row>
    <row r="19" spans="1:8">
      <c r="A19" s="152">
        <v>41791</v>
      </c>
      <c r="B19" s="137">
        <v>13351474</v>
      </c>
      <c r="C19" s="153">
        <f t="shared" si="0"/>
        <v>112.97464951051839</v>
      </c>
      <c r="D19" s="137">
        <v>2816946</v>
      </c>
      <c r="E19" s="153">
        <f t="shared" si="1"/>
        <v>95.04767489765392</v>
      </c>
      <c r="F19" s="137">
        <v>2852087</v>
      </c>
      <c r="G19" s="153">
        <f t="shared" si="2"/>
        <v>106.90045367588412</v>
      </c>
      <c r="H19" s="137">
        <f t="shared" si="3"/>
        <v>19020507</v>
      </c>
    </row>
    <row r="20" spans="1:8">
      <c r="A20" s="152">
        <v>41821</v>
      </c>
      <c r="B20" s="137">
        <v>13109755</v>
      </c>
      <c r="C20" s="153">
        <f t="shared" si="0"/>
        <v>110.92932333117422</v>
      </c>
      <c r="D20" s="137">
        <v>2875917</v>
      </c>
      <c r="E20" s="153">
        <f t="shared" si="1"/>
        <v>97.037438434615424</v>
      </c>
      <c r="F20" s="137">
        <v>2864800</v>
      </c>
      <c r="G20" s="153">
        <f t="shared" si="2"/>
        <v>107.37695578384279</v>
      </c>
      <c r="H20" s="137">
        <f t="shared" si="3"/>
        <v>18850472</v>
      </c>
    </row>
    <row r="21" spans="1:8">
      <c r="A21" s="152">
        <v>41852</v>
      </c>
      <c r="B21" s="137">
        <v>13212186</v>
      </c>
      <c r="C21" s="153">
        <f t="shared" si="0"/>
        <v>111.79605207767906</v>
      </c>
      <c r="D21" s="137">
        <v>2909657</v>
      </c>
      <c r="E21" s="153">
        <f t="shared" si="1"/>
        <v>98.175872948818693</v>
      </c>
      <c r="F21" s="137">
        <v>2859563</v>
      </c>
      <c r="G21" s="153">
        <f t="shared" si="2"/>
        <v>107.18066525136582</v>
      </c>
      <c r="H21" s="137">
        <f t="shared" si="3"/>
        <v>18981406</v>
      </c>
    </row>
    <row r="22" spans="1:8">
      <c r="A22" s="152">
        <v>41883</v>
      </c>
      <c r="B22" s="137">
        <v>13321597</v>
      </c>
      <c r="C22" s="153">
        <f t="shared" si="0"/>
        <v>112.72184269657217</v>
      </c>
      <c r="D22" s="137">
        <v>2907549</v>
      </c>
      <c r="E22" s="153">
        <f t="shared" si="1"/>
        <v>98.104746097723833</v>
      </c>
      <c r="F22" s="137">
        <v>2879940</v>
      </c>
      <c r="G22" s="153">
        <f t="shared" si="2"/>
        <v>107.94442545382581</v>
      </c>
      <c r="H22" s="137">
        <f t="shared" si="3"/>
        <v>19109086</v>
      </c>
    </row>
    <row r="23" spans="1:8">
      <c r="A23" s="152">
        <v>41913</v>
      </c>
      <c r="B23" s="137">
        <v>13211467</v>
      </c>
      <c r="C23" s="153">
        <f t="shared" si="0"/>
        <v>111.78996819712788</v>
      </c>
      <c r="D23" s="137">
        <v>2924846</v>
      </c>
      <c r="E23" s="153">
        <f t="shared" si="1"/>
        <v>98.688370928552942</v>
      </c>
      <c r="F23" s="137">
        <v>2908367</v>
      </c>
      <c r="G23" s="153">
        <f t="shared" si="2"/>
        <v>109.0099116036678</v>
      </c>
      <c r="H23" s="137">
        <f t="shared" si="3"/>
        <v>19044680</v>
      </c>
    </row>
    <row r="24" spans="1:8">
      <c r="A24" s="152">
        <v>41944</v>
      </c>
      <c r="B24" s="137">
        <v>13237370</v>
      </c>
      <c r="C24" s="153">
        <f t="shared" si="0"/>
        <v>112.00914866710978</v>
      </c>
      <c r="D24" s="137">
        <v>2868886</v>
      </c>
      <c r="E24" s="153">
        <f t="shared" si="1"/>
        <v>96.800202718273894</v>
      </c>
      <c r="F24" s="137">
        <v>2929226</v>
      </c>
      <c r="G24" s="153">
        <f t="shared" si="2"/>
        <v>109.79173788148655</v>
      </c>
      <c r="H24" s="137">
        <f t="shared" si="3"/>
        <v>19035482</v>
      </c>
    </row>
    <row r="25" spans="1:8">
      <c r="A25" s="152">
        <v>41974</v>
      </c>
      <c r="B25" s="137">
        <v>13240122</v>
      </c>
      <c r="C25" s="153">
        <f t="shared" si="0"/>
        <v>112.03243495261299</v>
      </c>
      <c r="D25" s="137">
        <v>2827633</v>
      </c>
      <c r="E25" s="153">
        <f t="shared" si="1"/>
        <v>95.40826913752619</v>
      </c>
      <c r="F25" s="137">
        <v>2910148</v>
      </c>
      <c r="G25" s="153">
        <f t="shared" si="2"/>
        <v>109.0766661269333</v>
      </c>
      <c r="H25" s="137">
        <f t="shared" si="3"/>
        <v>18977903</v>
      </c>
    </row>
    <row r="26" spans="1:8">
      <c r="A26" s="152">
        <v>42005</v>
      </c>
      <c r="B26" s="137">
        <v>13058277</v>
      </c>
      <c r="C26" s="153">
        <f t="shared" si="0"/>
        <v>110.49373779151752</v>
      </c>
      <c r="D26" s="137">
        <v>2821819</v>
      </c>
      <c r="E26" s="153">
        <f t="shared" si="1"/>
        <v>95.212096693377475</v>
      </c>
      <c r="F26" s="137">
        <v>2926680</v>
      </c>
      <c r="G26" s="153">
        <f t="shared" si="2"/>
        <v>109.69631002284872</v>
      </c>
      <c r="H26" s="137">
        <f t="shared" si="3"/>
        <v>18806776</v>
      </c>
    </row>
    <row r="27" spans="1:8">
      <c r="A27" s="152">
        <v>42036</v>
      </c>
      <c r="B27" s="137">
        <v>13019198</v>
      </c>
      <c r="C27" s="153">
        <f t="shared" si="0"/>
        <v>110.16306746041988</v>
      </c>
      <c r="D27" s="137">
        <v>2914541</v>
      </c>
      <c r="E27" s="153">
        <f t="shared" si="1"/>
        <v>98.340665899837333</v>
      </c>
      <c r="F27" s="137">
        <v>2929385</v>
      </c>
      <c r="G27" s="153">
        <f t="shared" si="2"/>
        <v>109.7976974374659</v>
      </c>
      <c r="H27" s="137">
        <f t="shared" si="3"/>
        <v>18863124</v>
      </c>
    </row>
    <row r="28" spans="1:8">
      <c r="A28" s="152">
        <v>42064</v>
      </c>
      <c r="B28" s="137">
        <v>13328128</v>
      </c>
      <c r="C28" s="153">
        <f t="shared" si="0"/>
        <v>112.77710531671083</v>
      </c>
      <c r="D28" s="137">
        <v>2898016</v>
      </c>
      <c r="E28" s="153">
        <f t="shared" si="1"/>
        <v>97.783089422445244</v>
      </c>
      <c r="F28" s="137">
        <v>2926533</v>
      </c>
      <c r="G28" s="153">
        <f t="shared" si="2"/>
        <v>109.69080024467912</v>
      </c>
      <c r="H28" s="137">
        <f t="shared" si="3"/>
        <v>19152677</v>
      </c>
    </row>
    <row r="29" spans="1:8">
      <c r="A29" s="152">
        <v>42095</v>
      </c>
      <c r="B29" s="137">
        <v>13681271</v>
      </c>
      <c r="C29" s="153">
        <f t="shared" si="0"/>
        <v>115.76525528817415</v>
      </c>
      <c r="D29" s="137">
        <v>2789168</v>
      </c>
      <c r="E29" s="153">
        <f t="shared" si="1"/>
        <v>94.110406553387833</v>
      </c>
      <c r="F29" s="137">
        <v>2928695</v>
      </c>
      <c r="G29" s="153">
        <f t="shared" si="2"/>
        <v>109.77183521340457</v>
      </c>
      <c r="H29" s="137">
        <f t="shared" si="3"/>
        <v>19399134</v>
      </c>
    </row>
    <row r="30" spans="1:8">
      <c r="A30" s="152">
        <v>42125</v>
      </c>
      <c r="B30" s="137">
        <v>13830442</v>
      </c>
      <c r="C30" s="153">
        <f t="shared" si="0"/>
        <v>117.02747857843659</v>
      </c>
      <c r="D30" s="137">
        <v>2874835</v>
      </c>
      <c r="E30" s="153">
        <f t="shared" si="1"/>
        <v>97.000930250135056</v>
      </c>
      <c r="F30" s="137">
        <v>2928677</v>
      </c>
      <c r="G30" s="153">
        <f t="shared" si="2"/>
        <v>109.77116054668994</v>
      </c>
      <c r="H30" s="137">
        <f t="shared" si="3"/>
        <v>19633954</v>
      </c>
    </row>
    <row r="31" spans="1:8">
      <c r="A31" s="152">
        <v>42156</v>
      </c>
      <c r="B31" s="137">
        <v>14033585</v>
      </c>
      <c r="C31" s="153">
        <f t="shared" si="0"/>
        <v>118.74639060459305</v>
      </c>
      <c r="D31" s="137">
        <v>2829934</v>
      </c>
      <c r="E31" s="153">
        <f t="shared" si="1"/>
        <v>95.485908076980309</v>
      </c>
      <c r="F31" s="137">
        <v>2936848</v>
      </c>
      <c r="G31" s="153">
        <f t="shared" si="2"/>
        <v>110.0774217536537</v>
      </c>
      <c r="H31" s="137">
        <f t="shared" si="3"/>
        <v>19800367</v>
      </c>
    </row>
    <row r="32" spans="1:8">
      <c r="A32" s="152">
        <v>42186</v>
      </c>
      <c r="B32" s="137">
        <v>13891275</v>
      </c>
      <c r="C32" s="153">
        <f t="shared" si="0"/>
        <v>117.54222225794892</v>
      </c>
      <c r="D32" s="137">
        <v>2838611</v>
      </c>
      <c r="E32" s="153">
        <f t="shared" si="1"/>
        <v>95.778682122023042</v>
      </c>
      <c r="F32" s="137">
        <v>2948014</v>
      </c>
      <c r="G32" s="153">
        <f t="shared" si="2"/>
        <v>110.49594000563721</v>
      </c>
      <c r="H32" s="137">
        <f t="shared" si="3"/>
        <v>19677900</v>
      </c>
    </row>
    <row r="33" spans="1:8">
      <c r="A33" s="152">
        <v>42217</v>
      </c>
      <c r="B33" s="137">
        <v>14021397</v>
      </c>
      <c r="C33" s="153">
        <f t="shared" si="0"/>
        <v>118.6432607907437</v>
      </c>
      <c r="D33" s="137">
        <v>2629792</v>
      </c>
      <c r="E33" s="153">
        <f t="shared" si="1"/>
        <v>88.732838707043413</v>
      </c>
      <c r="F33" s="137">
        <v>2949836</v>
      </c>
      <c r="G33" s="153">
        <f t="shared" si="2"/>
        <v>110.56423126975274</v>
      </c>
      <c r="H33" s="137">
        <f t="shared" si="3"/>
        <v>19601025</v>
      </c>
    </row>
    <row r="34" spans="1:8">
      <c r="A34" s="152">
        <v>42248</v>
      </c>
      <c r="B34" s="137">
        <v>13761913</v>
      </c>
      <c r="C34" s="153">
        <f t="shared" si="0"/>
        <v>116.44761453074371</v>
      </c>
      <c r="D34" s="137">
        <v>2841359</v>
      </c>
      <c r="E34" s="153">
        <f t="shared" si="1"/>
        <v>95.871403463013877</v>
      </c>
      <c r="F34" s="137">
        <v>2967562</v>
      </c>
      <c r="G34" s="153">
        <f t="shared" si="2"/>
        <v>111.22862805773947</v>
      </c>
      <c r="H34" s="137">
        <f t="shared" si="3"/>
        <v>19570834</v>
      </c>
    </row>
    <row r="35" spans="1:8">
      <c r="A35" s="152">
        <v>42278</v>
      </c>
      <c r="B35" s="137">
        <v>14004735</v>
      </c>
      <c r="C35" s="153">
        <f t="shared" si="0"/>
        <v>118.50227383977902</v>
      </c>
      <c r="D35" s="137">
        <v>2834268</v>
      </c>
      <c r="E35" s="153">
        <f t="shared" si="1"/>
        <v>95.6321432632446</v>
      </c>
      <c r="F35" s="137">
        <v>3071020</v>
      </c>
      <c r="G35" s="153">
        <f t="shared" si="2"/>
        <v>115.10638744460238</v>
      </c>
      <c r="H35" s="137">
        <f t="shared" si="3"/>
        <v>19910023</v>
      </c>
    </row>
    <row r="36" spans="1:8">
      <c r="A36" s="152">
        <v>42309</v>
      </c>
      <c r="B36" s="137">
        <v>14040015</v>
      </c>
      <c r="C36" s="153">
        <f t="shared" si="0"/>
        <v>118.80079860451518</v>
      </c>
      <c r="D36" s="137">
        <v>2830809</v>
      </c>
      <c r="E36" s="153">
        <f t="shared" si="1"/>
        <v>95.515431793634946</v>
      </c>
      <c r="F36" s="137">
        <v>2996123</v>
      </c>
      <c r="G36" s="153">
        <f t="shared" si="2"/>
        <v>112.29913672645712</v>
      </c>
      <c r="H36" s="137">
        <f t="shared" si="3"/>
        <v>19866947</v>
      </c>
    </row>
    <row r="37" spans="1:8">
      <c r="A37" s="152">
        <v>42339</v>
      </c>
      <c r="B37" s="137">
        <v>13999398</v>
      </c>
      <c r="C37" s="153">
        <f t="shared" si="0"/>
        <v>118.457114353685</v>
      </c>
      <c r="D37" s="137">
        <v>2833035</v>
      </c>
      <c r="E37" s="153">
        <f t="shared" si="1"/>
        <v>95.590540128804378</v>
      </c>
      <c r="F37" s="137">
        <v>3032971</v>
      </c>
      <c r="G37" s="153">
        <f t="shared" si="2"/>
        <v>113.68025445429957</v>
      </c>
      <c r="H37" s="137">
        <f t="shared" si="3"/>
        <v>19865404</v>
      </c>
    </row>
    <row r="38" spans="1:8">
      <c r="A38" s="152">
        <v>42370</v>
      </c>
      <c r="B38" s="137">
        <v>13620794</v>
      </c>
      <c r="C38" s="153">
        <f t="shared" si="0"/>
        <v>115.25352393338532</v>
      </c>
      <c r="D38" s="137">
        <v>2803728</v>
      </c>
      <c r="E38" s="153">
        <f t="shared" si="1"/>
        <v>94.601681198521177</v>
      </c>
      <c r="F38" s="137">
        <v>3034105</v>
      </c>
      <c r="G38" s="153">
        <f t="shared" si="2"/>
        <v>113.72275845732209</v>
      </c>
      <c r="H38" s="137">
        <f t="shared" si="3"/>
        <v>19458627</v>
      </c>
    </row>
    <row r="39" spans="1:8">
      <c r="A39" s="152">
        <v>42401</v>
      </c>
      <c r="B39" s="137">
        <v>13575109</v>
      </c>
      <c r="C39" s="153">
        <f t="shared" si="0"/>
        <v>114.86695636317637</v>
      </c>
      <c r="D39" s="137">
        <v>2708174</v>
      </c>
      <c r="E39" s="153">
        <f t="shared" si="1"/>
        <v>91.377556374271649</v>
      </c>
      <c r="F39" s="137">
        <v>3059263</v>
      </c>
      <c r="G39" s="153">
        <f t="shared" si="2"/>
        <v>114.66571763548808</v>
      </c>
      <c r="H39" s="137">
        <f t="shared" si="3"/>
        <v>19342546</v>
      </c>
    </row>
    <row r="40" spans="1:8">
      <c r="A40" s="152">
        <v>42430</v>
      </c>
      <c r="B40" s="137">
        <v>13866804</v>
      </c>
      <c r="C40" s="153">
        <f t="shared" si="0"/>
        <v>117.33515877955156</v>
      </c>
      <c r="D40" s="137">
        <v>2683978</v>
      </c>
      <c r="E40" s="153">
        <f t="shared" si="1"/>
        <v>90.561149690642068</v>
      </c>
      <c r="F40" s="137">
        <v>3068719</v>
      </c>
      <c r="G40" s="153">
        <f t="shared" si="2"/>
        <v>115.02014254958051</v>
      </c>
      <c r="H40" s="137">
        <f t="shared" si="3"/>
        <v>19619501</v>
      </c>
    </row>
    <row r="41" spans="1:8">
      <c r="A41" s="152">
        <v>42461</v>
      </c>
      <c r="B41" s="137">
        <v>14069873</v>
      </c>
      <c r="C41" s="153">
        <f t="shared" si="0"/>
        <v>119.05344464832166</v>
      </c>
      <c r="D41" s="137">
        <v>2671866</v>
      </c>
      <c r="E41" s="153">
        <f t="shared" si="1"/>
        <v>90.152473969360784</v>
      </c>
      <c r="F41" s="137">
        <v>3062031</v>
      </c>
      <c r="G41" s="153">
        <f t="shared" si="2"/>
        <v>114.7694663836065</v>
      </c>
      <c r="H41" s="137">
        <f t="shared" si="3"/>
        <v>19803770</v>
      </c>
    </row>
    <row r="42" spans="1:8">
      <c r="A42" s="152">
        <v>42491</v>
      </c>
      <c r="B42" s="137">
        <v>14143311</v>
      </c>
      <c r="C42" s="153">
        <f t="shared" si="0"/>
        <v>119.67484662317129</v>
      </c>
      <c r="D42" s="137">
        <v>2683126</v>
      </c>
      <c r="E42" s="153">
        <f t="shared" si="1"/>
        <v>90.532402025968054</v>
      </c>
      <c r="F42" s="137">
        <v>3063975</v>
      </c>
      <c r="G42" s="153">
        <f t="shared" si="2"/>
        <v>114.84233038878796</v>
      </c>
      <c r="H42" s="137">
        <f t="shared" si="3"/>
        <v>19890412</v>
      </c>
    </row>
    <row r="43" spans="1:8">
      <c r="A43" s="154">
        <v>42522</v>
      </c>
      <c r="B43" s="137">
        <v>14275280</v>
      </c>
      <c r="C43" s="153">
        <f t="shared" si="0"/>
        <v>120.79151370586597</v>
      </c>
      <c r="D43" s="137">
        <v>2679867</v>
      </c>
      <c r="E43" s="153">
        <f t="shared" si="1"/>
        <v>90.422438834450901</v>
      </c>
      <c r="F43" s="137">
        <v>3083240</v>
      </c>
      <c r="G43" s="153">
        <f t="shared" si="2"/>
        <v>115.56441118087663</v>
      </c>
      <c r="H43" s="137">
        <f t="shared" si="3"/>
        <v>20038387</v>
      </c>
    </row>
    <row r="44" spans="1:8">
      <c r="A44" s="154">
        <v>42552</v>
      </c>
      <c r="B44" s="137">
        <v>14067498</v>
      </c>
      <c r="C44" s="153">
        <f t="shared" si="0"/>
        <v>119.03334838085431</v>
      </c>
      <c r="D44" s="137">
        <v>2684141</v>
      </c>
      <c r="E44" s="153">
        <f t="shared" si="1"/>
        <v>90.566649537287446</v>
      </c>
      <c r="F44" s="137">
        <v>3071724</v>
      </c>
      <c r="G44" s="153">
        <f t="shared" si="2"/>
        <v>115.13277440944174</v>
      </c>
      <c r="H44" s="137">
        <f t="shared" si="3"/>
        <v>19823363</v>
      </c>
    </row>
    <row r="45" spans="1:8">
      <c r="A45" s="154">
        <v>42583</v>
      </c>
      <c r="B45" s="137">
        <v>14059476</v>
      </c>
      <c r="C45" s="153">
        <f t="shared" si="0"/>
        <v>118.9654695355393</v>
      </c>
      <c r="D45" s="137">
        <v>2690074</v>
      </c>
      <c r="E45" s="153">
        <f t="shared" si="1"/>
        <v>90.766837206901201</v>
      </c>
      <c r="F45" s="137">
        <v>3042243</v>
      </c>
      <c r="G45" s="153">
        <f t="shared" si="2"/>
        <v>114.02778277530901</v>
      </c>
      <c r="H45" s="137">
        <f t="shared" si="3"/>
        <v>19791793</v>
      </c>
    </row>
    <row r="46" spans="1:8">
      <c r="A46" s="154">
        <v>42614</v>
      </c>
      <c r="B46" s="137">
        <v>13813234</v>
      </c>
      <c r="C46" s="153">
        <f t="shared" si="0"/>
        <v>116.88187160135098</v>
      </c>
      <c r="D46" s="137">
        <v>2692666</v>
      </c>
      <c r="E46" s="153">
        <f t="shared" si="1"/>
        <v>90.854294890979887</v>
      </c>
      <c r="F46" s="137">
        <v>2992784</v>
      </c>
      <c r="G46" s="153">
        <f t="shared" si="2"/>
        <v>112.17398605089086</v>
      </c>
      <c r="H46" s="137">
        <f t="shared" si="3"/>
        <v>19498684</v>
      </c>
    </row>
    <row r="47" spans="1:8">
      <c r="A47" s="154">
        <v>42644</v>
      </c>
      <c r="B47" s="137">
        <v>13962960</v>
      </c>
      <c r="C47" s="153">
        <f t="shared" si="0"/>
        <v>118.14879107201106</v>
      </c>
      <c r="D47" s="137">
        <v>2695038</v>
      </c>
      <c r="E47" s="153">
        <f t="shared" si="1"/>
        <v>90.934329469156822</v>
      </c>
      <c r="F47" s="137">
        <v>2994165</v>
      </c>
      <c r="G47" s="153">
        <f t="shared" si="2"/>
        <v>112.22574798049763</v>
      </c>
      <c r="H47" s="137">
        <f t="shared" si="3"/>
        <v>19652163</v>
      </c>
    </row>
    <row r="48" spans="1:8">
      <c r="A48" s="154">
        <v>42675</v>
      </c>
      <c r="B48" s="137">
        <v>13900383</v>
      </c>
      <c r="C48" s="153">
        <f t="shared" si="0"/>
        <v>117.61929038598795</v>
      </c>
      <c r="D48" s="137">
        <v>2706609</v>
      </c>
      <c r="E48" s="153">
        <f t="shared" si="1"/>
        <v>91.324751098197908</v>
      </c>
      <c r="F48" s="137">
        <v>2986386</v>
      </c>
      <c r="G48" s="153">
        <f t="shared" si="2"/>
        <v>111.93417951531943</v>
      </c>
      <c r="H48" s="137">
        <f t="shared" si="3"/>
        <v>19593378</v>
      </c>
    </row>
    <row r="49" spans="1:8">
      <c r="A49" s="154">
        <v>42705</v>
      </c>
      <c r="B49" s="137">
        <v>13775188</v>
      </c>
      <c r="C49" s="153">
        <f t="shared" si="0"/>
        <v>116.55994208890334</v>
      </c>
      <c r="D49" s="137">
        <v>2701537</v>
      </c>
      <c r="E49" s="153">
        <f t="shared" si="1"/>
        <v>91.153614765772332</v>
      </c>
      <c r="F49" s="137">
        <v>2982548</v>
      </c>
      <c r="G49" s="153">
        <f t="shared" si="2"/>
        <v>111.79032557916389</v>
      </c>
      <c r="H49" s="137">
        <f t="shared" si="3"/>
        <v>19459273</v>
      </c>
    </row>
    <row r="50" spans="1:8">
      <c r="A50" s="154">
        <v>42736</v>
      </c>
      <c r="B50" s="137">
        <v>13115945</v>
      </c>
      <c r="C50" s="153">
        <f t="shared" si="0"/>
        <v>110.98170055038388</v>
      </c>
      <c r="D50" s="137">
        <v>2520079</v>
      </c>
      <c r="E50" s="153">
        <f t="shared" si="1"/>
        <v>85.030969535235968</v>
      </c>
      <c r="F50" s="137">
        <v>2970210</v>
      </c>
      <c r="G50" s="153">
        <f t="shared" si="2"/>
        <v>111.32787902776029</v>
      </c>
      <c r="H50" s="137">
        <f t="shared" si="3"/>
        <v>18606234</v>
      </c>
    </row>
    <row r="51" spans="1:8">
      <c r="A51" s="154">
        <v>42767</v>
      </c>
      <c r="B51" s="137">
        <v>13126079</v>
      </c>
      <c r="C51" s="153">
        <f t="shared" si="0"/>
        <v>111.0674502659688</v>
      </c>
      <c r="D51" s="137">
        <v>2698940</v>
      </c>
      <c r="E51" s="153">
        <f t="shared" si="1"/>
        <v>91.065988374741323</v>
      </c>
      <c r="F51" s="137">
        <v>2965218</v>
      </c>
      <c r="G51" s="153">
        <f t="shared" si="2"/>
        <v>111.14077145889931</v>
      </c>
      <c r="H51" s="137">
        <f t="shared" si="3"/>
        <v>18790237</v>
      </c>
    </row>
    <row r="52" spans="1:8">
      <c r="A52" s="154">
        <v>42795</v>
      </c>
      <c r="B52" s="137">
        <v>13558783</v>
      </c>
      <c r="C52" s="153">
        <f t="shared" si="0"/>
        <v>114.72881250520916</v>
      </c>
      <c r="D52" s="137">
        <v>2734104</v>
      </c>
      <c r="E52" s="153">
        <f t="shared" si="1"/>
        <v>92.252470628963138</v>
      </c>
      <c r="F52" s="137">
        <v>2970810</v>
      </c>
      <c r="G52" s="153">
        <f t="shared" si="2"/>
        <v>111.35036791824839</v>
      </c>
      <c r="H52" s="137">
        <f t="shared" si="3"/>
        <v>19263697</v>
      </c>
    </row>
    <row r="53" spans="1:8">
      <c r="A53" s="154">
        <v>42826</v>
      </c>
      <c r="B53" s="137">
        <v>13849359</v>
      </c>
      <c r="C53" s="153">
        <f t="shared" si="0"/>
        <v>117.18754640651237</v>
      </c>
      <c r="D53" s="137">
        <v>2760089</v>
      </c>
      <c r="E53" s="153">
        <f t="shared" si="1"/>
        <v>93.129240660130066</v>
      </c>
      <c r="F53" s="137">
        <v>2969930</v>
      </c>
      <c r="G53" s="153">
        <f t="shared" si="2"/>
        <v>111.31738421219917</v>
      </c>
      <c r="H53" s="137">
        <f t="shared" si="3"/>
        <v>19579378</v>
      </c>
    </row>
    <row r="54" spans="1:8">
      <c r="A54" s="154">
        <v>42856</v>
      </c>
      <c r="B54" s="137">
        <v>14105505</v>
      </c>
      <c r="C54" s="153">
        <f t="shared" si="0"/>
        <v>119.35494789143615</v>
      </c>
      <c r="D54" s="137">
        <v>2771634</v>
      </c>
      <c r="E54" s="153">
        <f t="shared" si="1"/>
        <v>93.518785013019112</v>
      </c>
      <c r="F54" s="137">
        <v>2970555</v>
      </c>
      <c r="G54" s="153">
        <f t="shared" si="2"/>
        <v>111.34081013979093</v>
      </c>
      <c r="H54" s="137">
        <f t="shared" si="3"/>
        <v>19847694</v>
      </c>
    </row>
    <row r="55" spans="1:8">
      <c r="A55" s="154">
        <v>42887</v>
      </c>
      <c r="B55" s="137">
        <v>14009873</v>
      </c>
      <c r="C55" s="153">
        <f t="shared" si="0"/>
        <v>118.54574947019894</v>
      </c>
      <c r="D55" s="137">
        <v>2789173</v>
      </c>
      <c r="E55" s="153">
        <f t="shared" si="1"/>
        <v>94.110575260340141</v>
      </c>
      <c r="F55" s="137">
        <v>2976758</v>
      </c>
      <c r="G55" s="153">
        <f t="shared" si="2"/>
        <v>111.57330778595373</v>
      </c>
      <c r="H55" s="137">
        <f t="shared" si="3"/>
        <v>19775804</v>
      </c>
    </row>
    <row r="56" spans="1:8">
      <c r="A56" s="154">
        <v>42917</v>
      </c>
      <c r="B56" s="137">
        <v>14195607</v>
      </c>
      <c r="C56" s="153">
        <f t="shared" si="0"/>
        <v>120.11735374042307</v>
      </c>
      <c r="D56" s="137">
        <v>2751389</v>
      </c>
      <c r="E56" s="153">
        <f t="shared" si="1"/>
        <v>92.835690563106681</v>
      </c>
      <c r="F56" s="137">
        <v>2975092</v>
      </c>
      <c r="G56" s="153">
        <f t="shared" si="2"/>
        <v>111.5108636333651</v>
      </c>
      <c r="H56" s="137">
        <f t="shared" si="3"/>
        <v>19922088</v>
      </c>
    </row>
    <row r="57" spans="1:8">
      <c r="A57" s="154">
        <v>42948</v>
      </c>
      <c r="B57" s="137">
        <v>14265038</v>
      </c>
      <c r="C57" s="153">
        <f t="shared" si="0"/>
        <v>120.7048501389604</v>
      </c>
      <c r="D57" s="137">
        <v>2753919</v>
      </c>
      <c r="E57" s="153">
        <f t="shared" si="1"/>
        <v>92.921056280976714</v>
      </c>
      <c r="F57" s="137">
        <v>2960311</v>
      </c>
      <c r="G57" s="153">
        <f t="shared" si="2"/>
        <v>110.95684981619081</v>
      </c>
      <c r="H57" s="137">
        <f t="shared" si="3"/>
        <v>19979268</v>
      </c>
    </row>
    <row r="58" spans="1:8">
      <c r="A58" s="154">
        <v>42979</v>
      </c>
      <c r="B58" s="137">
        <v>14547574</v>
      </c>
      <c r="C58" s="153">
        <f t="shared" si="0"/>
        <v>123.09555288639518</v>
      </c>
      <c r="D58" s="137">
        <v>2772117</v>
      </c>
      <c r="E58" s="153">
        <f t="shared" si="1"/>
        <v>93.535082104612471</v>
      </c>
      <c r="F58" s="137">
        <v>2964754</v>
      </c>
      <c r="G58" s="153">
        <f t="shared" si="2"/>
        <v>111.12338005025518</v>
      </c>
      <c r="H58" s="137">
        <f t="shared" si="3"/>
        <v>20284445</v>
      </c>
    </row>
    <row r="59" spans="1:8">
      <c r="A59" s="154">
        <v>43009</v>
      </c>
      <c r="B59" s="137">
        <v>14644895</v>
      </c>
      <c r="C59" s="153">
        <f t="shared" si="0"/>
        <v>123.91904292689655</v>
      </c>
      <c r="D59" s="137">
        <v>2768836</v>
      </c>
      <c r="E59" s="153">
        <f t="shared" si="1"/>
        <v>93.424376602505163</v>
      </c>
      <c r="F59" s="137">
        <v>2976497</v>
      </c>
      <c r="G59" s="153">
        <f t="shared" si="2"/>
        <v>111.56352511859143</v>
      </c>
      <c r="H59" s="137">
        <f t="shared" si="3"/>
        <v>20390228</v>
      </c>
    </row>
    <row r="60" spans="1:8">
      <c r="A60" s="154">
        <v>43040</v>
      </c>
      <c r="B60" s="155">
        <v>14555878</v>
      </c>
      <c r="C60" s="153">
        <f t="shared" si="0"/>
        <v>123.16581789904734</v>
      </c>
      <c r="D60" s="155">
        <v>2767790</v>
      </c>
      <c r="E60" s="153">
        <f t="shared" si="1"/>
        <v>93.389083108081437</v>
      </c>
      <c r="F60" s="155">
        <v>2979048</v>
      </c>
      <c r="G60" s="153">
        <f t="shared" si="2"/>
        <v>111.65914038464999</v>
      </c>
      <c r="H60" s="137">
        <f t="shared" si="3"/>
        <v>20302716</v>
      </c>
    </row>
    <row r="61" spans="1:8">
      <c r="A61" s="154">
        <v>43070</v>
      </c>
      <c r="B61" s="155">
        <v>14477817</v>
      </c>
      <c r="C61" s="153">
        <f t="shared" si="0"/>
        <v>122.50529801072337</v>
      </c>
      <c r="D61" s="155">
        <v>2777484</v>
      </c>
      <c r="E61" s="153">
        <f t="shared" si="1"/>
        <v>93.716172147224484</v>
      </c>
      <c r="F61" s="155">
        <v>2986088</v>
      </c>
      <c r="G61" s="153">
        <f t="shared" si="2"/>
        <v>111.92301003304368</v>
      </c>
      <c r="H61" s="137">
        <f t="shared" si="3"/>
        <v>20241389</v>
      </c>
    </row>
    <row r="62" spans="1:8">
      <c r="A62" s="154">
        <v>43101</v>
      </c>
      <c r="B62" s="155">
        <v>14218231</v>
      </c>
      <c r="C62" s="153">
        <f t="shared" si="0"/>
        <v>120.30878866892054</v>
      </c>
      <c r="D62" s="155">
        <v>2762901</v>
      </c>
      <c r="E62" s="153">
        <f t="shared" si="1"/>
        <v>93.224121450110488</v>
      </c>
      <c r="F62" s="155">
        <v>2989631</v>
      </c>
      <c r="G62" s="153">
        <f t="shared" si="2"/>
        <v>112.05580693137588</v>
      </c>
      <c r="H62" s="137">
        <f t="shared" si="3"/>
        <v>19970763</v>
      </c>
    </row>
    <row r="63" spans="1:8">
      <c r="A63" s="154">
        <v>43132</v>
      </c>
      <c r="B63" s="155">
        <v>14127524</v>
      </c>
      <c r="C63" s="153">
        <f t="shared" si="0"/>
        <v>119.5412635602209</v>
      </c>
      <c r="D63" s="155">
        <v>2835795</v>
      </c>
      <c r="E63" s="153">
        <f t="shared" si="1"/>
        <v>95.683666366480765</v>
      </c>
      <c r="F63" s="155">
        <v>2996690</v>
      </c>
      <c r="G63" s="153">
        <f t="shared" si="2"/>
        <v>112.32038872796839</v>
      </c>
      <c r="H63" s="137">
        <f t="shared" si="3"/>
        <v>19960009</v>
      </c>
    </row>
    <row r="64" spans="1:8">
      <c r="A64" s="154">
        <v>43160</v>
      </c>
      <c r="B64" s="155">
        <v>14325806</v>
      </c>
      <c r="C64" s="153">
        <f t="shared" si="0"/>
        <v>121.21904381536311</v>
      </c>
      <c r="D64" s="155">
        <v>2804909</v>
      </c>
      <c r="E64" s="153">
        <f t="shared" si="1"/>
        <v>94.641529780657336</v>
      </c>
      <c r="F64" s="155">
        <v>3006828</v>
      </c>
      <c r="G64" s="153">
        <f t="shared" ref="G64:G82" si="4">(F64/$F$2*100)</f>
        <v>112.70037601424896</v>
      </c>
      <c r="H64" s="137">
        <f t="shared" ref="H64:H82" si="5">B64+D64+F64</f>
        <v>20137543</v>
      </c>
    </row>
    <row r="65" spans="1:8">
      <c r="A65" s="154">
        <v>43191</v>
      </c>
      <c r="B65" s="155">
        <v>14527332</v>
      </c>
      <c r="C65" s="153">
        <f t="shared" si="0"/>
        <v>122.92427345646917</v>
      </c>
      <c r="D65" s="155">
        <v>2812961</v>
      </c>
      <c r="E65" s="153">
        <f t="shared" si="1"/>
        <v>94.913215456661035</v>
      </c>
      <c r="F65" s="155">
        <v>3011373</v>
      </c>
      <c r="G65" s="153">
        <f t="shared" si="4"/>
        <v>112.87072935969631</v>
      </c>
      <c r="H65" s="137">
        <f t="shared" si="5"/>
        <v>20351666</v>
      </c>
    </row>
    <row r="66" spans="1:8">
      <c r="A66" s="154">
        <v>43221</v>
      </c>
      <c r="B66" s="155">
        <v>14729306</v>
      </c>
      <c r="C66" s="153">
        <f t="shared" si="0"/>
        <v>124.63329388823851</v>
      </c>
      <c r="D66" s="155">
        <v>2803693</v>
      </c>
      <c r="E66" s="153">
        <f t="shared" si="1"/>
        <v>94.600500249855003</v>
      </c>
      <c r="F66" s="155">
        <v>3014740</v>
      </c>
      <c r="G66" s="153">
        <f t="shared" si="4"/>
        <v>112.9969295168187</v>
      </c>
      <c r="H66" s="137">
        <f t="shared" si="5"/>
        <v>20547739</v>
      </c>
    </row>
    <row r="67" spans="1:8">
      <c r="A67" s="154">
        <v>43252</v>
      </c>
      <c r="B67" s="155">
        <v>14570283</v>
      </c>
      <c r="C67" s="153">
        <f t="shared" si="0"/>
        <v>123.28770704972831</v>
      </c>
      <c r="D67" s="155">
        <v>2702964</v>
      </c>
      <c r="E67" s="153">
        <f t="shared" si="1"/>
        <v>91.201763729962252</v>
      </c>
      <c r="F67" s="155">
        <v>3019444</v>
      </c>
      <c r="G67" s="153">
        <f t="shared" si="4"/>
        <v>113.17324241824538</v>
      </c>
      <c r="H67" s="137">
        <f t="shared" si="5"/>
        <v>20292691</v>
      </c>
    </row>
    <row r="68" spans="1:8">
      <c r="A68" s="154">
        <v>43282</v>
      </c>
      <c r="B68" s="137">
        <v>14664384</v>
      </c>
      <c r="C68" s="153">
        <f t="shared" si="0"/>
        <v>124.08395078233711</v>
      </c>
      <c r="D68" s="137">
        <v>2848614</v>
      </c>
      <c r="E68" s="153">
        <f t="shared" si="1"/>
        <v>96.116197250818985</v>
      </c>
      <c r="F68" s="137">
        <v>3010588</v>
      </c>
      <c r="G68" s="153">
        <f t="shared" si="4"/>
        <v>112.84130639464105</v>
      </c>
      <c r="H68" s="137">
        <f t="shared" si="5"/>
        <v>20523586</v>
      </c>
    </row>
    <row r="69" spans="1:8">
      <c r="A69" s="154">
        <v>43313</v>
      </c>
      <c r="B69" s="137">
        <v>14482653</v>
      </c>
      <c r="C69" s="153">
        <f t="shared" si="0"/>
        <v>122.54621824208004</v>
      </c>
      <c r="D69" s="137">
        <v>2844133</v>
      </c>
      <c r="E69" s="153">
        <f t="shared" si="1"/>
        <v>95.965002080156722</v>
      </c>
      <c r="F69" s="137">
        <v>2998531</v>
      </c>
      <c r="G69" s="153">
        <f t="shared" si="4"/>
        <v>112.38939214028269</v>
      </c>
      <c r="H69" s="137">
        <f t="shared" si="5"/>
        <v>20325317</v>
      </c>
    </row>
    <row r="70" spans="1:8">
      <c r="A70" s="154">
        <v>43344</v>
      </c>
      <c r="B70" s="137">
        <v>14809349</v>
      </c>
      <c r="C70" s="153">
        <f t="shared" si="0"/>
        <v>125.31058464061316</v>
      </c>
      <c r="D70" s="137">
        <v>2810852</v>
      </c>
      <c r="E70" s="153">
        <f t="shared" si="1"/>
        <v>94.842054864175722</v>
      </c>
      <c r="F70" s="137">
        <v>3001713</v>
      </c>
      <c r="G70" s="153">
        <f t="shared" si="4"/>
        <v>112.50865822283791</v>
      </c>
      <c r="H70" s="137">
        <f t="shared" si="5"/>
        <v>20621914</v>
      </c>
    </row>
    <row r="71" spans="1:8">
      <c r="A71" s="154">
        <v>43374</v>
      </c>
      <c r="B71" s="155">
        <v>14695062</v>
      </c>
      <c r="C71" s="153">
        <f t="shared" si="0"/>
        <v>124.34353532691127</v>
      </c>
      <c r="D71" s="155">
        <v>2904436</v>
      </c>
      <c r="E71" s="153">
        <f t="shared" si="1"/>
        <v>97.999709149214212</v>
      </c>
      <c r="F71" s="155">
        <v>3020919</v>
      </c>
      <c r="G71" s="153">
        <f t="shared" si="4"/>
        <v>113.22852760736197</v>
      </c>
      <c r="H71" s="137">
        <f t="shared" si="5"/>
        <v>20620417</v>
      </c>
    </row>
    <row r="72" spans="1:8">
      <c r="A72" s="154">
        <v>43405</v>
      </c>
      <c r="B72" s="155">
        <v>14448590</v>
      </c>
      <c r="C72" s="153">
        <f t="shared" si="0"/>
        <v>122.25799122787349</v>
      </c>
      <c r="D72" s="155">
        <v>2879630</v>
      </c>
      <c r="E72" s="153">
        <f t="shared" si="1"/>
        <v>97.162720217402537</v>
      </c>
      <c r="F72" s="155">
        <v>3021127</v>
      </c>
      <c r="G72" s="153">
        <f t="shared" si="4"/>
        <v>113.23632375606449</v>
      </c>
      <c r="H72" s="137">
        <f t="shared" si="5"/>
        <v>20349347</v>
      </c>
    </row>
    <row r="73" spans="1:8">
      <c r="A73" s="154">
        <v>43435</v>
      </c>
      <c r="B73" s="155">
        <v>14229170</v>
      </c>
      <c r="C73" s="153">
        <f t="shared" si="0"/>
        <v>120.40134996147862</v>
      </c>
      <c r="D73" s="155">
        <v>2833299</v>
      </c>
      <c r="E73" s="153">
        <f t="shared" si="1"/>
        <v>95.599447855886481</v>
      </c>
      <c r="F73" s="155">
        <v>3031311</v>
      </c>
      <c r="G73" s="153">
        <f t="shared" si="4"/>
        <v>113.61803519061584</v>
      </c>
      <c r="H73" s="137">
        <f t="shared" si="5"/>
        <v>20093780</v>
      </c>
    </row>
    <row r="74" spans="1:8">
      <c r="A74" s="154">
        <v>43466</v>
      </c>
      <c r="B74" s="155">
        <v>13826757</v>
      </c>
      <c r="C74" s="153">
        <f t="shared" si="0"/>
        <v>116.99629763291355</v>
      </c>
      <c r="D74" s="155">
        <v>2791418</v>
      </c>
      <c r="E74" s="153">
        <f t="shared" si="1"/>
        <v>94.18632468192834</v>
      </c>
      <c r="F74" s="155">
        <v>3030725</v>
      </c>
      <c r="G74" s="153">
        <f t="shared" si="4"/>
        <v>113.59607104090578</v>
      </c>
      <c r="H74" s="137">
        <f t="shared" si="5"/>
        <v>19648900</v>
      </c>
    </row>
    <row r="75" spans="1:8">
      <c r="A75" s="154">
        <v>43497</v>
      </c>
      <c r="B75" s="155">
        <v>13807689</v>
      </c>
      <c r="C75" s="153">
        <f t="shared" ref="C75:C94" si="6">(B75/$B$2)*100</f>
        <v>116.83495210530614</v>
      </c>
      <c r="D75" s="155">
        <v>2801378</v>
      </c>
      <c r="E75" s="153">
        <f t="shared" ref="E75:E94" si="7">(D75/$D$2)*100</f>
        <v>94.522388930934412</v>
      </c>
      <c r="F75" s="155">
        <v>3038819</v>
      </c>
      <c r="G75" s="153">
        <f t="shared" si="4"/>
        <v>113.89944617359025</v>
      </c>
      <c r="H75" s="137">
        <f t="shared" si="5"/>
        <v>19647886</v>
      </c>
    </row>
    <row r="76" spans="1:8">
      <c r="A76" s="154">
        <v>43525</v>
      </c>
      <c r="B76" s="155">
        <v>13994899</v>
      </c>
      <c r="C76" s="153">
        <f t="shared" si="6"/>
        <v>118.41904567691211</v>
      </c>
      <c r="D76" s="155">
        <v>2793511</v>
      </c>
      <c r="E76" s="153">
        <f t="shared" si="7"/>
        <v>94.256945412166274</v>
      </c>
      <c r="F76" s="155">
        <v>3039681</v>
      </c>
      <c r="G76" s="153">
        <f t="shared" si="4"/>
        <v>113.93175521292483</v>
      </c>
      <c r="H76" s="137">
        <f t="shared" si="5"/>
        <v>19828091</v>
      </c>
    </row>
    <row r="77" spans="1:8">
      <c r="A77" s="154">
        <v>43556</v>
      </c>
      <c r="B77" s="155">
        <v>14226393</v>
      </c>
      <c r="C77" s="153">
        <f t="shared" si="6"/>
        <v>120.37785213631784</v>
      </c>
      <c r="D77" s="155">
        <v>2761695</v>
      </c>
      <c r="E77" s="153">
        <f t="shared" si="7"/>
        <v>93.183429333212757</v>
      </c>
      <c r="F77" s="155">
        <v>3050182</v>
      </c>
      <c r="G77" s="153">
        <f t="shared" si="4"/>
        <v>114.3253482779507</v>
      </c>
      <c r="H77" s="137">
        <f t="shared" si="5"/>
        <v>20038270</v>
      </c>
    </row>
    <row r="78" spans="1:8">
      <c r="A78" s="154">
        <v>43586</v>
      </c>
      <c r="B78" s="155">
        <v>14324472</v>
      </c>
      <c r="C78" s="153">
        <f t="shared" si="6"/>
        <v>121.20775605923617</v>
      </c>
      <c r="D78" s="155">
        <v>2838167</v>
      </c>
      <c r="E78" s="153">
        <f t="shared" si="7"/>
        <v>95.7637009446577</v>
      </c>
      <c r="F78" s="155">
        <v>3055833</v>
      </c>
      <c r="G78" s="153">
        <f t="shared" si="4"/>
        <v>114.53715614486444</v>
      </c>
      <c r="H78" s="137">
        <f t="shared" si="5"/>
        <v>20218472</v>
      </c>
    </row>
    <row r="79" spans="1:8">
      <c r="A79" s="154">
        <v>43617</v>
      </c>
      <c r="B79" s="155">
        <v>14287607</v>
      </c>
      <c r="C79" s="153">
        <f t="shared" si="6"/>
        <v>120.89581968021126</v>
      </c>
      <c r="D79" s="155">
        <v>2874942</v>
      </c>
      <c r="E79" s="153">
        <f t="shared" si="7"/>
        <v>97.004540578914529</v>
      </c>
      <c r="F79" s="155">
        <v>3058258</v>
      </c>
      <c r="G79" s="153">
        <f t="shared" si="4"/>
        <v>114.6280487439205</v>
      </c>
      <c r="H79" s="137">
        <f t="shared" si="5"/>
        <v>20220807</v>
      </c>
    </row>
    <row r="80" spans="1:8">
      <c r="A80" s="154">
        <v>43647</v>
      </c>
      <c r="B80" s="155">
        <v>14198097</v>
      </c>
      <c r="C80" s="153">
        <f t="shared" si="6"/>
        <v>120.13842309031517</v>
      </c>
      <c r="D80" s="155">
        <v>2835662</v>
      </c>
      <c r="E80" s="153">
        <f t="shared" si="7"/>
        <v>95.679178761549252</v>
      </c>
      <c r="F80" s="155">
        <v>3069057</v>
      </c>
      <c r="G80" s="153">
        <f t="shared" si="4"/>
        <v>115.03281129122213</v>
      </c>
      <c r="H80" s="137">
        <f t="shared" si="5"/>
        <v>20102816</v>
      </c>
    </row>
    <row r="81" spans="1:8">
      <c r="A81" s="154">
        <v>43678</v>
      </c>
      <c r="B81" s="155">
        <v>14119665</v>
      </c>
      <c r="C81" s="153">
        <f t="shared" si="6"/>
        <v>119.47476395347311</v>
      </c>
      <c r="D81" s="155">
        <v>2783315</v>
      </c>
      <c r="E81" s="153">
        <f t="shared" si="7"/>
        <v>93.912918195011059</v>
      </c>
      <c r="F81" s="155">
        <v>3042624</v>
      </c>
      <c r="G81" s="153">
        <f t="shared" si="4"/>
        <v>114.04206322076892</v>
      </c>
      <c r="H81" s="137">
        <f t="shared" si="5"/>
        <v>19945604</v>
      </c>
    </row>
    <row r="82" spans="1:8">
      <c r="A82" s="154">
        <v>43709</v>
      </c>
      <c r="B82" s="155">
        <v>14440956</v>
      </c>
      <c r="C82" s="153">
        <f t="shared" si="6"/>
        <v>122.19339547804367</v>
      </c>
      <c r="D82" s="155">
        <v>2783328</v>
      </c>
      <c r="E82" s="153">
        <f t="shared" si="7"/>
        <v>93.913356833087079</v>
      </c>
      <c r="F82" s="155">
        <v>3055436</v>
      </c>
      <c r="G82" s="153">
        <f t="shared" si="4"/>
        <v>114.52227599565813</v>
      </c>
      <c r="H82" s="137">
        <f t="shared" si="5"/>
        <v>20279720</v>
      </c>
    </row>
    <row r="83" spans="1:8">
      <c r="A83" s="154">
        <v>43739</v>
      </c>
      <c r="B83" s="155">
        <v>14511611</v>
      </c>
      <c r="C83" s="153">
        <f t="shared" si="6"/>
        <v>122.79124885821471</v>
      </c>
      <c r="D83" s="155">
        <v>2760621</v>
      </c>
      <c r="E83" s="153">
        <f t="shared" si="7"/>
        <v>93.147191079856086</v>
      </c>
      <c r="F83" s="155">
        <v>3075826</v>
      </c>
      <c r="G83" s="153">
        <f t="shared" ref="G83:G94" si="8">(F83/$F$2*100)</f>
        <v>115.28652345741204</v>
      </c>
      <c r="H83" s="137">
        <f t="shared" ref="H83:H94" si="9">B83+D83+F83</f>
        <v>20348058</v>
      </c>
    </row>
    <row r="84" spans="1:8">
      <c r="A84" s="154">
        <v>43770</v>
      </c>
      <c r="B84" s="155">
        <v>14393707</v>
      </c>
      <c r="C84" s="153">
        <f t="shared" si="6"/>
        <v>121.79359398685831</v>
      </c>
      <c r="D84" s="155">
        <v>2736801</v>
      </c>
      <c r="E84" s="153">
        <f t="shared" si="7"/>
        <v>92.343471159040377</v>
      </c>
      <c r="F84" s="155">
        <v>3083315</v>
      </c>
      <c r="G84" s="153">
        <f t="shared" si="8"/>
        <v>115.56722229218765</v>
      </c>
      <c r="H84" s="137">
        <f t="shared" si="9"/>
        <v>20213823</v>
      </c>
    </row>
    <row r="85" spans="1:8">
      <c r="A85" s="154">
        <v>43800</v>
      </c>
      <c r="B85" s="155">
        <v>14314313</v>
      </c>
      <c r="C85" s="153">
        <f t="shared" si="6"/>
        <v>121.12179480399369</v>
      </c>
      <c r="D85" s="155">
        <v>2758067</v>
      </c>
      <c r="E85" s="153">
        <f t="shared" si="7"/>
        <v>93.061015568614962</v>
      </c>
      <c r="F85" s="158">
        <v>3100511</v>
      </c>
      <c r="G85" s="153">
        <f t="shared" si="8"/>
        <v>116.21175389357657</v>
      </c>
      <c r="H85" s="137">
        <f t="shared" si="9"/>
        <v>20172891</v>
      </c>
    </row>
    <row r="86" spans="1:8">
      <c r="A86" s="154">
        <v>43831</v>
      </c>
      <c r="B86" s="158">
        <v>14154168</v>
      </c>
      <c r="C86" s="153">
        <f t="shared" si="6"/>
        <v>119.76671406565261</v>
      </c>
      <c r="D86" s="158">
        <v>2766914</v>
      </c>
      <c r="E86" s="153">
        <f t="shared" si="7"/>
        <v>93.359525650036318</v>
      </c>
      <c r="F86" s="158">
        <v>3110922</v>
      </c>
      <c r="G86" s="153">
        <f t="shared" si="8"/>
        <v>116.60197362502925</v>
      </c>
      <c r="H86" s="137">
        <f t="shared" si="9"/>
        <v>20032004</v>
      </c>
    </row>
    <row r="87" spans="1:8">
      <c r="A87" s="154">
        <v>43862</v>
      </c>
      <c r="B87" s="158">
        <v>14211588</v>
      </c>
      <c r="C87" s="153">
        <f t="shared" si="6"/>
        <v>120.25257835111607</v>
      </c>
      <c r="D87" s="158">
        <v>2748447</v>
      </c>
      <c r="E87" s="153">
        <f t="shared" si="7"/>
        <v>92.736423392366135</v>
      </c>
      <c r="F87" s="158">
        <v>3115640</v>
      </c>
      <c r="G87" s="153">
        <f t="shared" si="8"/>
        <v>116.77881126723399</v>
      </c>
      <c r="H87" s="137">
        <f t="shared" si="9"/>
        <v>20075675</v>
      </c>
    </row>
    <row r="88" spans="1:8">
      <c r="A88" s="154">
        <v>43891</v>
      </c>
      <c r="B88" s="158">
        <v>14339304</v>
      </c>
      <c r="C88" s="153">
        <f t="shared" si="6"/>
        <v>121.33325830726814</v>
      </c>
      <c r="D88" s="158">
        <v>2765787</v>
      </c>
      <c r="E88" s="153">
        <f t="shared" si="7"/>
        <v>93.321499102985143</v>
      </c>
      <c r="F88" s="158">
        <v>3108959</v>
      </c>
      <c r="G88" s="153">
        <f t="shared" si="8"/>
        <v>116.528397471649</v>
      </c>
      <c r="H88" s="137">
        <f t="shared" si="9"/>
        <v>20214050</v>
      </c>
    </row>
    <row r="89" spans="1:8">
      <c r="A89" s="154">
        <v>43922</v>
      </c>
      <c r="B89" s="158">
        <v>13847835</v>
      </c>
      <c r="C89" s="153">
        <f t="shared" si="6"/>
        <v>117.17465094898807</v>
      </c>
      <c r="D89" s="158">
        <v>2784393</v>
      </c>
      <c r="E89" s="153">
        <f t="shared" si="7"/>
        <v>93.949291413929586</v>
      </c>
      <c r="F89" s="158">
        <v>3119852</v>
      </c>
      <c r="G89" s="153">
        <f t="shared" si="8"/>
        <v>116.93668327846045</v>
      </c>
      <c r="H89" s="137">
        <f t="shared" si="9"/>
        <v>19752080</v>
      </c>
    </row>
    <row r="90" spans="1:8">
      <c r="A90" s="154">
        <v>43952</v>
      </c>
      <c r="B90" s="158">
        <v>13919211</v>
      </c>
      <c r="C90" s="153">
        <f t="shared" si="6"/>
        <v>117.77860513288287</v>
      </c>
      <c r="D90" s="158">
        <v>2804352</v>
      </c>
      <c r="E90" s="153">
        <f t="shared" si="7"/>
        <v>94.622735826169759</v>
      </c>
      <c r="F90" s="158">
        <v>3119932</v>
      </c>
      <c r="G90" s="153">
        <f t="shared" si="8"/>
        <v>116.93968179719218</v>
      </c>
      <c r="H90" s="137">
        <f t="shared" si="9"/>
        <v>19843495</v>
      </c>
    </row>
    <row r="91" spans="1:8">
      <c r="A91" s="154">
        <v>43983</v>
      </c>
      <c r="B91" s="158">
        <v>14431133</v>
      </c>
      <c r="C91" s="153">
        <f t="shared" si="6"/>
        <v>122.11027731579867</v>
      </c>
      <c r="D91" s="158">
        <v>2822772</v>
      </c>
      <c r="E91" s="153">
        <f t="shared" si="7"/>
        <v>95.244252238488187</v>
      </c>
      <c r="F91" s="158">
        <v>3119541</v>
      </c>
      <c r="G91" s="153">
        <f t="shared" si="8"/>
        <v>116.92502653689078</v>
      </c>
      <c r="H91" s="137">
        <f t="shared" si="9"/>
        <v>20373446</v>
      </c>
    </row>
    <row r="92" spans="1:8">
      <c r="A92" s="154">
        <v>44013</v>
      </c>
      <c r="B92" s="158">
        <v>14432781</v>
      </c>
      <c r="C92" s="153">
        <f t="shared" si="6"/>
        <v>122.12422201002444</v>
      </c>
      <c r="D92" s="158">
        <v>2828024</v>
      </c>
      <c r="E92" s="153">
        <f t="shared" si="7"/>
        <v>95.421462021197016</v>
      </c>
      <c r="F92" s="158">
        <v>3119297</v>
      </c>
      <c r="G92" s="153">
        <f t="shared" si="8"/>
        <v>116.91588105475894</v>
      </c>
      <c r="H92" s="137">
        <f t="shared" si="9"/>
        <v>20380102</v>
      </c>
    </row>
    <row r="93" spans="1:8">
      <c r="A93" s="154">
        <v>44044</v>
      </c>
      <c r="B93" s="158">
        <v>14749189</v>
      </c>
      <c r="C93" s="153">
        <f t="shared" si="6"/>
        <v>124.8015356086821</v>
      </c>
      <c r="D93" s="158">
        <v>2851542</v>
      </c>
      <c r="E93" s="153">
        <f t="shared" si="7"/>
        <v>96.214992042093058</v>
      </c>
      <c r="F93" s="158">
        <v>3112875</v>
      </c>
      <c r="G93" s="153">
        <f t="shared" si="8"/>
        <v>116.67517496356801</v>
      </c>
      <c r="H93" s="137">
        <f t="shared" si="9"/>
        <v>20713606</v>
      </c>
    </row>
    <row r="94" spans="1:8">
      <c r="A94" s="154">
        <v>44075</v>
      </c>
      <c r="B94" s="158">
        <v>14998852</v>
      </c>
      <c r="C94" s="153">
        <f t="shared" si="6"/>
        <v>126.91408062960971</v>
      </c>
      <c r="D94" s="158">
        <v>2859258</v>
      </c>
      <c r="E94" s="153">
        <f t="shared" si="7"/>
        <v>96.47534061090137</v>
      </c>
      <c r="F94" s="158">
        <v>3112213</v>
      </c>
      <c r="G94" s="153">
        <f t="shared" si="8"/>
        <v>116.65036222106279</v>
      </c>
      <c r="H94" s="137">
        <f t="shared" si="9"/>
        <v>20970323</v>
      </c>
    </row>
    <row r="95" spans="1:8">
      <c r="B95" s="156"/>
      <c r="C95" s="156"/>
      <c r="D95" s="156"/>
      <c r="E95" s="156"/>
      <c r="F95" s="156"/>
      <c r="G95" s="156"/>
      <c r="H95" s="156"/>
    </row>
    <row r="96" spans="1:8">
      <c r="H96" s="153"/>
    </row>
    <row r="98" spans="2:6">
      <c r="B98" s="156"/>
      <c r="D98" s="156"/>
      <c r="F98" s="15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topLeftCell="J1" zoomScale="70" zoomScaleNormal="70" workbookViewId="0">
      <pane ySplit="2" topLeftCell="A3" activePane="bottomLeft" state="frozen"/>
      <selection pane="bottomLeft" activeCell="S12" sqref="S12"/>
    </sheetView>
  </sheetViews>
  <sheetFormatPr defaultColWidth="9.140625" defaultRowHeight="15"/>
  <cols>
    <col min="1" max="1" width="12.7109375" style="5" bestFit="1" customWidth="1"/>
    <col min="2" max="2" width="16.42578125" style="5" bestFit="1" customWidth="1"/>
    <col min="3" max="8" width="12" style="5" customWidth="1"/>
    <col min="9" max="9" width="19.140625" style="5" customWidth="1"/>
    <col min="10" max="11" width="33.140625" style="5" customWidth="1"/>
    <col min="12" max="12" width="18.42578125" style="5" customWidth="1"/>
    <col min="13" max="14" width="33.140625" style="5" customWidth="1"/>
    <col min="15" max="16384" width="9.140625" style="5"/>
  </cols>
  <sheetData>
    <row r="1" spans="1:15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5" ht="30">
      <c r="A2" s="73" t="s">
        <v>91</v>
      </c>
      <c r="B2" s="73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303</v>
      </c>
      <c r="J2" s="72" t="s">
        <v>313</v>
      </c>
      <c r="K2" s="72" t="s">
        <v>314</v>
      </c>
      <c r="L2" s="72" t="s">
        <v>302</v>
      </c>
      <c r="M2" s="76" t="s">
        <v>315</v>
      </c>
      <c r="N2" s="139" t="s">
        <v>317</v>
      </c>
    </row>
    <row r="3" spans="1:15">
      <c r="A3" s="29">
        <v>1</v>
      </c>
      <c r="B3" s="83" t="s">
        <v>92</v>
      </c>
      <c r="C3" s="78">
        <v>40444</v>
      </c>
      <c r="D3" s="78">
        <v>42160</v>
      </c>
      <c r="E3" s="78">
        <v>42601</v>
      </c>
      <c r="F3" s="78"/>
      <c r="G3" s="78"/>
      <c r="H3" s="78"/>
      <c r="I3" s="80">
        <f t="shared" ref="I3:I66" si="0">E3/$E$84</f>
        <v>2.2074429498207142E-2</v>
      </c>
      <c r="J3" s="80">
        <f t="shared" ref="J3:J66" si="1">(E3-C3)/C3</f>
        <v>5.3333003659380873E-2</v>
      </c>
      <c r="K3" s="77">
        <f t="shared" ref="K3:K66" si="2">E3-C3</f>
        <v>2157</v>
      </c>
      <c r="L3" s="81">
        <f>K3/$K$84</f>
        <v>3.216138844158168E-2</v>
      </c>
      <c r="M3" s="78">
        <f t="shared" ref="M3:M66" si="3">E3-D3</f>
        <v>441</v>
      </c>
      <c r="N3" s="78">
        <f>H3-G3</f>
        <v>0</v>
      </c>
      <c r="O3" s="7"/>
    </row>
    <row r="4" spans="1:15">
      <c r="A4" s="29">
        <v>2</v>
      </c>
      <c r="B4" s="83" t="s">
        <v>93</v>
      </c>
      <c r="C4" s="78">
        <v>7625</v>
      </c>
      <c r="D4" s="78">
        <v>7987</v>
      </c>
      <c r="E4" s="78">
        <v>8087</v>
      </c>
      <c r="F4" s="78"/>
      <c r="G4" s="78"/>
      <c r="H4" s="78"/>
      <c r="I4" s="80">
        <f t="shared" si="0"/>
        <v>4.1904159844135388E-3</v>
      </c>
      <c r="J4" s="80">
        <f t="shared" si="1"/>
        <v>6.0590163934426226E-2</v>
      </c>
      <c r="K4" s="77">
        <f t="shared" si="2"/>
        <v>462</v>
      </c>
      <c r="L4" s="81">
        <f t="shared" ref="L4:L67" si="4">K4/$K$84</f>
        <v>6.888531043120415E-3</v>
      </c>
      <c r="M4" s="78">
        <f t="shared" si="3"/>
        <v>100</v>
      </c>
      <c r="N4" s="78">
        <f t="shared" ref="N4:N67" si="5">H4-G4</f>
        <v>0</v>
      </c>
      <c r="O4" s="7"/>
    </row>
    <row r="5" spans="1:15">
      <c r="A5" s="29">
        <v>3</v>
      </c>
      <c r="B5" s="83" t="s">
        <v>94</v>
      </c>
      <c r="C5" s="78">
        <v>13097</v>
      </c>
      <c r="D5" s="78">
        <v>13432</v>
      </c>
      <c r="E5" s="78">
        <v>13606</v>
      </c>
      <c r="F5" s="78"/>
      <c r="G5" s="78"/>
      <c r="H5" s="78"/>
      <c r="I5" s="80">
        <f t="shared" si="0"/>
        <v>7.0501792857586999E-3</v>
      </c>
      <c r="J5" s="80">
        <f t="shared" si="1"/>
        <v>3.8863861953119035E-2</v>
      </c>
      <c r="K5" s="77">
        <f t="shared" si="2"/>
        <v>509</v>
      </c>
      <c r="L5" s="81">
        <f t="shared" si="4"/>
        <v>7.5893123397149159E-3</v>
      </c>
      <c r="M5" s="78">
        <f t="shared" si="3"/>
        <v>174</v>
      </c>
      <c r="N5" s="78">
        <f t="shared" si="5"/>
        <v>0</v>
      </c>
      <c r="O5" s="7"/>
    </row>
    <row r="6" spans="1:15">
      <c r="A6" s="29">
        <v>4</v>
      </c>
      <c r="B6" s="83" t="s">
        <v>95</v>
      </c>
      <c r="C6" s="78">
        <v>2885</v>
      </c>
      <c r="D6" s="78">
        <v>2955</v>
      </c>
      <c r="E6" s="78">
        <v>3043</v>
      </c>
      <c r="F6" s="78"/>
      <c r="G6" s="78"/>
      <c r="H6" s="78"/>
      <c r="I6" s="80">
        <f t="shared" si="0"/>
        <v>1.5767819760814145E-3</v>
      </c>
      <c r="J6" s="80">
        <f t="shared" si="1"/>
        <v>5.4766031195840552E-2</v>
      </c>
      <c r="K6" s="77">
        <f t="shared" si="2"/>
        <v>158</v>
      </c>
      <c r="L6" s="81">
        <f t="shared" si="4"/>
        <v>2.3558179757857695E-3</v>
      </c>
      <c r="M6" s="78">
        <f t="shared" si="3"/>
        <v>88</v>
      </c>
      <c r="N6" s="78">
        <f t="shared" si="5"/>
        <v>0</v>
      </c>
      <c r="O6" s="7"/>
    </row>
    <row r="7" spans="1:15">
      <c r="A7" s="29">
        <v>5</v>
      </c>
      <c r="B7" s="83" t="s">
        <v>96</v>
      </c>
      <c r="C7" s="78">
        <v>6123</v>
      </c>
      <c r="D7" s="78">
        <v>6423</v>
      </c>
      <c r="E7" s="78">
        <v>6517</v>
      </c>
      <c r="F7" s="78"/>
      <c r="G7" s="78"/>
      <c r="H7" s="78"/>
      <c r="I7" s="80">
        <f t="shared" si="0"/>
        <v>3.3768939001388686E-3</v>
      </c>
      <c r="J7" s="80">
        <f t="shared" si="1"/>
        <v>6.4347542054548429E-2</v>
      </c>
      <c r="K7" s="77">
        <f t="shared" si="2"/>
        <v>394</v>
      </c>
      <c r="L7" s="81">
        <f t="shared" si="4"/>
        <v>5.8746346991113496E-3</v>
      </c>
      <c r="M7" s="78">
        <f t="shared" si="3"/>
        <v>94</v>
      </c>
      <c r="N7" s="78">
        <f t="shared" si="5"/>
        <v>0</v>
      </c>
      <c r="O7" s="7"/>
    </row>
    <row r="8" spans="1:15">
      <c r="A8" s="29">
        <v>6</v>
      </c>
      <c r="B8" s="83" t="s">
        <v>97</v>
      </c>
      <c r="C8" s="78">
        <v>142118</v>
      </c>
      <c r="D8" s="78">
        <v>144313</v>
      </c>
      <c r="E8" s="78">
        <v>145356</v>
      </c>
      <c r="F8" s="78"/>
      <c r="G8" s="78"/>
      <c r="H8" s="78"/>
      <c r="I8" s="80">
        <f t="shared" si="0"/>
        <v>7.5318672663585301E-2</v>
      </c>
      <c r="J8" s="80">
        <f t="shared" si="1"/>
        <v>2.2783883814858075E-2</v>
      </c>
      <c r="K8" s="77">
        <f t="shared" si="2"/>
        <v>3238</v>
      </c>
      <c r="L8" s="81">
        <f t="shared" si="4"/>
        <v>4.8279358263255204E-2</v>
      </c>
      <c r="M8" s="78">
        <f t="shared" si="3"/>
        <v>1043</v>
      </c>
      <c r="N8" s="78">
        <f t="shared" si="5"/>
        <v>0</v>
      </c>
      <c r="O8" s="7"/>
    </row>
    <row r="9" spans="1:15">
      <c r="A9" s="29">
        <v>7</v>
      </c>
      <c r="B9" s="83" t="s">
        <v>98</v>
      </c>
      <c r="C9" s="78">
        <v>76356</v>
      </c>
      <c r="D9" s="78">
        <v>76663</v>
      </c>
      <c r="E9" s="78">
        <v>77482</v>
      </c>
      <c r="F9" s="78"/>
      <c r="G9" s="78"/>
      <c r="H9" s="78"/>
      <c r="I9" s="80">
        <f t="shared" si="0"/>
        <v>4.0148610276286606E-2</v>
      </c>
      <c r="J9" s="80">
        <f t="shared" si="1"/>
        <v>1.4746712766514746E-2</v>
      </c>
      <c r="K9" s="77">
        <f t="shared" si="2"/>
        <v>1126</v>
      </c>
      <c r="L9" s="81">
        <f t="shared" si="4"/>
        <v>1.6788930637561879E-2</v>
      </c>
      <c r="M9" s="78">
        <f t="shared" si="3"/>
        <v>819</v>
      </c>
      <c r="N9" s="78">
        <f t="shared" si="5"/>
        <v>0</v>
      </c>
      <c r="O9" s="7"/>
    </row>
    <row r="10" spans="1:15">
      <c r="A10" s="29">
        <v>8</v>
      </c>
      <c r="B10" s="83" t="s">
        <v>99</v>
      </c>
      <c r="C10" s="78">
        <v>3970</v>
      </c>
      <c r="D10" s="78">
        <v>4124</v>
      </c>
      <c r="E10" s="78">
        <v>4175</v>
      </c>
      <c r="F10" s="78"/>
      <c r="G10" s="78"/>
      <c r="H10" s="78"/>
      <c r="I10" s="80">
        <f t="shared" si="0"/>
        <v>2.1633469438514311E-3</v>
      </c>
      <c r="J10" s="80">
        <f t="shared" si="1"/>
        <v>5.163727959697733E-2</v>
      </c>
      <c r="K10" s="77">
        <f t="shared" si="2"/>
        <v>205</v>
      </c>
      <c r="L10" s="81">
        <f t="shared" si="4"/>
        <v>3.0565992723802708E-3</v>
      </c>
      <c r="M10" s="78">
        <f t="shared" si="3"/>
        <v>51</v>
      </c>
      <c r="N10" s="78">
        <f t="shared" si="5"/>
        <v>0</v>
      </c>
      <c r="O10" s="7"/>
    </row>
    <row r="11" spans="1:15">
      <c r="A11" s="29">
        <v>9</v>
      </c>
      <c r="B11" s="83" t="s">
        <v>100</v>
      </c>
      <c r="C11" s="78">
        <v>27574</v>
      </c>
      <c r="D11" s="78">
        <v>27897</v>
      </c>
      <c r="E11" s="78">
        <v>28104</v>
      </c>
      <c r="F11" s="78"/>
      <c r="G11" s="78"/>
      <c r="H11" s="78"/>
      <c r="I11" s="80">
        <f t="shared" si="0"/>
        <v>1.456256347544925E-2</v>
      </c>
      <c r="J11" s="80">
        <f t="shared" si="1"/>
        <v>1.9221005294842969E-2</v>
      </c>
      <c r="K11" s="77">
        <f t="shared" si="2"/>
        <v>530</v>
      </c>
      <c r="L11" s="81">
        <f t="shared" si="4"/>
        <v>7.9024273871294813E-3</v>
      </c>
      <c r="M11" s="78">
        <f t="shared" si="3"/>
        <v>207</v>
      </c>
      <c r="N11" s="78">
        <f t="shared" si="5"/>
        <v>0</v>
      </c>
      <c r="O11" s="7"/>
    </row>
    <row r="12" spans="1:15">
      <c r="A12" s="29">
        <v>10</v>
      </c>
      <c r="B12" s="83" t="s">
        <v>101</v>
      </c>
      <c r="C12" s="78">
        <v>29658</v>
      </c>
      <c r="D12" s="78">
        <v>30639</v>
      </c>
      <c r="E12" s="78">
        <v>30888</v>
      </c>
      <c r="F12" s="78"/>
      <c r="G12" s="78"/>
      <c r="H12" s="78"/>
      <c r="I12" s="80">
        <f t="shared" si="0"/>
        <v>1.6005140215971977E-2</v>
      </c>
      <c r="J12" s="80">
        <f t="shared" si="1"/>
        <v>4.1472789803762899E-2</v>
      </c>
      <c r="K12" s="77">
        <f t="shared" si="2"/>
        <v>1230</v>
      </c>
      <c r="L12" s="81">
        <f t="shared" si="4"/>
        <v>1.8339595634281624E-2</v>
      </c>
      <c r="M12" s="78">
        <f t="shared" si="3"/>
        <v>249</v>
      </c>
      <c r="N12" s="78">
        <f t="shared" si="5"/>
        <v>0</v>
      </c>
      <c r="O12" s="7"/>
    </row>
    <row r="13" spans="1:15">
      <c r="A13" s="29">
        <v>11</v>
      </c>
      <c r="B13" s="83" t="s">
        <v>102</v>
      </c>
      <c r="C13" s="78">
        <v>4607</v>
      </c>
      <c r="D13" s="78">
        <v>4651</v>
      </c>
      <c r="E13" s="78">
        <v>4708</v>
      </c>
      <c r="F13" s="78"/>
      <c r="G13" s="78"/>
      <c r="H13" s="78"/>
      <c r="I13" s="80">
        <f t="shared" si="0"/>
        <v>2.4395299189586919E-3</v>
      </c>
      <c r="J13" s="80">
        <f t="shared" si="1"/>
        <v>2.1923160408074668E-2</v>
      </c>
      <c r="K13" s="77">
        <f t="shared" si="2"/>
        <v>101</v>
      </c>
      <c r="L13" s="81">
        <f t="shared" si="4"/>
        <v>1.5059342756605237E-3</v>
      </c>
      <c r="M13" s="78">
        <f t="shared" si="3"/>
        <v>57</v>
      </c>
      <c r="N13" s="78">
        <f t="shared" si="5"/>
        <v>0</v>
      </c>
      <c r="O13" s="7"/>
    </row>
    <row r="14" spans="1:15">
      <c r="A14" s="29">
        <v>12</v>
      </c>
      <c r="B14" s="83" t="s">
        <v>103</v>
      </c>
      <c r="C14" s="78">
        <v>2794</v>
      </c>
      <c r="D14" s="78">
        <v>2914</v>
      </c>
      <c r="E14" s="78">
        <v>2960</v>
      </c>
      <c r="F14" s="78"/>
      <c r="G14" s="78"/>
      <c r="H14" s="78"/>
      <c r="I14" s="80">
        <f t="shared" si="0"/>
        <v>1.5337741206707153E-3</v>
      </c>
      <c r="J14" s="80">
        <f t="shared" si="1"/>
        <v>5.9413027916964928E-2</v>
      </c>
      <c r="K14" s="77">
        <f t="shared" si="2"/>
        <v>166</v>
      </c>
      <c r="L14" s="81">
        <f t="shared" si="4"/>
        <v>2.4750998986103655E-3</v>
      </c>
      <c r="M14" s="78">
        <f t="shared" si="3"/>
        <v>46</v>
      </c>
      <c r="N14" s="78">
        <f t="shared" si="5"/>
        <v>0</v>
      </c>
      <c r="O14" s="7"/>
    </row>
    <row r="15" spans="1:15">
      <c r="A15" s="29">
        <v>13</v>
      </c>
      <c r="B15" s="83" t="s">
        <v>104</v>
      </c>
      <c r="C15" s="78">
        <v>2808</v>
      </c>
      <c r="D15" s="78">
        <v>2965</v>
      </c>
      <c r="E15" s="78">
        <v>3057</v>
      </c>
      <c r="F15" s="78"/>
      <c r="G15" s="78"/>
      <c r="H15" s="78"/>
      <c r="I15" s="80">
        <f t="shared" si="0"/>
        <v>1.5840363131386407E-3</v>
      </c>
      <c r="J15" s="80">
        <f t="shared" si="1"/>
        <v>8.8675213675213679E-2</v>
      </c>
      <c r="K15" s="77">
        <f t="shared" si="2"/>
        <v>249</v>
      </c>
      <c r="L15" s="81">
        <f t="shared" si="4"/>
        <v>3.7126498479155483E-3</v>
      </c>
      <c r="M15" s="78">
        <f t="shared" si="3"/>
        <v>92</v>
      </c>
      <c r="N15" s="78">
        <f t="shared" si="5"/>
        <v>0</v>
      </c>
      <c r="O15" s="7"/>
    </row>
    <row r="16" spans="1:15">
      <c r="A16" s="29">
        <v>14</v>
      </c>
      <c r="B16" s="83" t="s">
        <v>105</v>
      </c>
      <c r="C16" s="78">
        <v>7172</v>
      </c>
      <c r="D16" s="78">
        <v>7148</v>
      </c>
      <c r="E16" s="78">
        <v>7290</v>
      </c>
      <c r="F16" s="78"/>
      <c r="G16" s="78"/>
      <c r="H16" s="78"/>
      <c r="I16" s="80">
        <f t="shared" si="0"/>
        <v>3.7774369390842955E-3</v>
      </c>
      <c r="J16" s="80">
        <f t="shared" si="1"/>
        <v>1.6452872281093139E-2</v>
      </c>
      <c r="K16" s="77">
        <f t="shared" si="2"/>
        <v>118</v>
      </c>
      <c r="L16" s="81">
        <f t="shared" si="4"/>
        <v>1.7594083616627901E-3</v>
      </c>
      <c r="M16" s="78">
        <f t="shared" si="3"/>
        <v>142</v>
      </c>
      <c r="N16" s="78">
        <f t="shared" si="5"/>
        <v>0</v>
      </c>
      <c r="O16" s="7"/>
    </row>
    <row r="17" spans="1:15">
      <c r="A17" s="29">
        <v>15</v>
      </c>
      <c r="B17" s="83" t="s">
        <v>106</v>
      </c>
      <c r="C17" s="78">
        <v>5970</v>
      </c>
      <c r="D17" s="78">
        <v>5807</v>
      </c>
      <c r="E17" s="78">
        <v>5891</v>
      </c>
      <c r="F17" s="78"/>
      <c r="G17" s="78"/>
      <c r="H17" s="78"/>
      <c r="I17" s="80">
        <f t="shared" si="0"/>
        <v>3.0525214002943188E-3</v>
      </c>
      <c r="J17" s="80">
        <f t="shared" si="1"/>
        <v>-1.3232830820770519E-2</v>
      </c>
      <c r="K17" s="77">
        <f t="shared" si="2"/>
        <v>-79</v>
      </c>
      <c r="L17" s="81">
        <f t="shared" si="4"/>
        <v>-1.1779089878928848E-3</v>
      </c>
      <c r="M17" s="78">
        <f t="shared" si="3"/>
        <v>84</v>
      </c>
      <c r="N17" s="78">
        <f t="shared" si="5"/>
        <v>0</v>
      </c>
      <c r="O17" s="7"/>
    </row>
    <row r="18" spans="1:15">
      <c r="A18" s="29">
        <v>16</v>
      </c>
      <c r="B18" s="83" t="s">
        <v>107</v>
      </c>
      <c r="C18" s="78">
        <v>76392</v>
      </c>
      <c r="D18" s="78">
        <v>79591</v>
      </c>
      <c r="E18" s="78">
        <v>80409</v>
      </c>
      <c r="F18" s="78"/>
      <c r="G18" s="78"/>
      <c r="H18" s="78"/>
      <c r="I18" s="80">
        <f t="shared" si="0"/>
        <v>4.1665284888179575E-2</v>
      </c>
      <c r="J18" s="80">
        <f t="shared" si="1"/>
        <v>5.2584040213634935E-2</v>
      </c>
      <c r="K18" s="77">
        <f t="shared" si="2"/>
        <v>4017</v>
      </c>
      <c r="L18" s="81">
        <f t="shared" si="4"/>
        <v>5.989443549830023E-2</v>
      </c>
      <c r="M18" s="78">
        <f t="shared" si="3"/>
        <v>818</v>
      </c>
      <c r="N18" s="78">
        <f t="shared" si="5"/>
        <v>0</v>
      </c>
      <c r="O18" s="6"/>
    </row>
    <row r="19" spans="1:15">
      <c r="A19" s="29">
        <v>17</v>
      </c>
      <c r="B19" s="83" t="s">
        <v>108</v>
      </c>
      <c r="C19" s="78">
        <v>14169</v>
      </c>
      <c r="D19" s="78">
        <v>14686</v>
      </c>
      <c r="E19" s="78">
        <v>14827</v>
      </c>
      <c r="F19" s="78"/>
      <c r="G19" s="78"/>
      <c r="H19" s="78"/>
      <c r="I19" s="80">
        <f t="shared" si="0"/>
        <v>7.68286111053537E-3</v>
      </c>
      <c r="J19" s="80">
        <f t="shared" si="1"/>
        <v>4.6439409979532782E-2</v>
      </c>
      <c r="K19" s="77">
        <f t="shared" si="2"/>
        <v>658</v>
      </c>
      <c r="L19" s="81">
        <f t="shared" si="4"/>
        <v>9.8109381523230153E-3</v>
      </c>
      <c r="M19" s="78">
        <f t="shared" si="3"/>
        <v>141</v>
      </c>
      <c r="N19" s="78">
        <f t="shared" si="5"/>
        <v>0</v>
      </c>
    </row>
    <row r="20" spans="1:15">
      <c r="A20" s="29">
        <v>18</v>
      </c>
      <c r="B20" s="83" t="s">
        <v>109</v>
      </c>
      <c r="C20" s="78">
        <v>3050</v>
      </c>
      <c r="D20" s="78">
        <v>3136</v>
      </c>
      <c r="E20" s="78">
        <v>3191</v>
      </c>
      <c r="F20" s="78"/>
      <c r="G20" s="78"/>
      <c r="H20" s="78"/>
      <c r="I20" s="80">
        <f t="shared" si="0"/>
        <v>1.6534706821149502E-3</v>
      </c>
      <c r="J20" s="80">
        <f t="shared" si="1"/>
        <v>4.6229508196721308E-2</v>
      </c>
      <c r="K20" s="77">
        <f t="shared" si="2"/>
        <v>141</v>
      </c>
      <c r="L20" s="81">
        <f t="shared" si="4"/>
        <v>2.1023438897835034E-3</v>
      </c>
      <c r="M20" s="78">
        <f t="shared" si="3"/>
        <v>55</v>
      </c>
      <c r="N20" s="78">
        <f t="shared" si="5"/>
        <v>0</v>
      </c>
    </row>
    <row r="21" spans="1:15">
      <c r="A21" s="29">
        <v>19</v>
      </c>
      <c r="B21" s="83" t="s">
        <v>110</v>
      </c>
      <c r="C21" s="78">
        <v>8587</v>
      </c>
      <c r="D21" s="78">
        <v>8909</v>
      </c>
      <c r="E21" s="78">
        <v>8995</v>
      </c>
      <c r="F21" s="78"/>
      <c r="G21" s="78"/>
      <c r="H21" s="78"/>
      <c r="I21" s="80">
        <f t="shared" si="0"/>
        <v>4.6609115592679334E-3</v>
      </c>
      <c r="J21" s="80">
        <f t="shared" si="1"/>
        <v>4.7513683475020378E-2</v>
      </c>
      <c r="K21" s="77">
        <f t="shared" si="2"/>
        <v>408</v>
      </c>
      <c r="L21" s="81">
        <f t="shared" si="4"/>
        <v>6.0833780640543924E-3</v>
      </c>
      <c r="M21" s="78">
        <f t="shared" si="3"/>
        <v>86</v>
      </c>
      <c r="N21" s="78">
        <f t="shared" si="5"/>
        <v>0</v>
      </c>
    </row>
    <row r="22" spans="1:15">
      <c r="A22" s="29">
        <v>20</v>
      </c>
      <c r="B22" s="83" t="s">
        <v>111</v>
      </c>
      <c r="C22" s="78">
        <v>25369</v>
      </c>
      <c r="D22" s="78">
        <v>26317</v>
      </c>
      <c r="E22" s="78">
        <v>26618</v>
      </c>
      <c r="F22" s="78"/>
      <c r="G22" s="78"/>
      <c r="H22" s="78"/>
      <c r="I22" s="80">
        <f t="shared" si="0"/>
        <v>1.3792567413517939E-2</v>
      </c>
      <c r="J22" s="80">
        <f t="shared" si="1"/>
        <v>4.9233316252118728E-2</v>
      </c>
      <c r="K22" s="77">
        <f t="shared" si="2"/>
        <v>1249</v>
      </c>
      <c r="L22" s="81">
        <f t="shared" si="4"/>
        <v>1.862289020099004E-2</v>
      </c>
      <c r="M22" s="78">
        <f t="shared" si="3"/>
        <v>301</v>
      </c>
      <c r="N22" s="78">
        <f t="shared" si="5"/>
        <v>0</v>
      </c>
    </row>
    <row r="23" spans="1:15">
      <c r="A23" s="29">
        <v>21</v>
      </c>
      <c r="B23" s="83" t="s">
        <v>112</v>
      </c>
      <c r="C23" s="78">
        <v>16771</v>
      </c>
      <c r="D23" s="78">
        <v>17327</v>
      </c>
      <c r="E23" s="78">
        <v>17510</v>
      </c>
      <c r="F23" s="78"/>
      <c r="G23" s="78"/>
      <c r="H23" s="78"/>
      <c r="I23" s="80">
        <f t="shared" si="0"/>
        <v>9.0731029908595346E-3</v>
      </c>
      <c r="J23" s="80">
        <f t="shared" si="1"/>
        <v>4.4064158368612487E-2</v>
      </c>
      <c r="K23" s="77">
        <f t="shared" si="2"/>
        <v>739</v>
      </c>
      <c r="L23" s="81">
        <f t="shared" si="4"/>
        <v>1.1018667620922049E-2</v>
      </c>
      <c r="M23" s="78">
        <f t="shared" si="3"/>
        <v>183</v>
      </c>
      <c r="N23" s="78">
        <f t="shared" si="5"/>
        <v>0</v>
      </c>
    </row>
    <row r="24" spans="1:15">
      <c r="A24" s="29">
        <v>22</v>
      </c>
      <c r="B24" s="83" t="s">
        <v>113</v>
      </c>
      <c r="C24" s="78">
        <v>9524</v>
      </c>
      <c r="D24" s="78">
        <v>9812</v>
      </c>
      <c r="E24" s="78">
        <v>9858</v>
      </c>
      <c r="F24" s="78"/>
      <c r="G24" s="78"/>
      <c r="H24" s="78"/>
      <c r="I24" s="80">
        <f t="shared" si="0"/>
        <v>5.1080896221526728E-3</v>
      </c>
      <c r="J24" s="80">
        <f t="shared" si="1"/>
        <v>3.5069298614027716E-2</v>
      </c>
      <c r="K24" s="77">
        <f t="shared" si="2"/>
        <v>334</v>
      </c>
      <c r="L24" s="81">
        <f t="shared" si="4"/>
        <v>4.9800202779268802E-3</v>
      </c>
      <c r="M24" s="78">
        <f t="shared" si="3"/>
        <v>46</v>
      </c>
      <c r="N24" s="78">
        <f t="shared" si="5"/>
        <v>0</v>
      </c>
    </row>
    <row r="25" spans="1:15">
      <c r="A25" s="29">
        <v>23</v>
      </c>
      <c r="B25" s="83" t="s">
        <v>114</v>
      </c>
      <c r="C25" s="78">
        <v>8191</v>
      </c>
      <c r="D25" s="78">
        <v>8517</v>
      </c>
      <c r="E25" s="78">
        <v>8699</v>
      </c>
      <c r="F25" s="78"/>
      <c r="G25" s="78"/>
      <c r="H25" s="78"/>
      <c r="I25" s="80">
        <f t="shared" si="0"/>
        <v>4.5075341472008623E-3</v>
      </c>
      <c r="J25" s="80">
        <f t="shared" si="1"/>
        <v>6.2019289464045904E-2</v>
      </c>
      <c r="K25" s="77">
        <f t="shared" si="2"/>
        <v>508</v>
      </c>
      <c r="L25" s="81">
        <f t="shared" si="4"/>
        <v>7.5744020993618417E-3</v>
      </c>
      <c r="M25" s="78">
        <f t="shared" si="3"/>
        <v>182</v>
      </c>
      <c r="N25" s="78">
        <f t="shared" si="5"/>
        <v>0</v>
      </c>
    </row>
    <row r="26" spans="1:15">
      <c r="A26" s="29">
        <v>24</v>
      </c>
      <c r="B26" s="83" t="s">
        <v>115</v>
      </c>
      <c r="C26" s="78">
        <v>3880</v>
      </c>
      <c r="D26" s="78">
        <v>4106</v>
      </c>
      <c r="E26" s="78">
        <v>4182</v>
      </c>
      <c r="F26" s="78"/>
      <c r="G26" s="78"/>
      <c r="H26" s="78"/>
      <c r="I26" s="80">
        <f t="shared" si="0"/>
        <v>2.1669741123800444E-3</v>
      </c>
      <c r="J26" s="80">
        <f t="shared" si="1"/>
        <v>7.7835051546391754E-2</v>
      </c>
      <c r="K26" s="77">
        <f t="shared" si="2"/>
        <v>302</v>
      </c>
      <c r="L26" s="81">
        <f t="shared" si="4"/>
        <v>4.5028925866284963E-3</v>
      </c>
      <c r="M26" s="78">
        <f t="shared" si="3"/>
        <v>76</v>
      </c>
      <c r="N26" s="78">
        <f t="shared" si="5"/>
        <v>0</v>
      </c>
    </row>
    <row r="27" spans="1:15">
      <c r="A27" s="29">
        <v>25</v>
      </c>
      <c r="B27" s="83" t="s">
        <v>116</v>
      </c>
      <c r="C27" s="78">
        <v>10232</v>
      </c>
      <c r="D27" s="78">
        <v>10156</v>
      </c>
      <c r="E27" s="78">
        <v>10309</v>
      </c>
      <c r="F27" s="78"/>
      <c r="G27" s="78"/>
      <c r="H27" s="78"/>
      <c r="I27" s="80">
        <f t="shared" si="0"/>
        <v>5.3417829087818933E-3</v>
      </c>
      <c r="J27" s="80">
        <f t="shared" si="1"/>
        <v>7.5254104769351057E-3</v>
      </c>
      <c r="K27" s="77">
        <f t="shared" si="2"/>
        <v>77</v>
      </c>
      <c r="L27" s="81">
        <f t="shared" si="4"/>
        <v>1.1480885071867358E-3</v>
      </c>
      <c r="M27" s="78">
        <f t="shared" si="3"/>
        <v>153</v>
      </c>
      <c r="N27" s="78">
        <f t="shared" si="5"/>
        <v>0</v>
      </c>
    </row>
    <row r="28" spans="1:15">
      <c r="A28" s="29">
        <v>26</v>
      </c>
      <c r="B28" s="83" t="s">
        <v>117</v>
      </c>
      <c r="C28" s="78">
        <v>20326</v>
      </c>
      <c r="D28" s="78">
        <v>21040</v>
      </c>
      <c r="E28" s="78">
        <v>21243</v>
      </c>
      <c r="F28" s="78"/>
      <c r="G28" s="78"/>
      <c r="H28" s="78"/>
      <c r="I28" s="80">
        <f t="shared" si="0"/>
        <v>1.1007420150475677E-2</v>
      </c>
      <c r="J28" s="80">
        <f t="shared" si="1"/>
        <v>4.5114631506444951E-2</v>
      </c>
      <c r="K28" s="77">
        <f t="shared" si="2"/>
        <v>917</v>
      </c>
      <c r="L28" s="81">
        <f t="shared" si="4"/>
        <v>1.3672690403769309E-2</v>
      </c>
      <c r="M28" s="78">
        <f t="shared" si="3"/>
        <v>203</v>
      </c>
      <c r="N28" s="78">
        <f t="shared" si="5"/>
        <v>0</v>
      </c>
    </row>
    <row r="29" spans="1:15">
      <c r="A29" s="29">
        <v>27</v>
      </c>
      <c r="B29" s="83" t="s">
        <v>118</v>
      </c>
      <c r="C29" s="78">
        <v>33130</v>
      </c>
      <c r="D29" s="78">
        <v>34288</v>
      </c>
      <c r="E29" s="78">
        <v>34513</v>
      </c>
      <c r="F29" s="78"/>
      <c r="G29" s="78"/>
      <c r="H29" s="78"/>
      <c r="I29" s="80">
        <f t="shared" si="0"/>
        <v>1.7883495346860945E-2</v>
      </c>
      <c r="J29" s="80">
        <f t="shared" si="1"/>
        <v>4.1744642318140658E-2</v>
      </c>
      <c r="K29" s="77">
        <f t="shared" si="2"/>
        <v>1383</v>
      </c>
      <c r="L29" s="81">
        <f t="shared" si="4"/>
        <v>2.0620862408302021E-2</v>
      </c>
      <c r="M29" s="78">
        <f t="shared" si="3"/>
        <v>225</v>
      </c>
      <c r="N29" s="78">
        <f t="shared" si="5"/>
        <v>0</v>
      </c>
    </row>
    <row r="30" spans="1:15">
      <c r="A30" s="29">
        <v>28</v>
      </c>
      <c r="B30" s="83" t="s">
        <v>119</v>
      </c>
      <c r="C30" s="78">
        <v>9112</v>
      </c>
      <c r="D30" s="78">
        <v>8591</v>
      </c>
      <c r="E30" s="78">
        <v>8846</v>
      </c>
      <c r="F30" s="78"/>
      <c r="G30" s="78"/>
      <c r="H30" s="78"/>
      <c r="I30" s="80">
        <f t="shared" si="0"/>
        <v>4.5837046863017386E-3</v>
      </c>
      <c r="J30" s="80">
        <f t="shared" si="1"/>
        <v>-2.9192273924495173E-2</v>
      </c>
      <c r="K30" s="77">
        <f t="shared" si="2"/>
        <v>-266</v>
      </c>
      <c r="L30" s="81">
        <f t="shared" si="4"/>
        <v>-3.9661239339178148E-3</v>
      </c>
      <c r="M30" s="78">
        <f t="shared" si="3"/>
        <v>255</v>
      </c>
      <c r="N30" s="78">
        <f t="shared" si="5"/>
        <v>0</v>
      </c>
    </row>
    <row r="31" spans="1:15">
      <c r="A31" s="29">
        <v>29</v>
      </c>
      <c r="B31" s="83" t="s">
        <v>120</v>
      </c>
      <c r="C31" s="78">
        <v>2362</v>
      </c>
      <c r="D31" s="78">
        <v>2335</v>
      </c>
      <c r="E31" s="78">
        <v>2386</v>
      </c>
      <c r="F31" s="78"/>
      <c r="G31" s="78"/>
      <c r="H31" s="78"/>
      <c r="I31" s="80">
        <f t="shared" si="0"/>
        <v>1.2363463013244347E-3</v>
      </c>
      <c r="J31" s="80">
        <f t="shared" si="1"/>
        <v>1.0160880609652836E-2</v>
      </c>
      <c r="K31" s="77">
        <f t="shared" si="2"/>
        <v>24</v>
      </c>
      <c r="L31" s="81">
        <f t="shared" si="4"/>
        <v>3.5784576847378778E-4</v>
      </c>
      <c r="M31" s="78">
        <f t="shared" si="3"/>
        <v>51</v>
      </c>
      <c r="N31" s="78">
        <f t="shared" si="5"/>
        <v>0</v>
      </c>
    </row>
    <row r="32" spans="1:15">
      <c r="A32" s="29">
        <v>30</v>
      </c>
      <c r="B32" s="83" t="s">
        <v>121</v>
      </c>
      <c r="C32" s="78">
        <v>1507</v>
      </c>
      <c r="D32" s="78">
        <v>1481</v>
      </c>
      <c r="E32" s="78">
        <v>1528</v>
      </c>
      <c r="F32" s="78"/>
      <c r="G32" s="78"/>
      <c r="H32" s="78"/>
      <c r="I32" s="80">
        <f t="shared" si="0"/>
        <v>7.9175907310299084E-4</v>
      </c>
      <c r="J32" s="80">
        <f t="shared" si="1"/>
        <v>1.3934970139349702E-2</v>
      </c>
      <c r="K32" s="77">
        <f t="shared" si="2"/>
        <v>21</v>
      </c>
      <c r="L32" s="81">
        <f t="shared" si="4"/>
        <v>3.1311504741456434E-4</v>
      </c>
      <c r="M32" s="78">
        <f t="shared" si="3"/>
        <v>47</v>
      </c>
      <c r="N32" s="78">
        <f t="shared" si="5"/>
        <v>0</v>
      </c>
    </row>
    <row r="33" spans="1:14">
      <c r="A33" s="29">
        <v>31</v>
      </c>
      <c r="B33" s="83" t="s">
        <v>122</v>
      </c>
      <c r="C33" s="78">
        <v>23511</v>
      </c>
      <c r="D33" s="78">
        <v>24363</v>
      </c>
      <c r="E33" s="78">
        <v>24617</v>
      </c>
      <c r="F33" s="78"/>
      <c r="G33" s="78"/>
      <c r="H33" s="78"/>
      <c r="I33" s="80">
        <f t="shared" si="0"/>
        <v>1.2755715381267229E-2</v>
      </c>
      <c r="J33" s="80">
        <f t="shared" si="1"/>
        <v>4.7041810216494409E-2</v>
      </c>
      <c r="K33" s="77">
        <f t="shared" si="2"/>
        <v>1106</v>
      </c>
      <c r="L33" s="81">
        <f t="shared" si="4"/>
        <v>1.6490725830500388E-2</v>
      </c>
      <c r="M33" s="78">
        <f t="shared" si="3"/>
        <v>254</v>
      </c>
      <c r="N33" s="78">
        <f t="shared" si="5"/>
        <v>0</v>
      </c>
    </row>
    <row r="34" spans="1:14">
      <c r="A34" s="29">
        <v>32</v>
      </c>
      <c r="B34" s="83" t="s">
        <v>123</v>
      </c>
      <c r="C34" s="78">
        <v>9068</v>
      </c>
      <c r="D34" s="78">
        <v>9330</v>
      </c>
      <c r="E34" s="78">
        <v>9424</v>
      </c>
      <c r="F34" s="78"/>
      <c r="G34" s="78"/>
      <c r="H34" s="78"/>
      <c r="I34" s="80">
        <f t="shared" si="0"/>
        <v>4.8832051733786559E-3</v>
      </c>
      <c r="J34" s="80">
        <f t="shared" si="1"/>
        <v>3.9258932509925008E-2</v>
      </c>
      <c r="K34" s="77">
        <f t="shared" si="2"/>
        <v>356</v>
      </c>
      <c r="L34" s="81">
        <f t="shared" si="4"/>
        <v>5.308045565694519E-3</v>
      </c>
      <c r="M34" s="78">
        <f t="shared" si="3"/>
        <v>94</v>
      </c>
      <c r="N34" s="78">
        <f t="shared" si="5"/>
        <v>0</v>
      </c>
    </row>
    <row r="35" spans="1:14">
      <c r="A35" s="29">
        <v>33</v>
      </c>
      <c r="B35" s="83" t="s">
        <v>124</v>
      </c>
      <c r="C35" s="78">
        <v>37611</v>
      </c>
      <c r="D35" s="78">
        <v>38338</v>
      </c>
      <c r="E35" s="78">
        <v>38752</v>
      </c>
      <c r="F35" s="78"/>
      <c r="G35" s="78"/>
      <c r="H35" s="78"/>
      <c r="I35" s="80">
        <f t="shared" si="0"/>
        <v>2.0080004974402554E-2</v>
      </c>
      <c r="J35" s="80">
        <f t="shared" si="1"/>
        <v>3.0336869532849434E-2</v>
      </c>
      <c r="K35" s="77">
        <f t="shared" si="2"/>
        <v>1141</v>
      </c>
      <c r="L35" s="81">
        <f t="shared" si="4"/>
        <v>1.7012584242857995E-2</v>
      </c>
      <c r="M35" s="78">
        <f t="shared" si="3"/>
        <v>414</v>
      </c>
      <c r="N35" s="78">
        <f t="shared" si="5"/>
        <v>0</v>
      </c>
    </row>
    <row r="36" spans="1:14">
      <c r="A36" s="29">
        <v>34</v>
      </c>
      <c r="B36" s="83" t="s">
        <v>125</v>
      </c>
      <c r="C36" s="78">
        <v>527141</v>
      </c>
      <c r="D36" s="78">
        <v>538089</v>
      </c>
      <c r="E36" s="78">
        <v>544070</v>
      </c>
      <c r="F36" s="78"/>
      <c r="G36" s="78"/>
      <c r="H36" s="78"/>
      <c r="I36" s="80">
        <f t="shared" si="0"/>
        <v>0.28191908305179597</v>
      </c>
      <c r="J36" s="80">
        <f t="shared" si="1"/>
        <v>3.211474728772757E-2</v>
      </c>
      <c r="K36" s="77">
        <f t="shared" si="2"/>
        <v>16929</v>
      </c>
      <c r="L36" s="81">
        <f t="shared" si="4"/>
        <v>0.25241545893719808</v>
      </c>
      <c r="M36" s="78">
        <f t="shared" si="3"/>
        <v>5981</v>
      </c>
      <c r="N36" s="78">
        <f t="shared" si="5"/>
        <v>0</v>
      </c>
    </row>
    <row r="37" spans="1:14">
      <c r="A37" s="29">
        <v>35</v>
      </c>
      <c r="B37" s="83" t="s">
        <v>126</v>
      </c>
      <c r="C37" s="78">
        <v>129115</v>
      </c>
      <c r="D37" s="78">
        <v>132682</v>
      </c>
      <c r="E37" s="78">
        <v>134088</v>
      </c>
      <c r="F37" s="78"/>
      <c r="G37" s="78"/>
      <c r="H37" s="78"/>
      <c r="I37" s="80">
        <f t="shared" si="0"/>
        <v>6.9479967666383396E-2</v>
      </c>
      <c r="J37" s="80">
        <f t="shared" si="1"/>
        <v>3.8516051581923089E-2</v>
      </c>
      <c r="K37" s="77">
        <f t="shared" si="2"/>
        <v>4973</v>
      </c>
      <c r="L37" s="81">
        <f t="shared" si="4"/>
        <v>7.4148625275839444E-2</v>
      </c>
      <c r="M37" s="78">
        <f t="shared" si="3"/>
        <v>1406</v>
      </c>
      <c r="N37" s="78">
        <f t="shared" si="5"/>
        <v>0</v>
      </c>
    </row>
    <row r="38" spans="1:14">
      <c r="A38" s="29">
        <v>36</v>
      </c>
      <c r="B38" s="83" t="s">
        <v>127</v>
      </c>
      <c r="C38" s="78">
        <v>2993</v>
      </c>
      <c r="D38" s="78">
        <v>2958</v>
      </c>
      <c r="E38" s="78">
        <v>3008</v>
      </c>
      <c r="F38" s="78"/>
      <c r="G38" s="78"/>
      <c r="H38" s="78"/>
      <c r="I38" s="80">
        <f t="shared" si="0"/>
        <v>1.5586461334383486E-3</v>
      </c>
      <c r="J38" s="80">
        <f t="shared" si="1"/>
        <v>5.011693952555964E-3</v>
      </c>
      <c r="K38" s="77">
        <f t="shared" si="2"/>
        <v>15</v>
      </c>
      <c r="L38" s="81">
        <f t="shared" si="4"/>
        <v>2.2365360529611738E-4</v>
      </c>
      <c r="M38" s="78">
        <f t="shared" si="3"/>
        <v>50</v>
      </c>
      <c r="N38" s="78">
        <f t="shared" si="5"/>
        <v>0</v>
      </c>
    </row>
    <row r="39" spans="1:14">
      <c r="A39" s="29">
        <v>37</v>
      </c>
      <c r="B39" s="83" t="s">
        <v>128</v>
      </c>
      <c r="C39" s="78">
        <v>7773</v>
      </c>
      <c r="D39" s="78">
        <v>7713</v>
      </c>
      <c r="E39" s="78">
        <v>7918</v>
      </c>
      <c r="F39" s="78"/>
      <c r="G39" s="78"/>
      <c r="H39" s="78"/>
      <c r="I39" s="80">
        <f t="shared" si="0"/>
        <v>4.1028457727941637E-3</v>
      </c>
      <c r="J39" s="80">
        <f t="shared" si="1"/>
        <v>1.8654316222822591E-2</v>
      </c>
      <c r="K39" s="77">
        <f t="shared" si="2"/>
        <v>145</v>
      </c>
      <c r="L39" s="81">
        <f t="shared" si="4"/>
        <v>2.1619848511958014E-3</v>
      </c>
      <c r="M39" s="78">
        <f t="shared" si="3"/>
        <v>205</v>
      </c>
      <c r="N39" s="78">
        <f t="shared" si="5"/>
        <v>0</v>
      </c>
    </row>
    <row r="40" spans="1:14">
      <c r="A40" s="29">
        <v>38</v>
      </c>
      <c r="B40" s="83" t="s">
        <v>129</v>
      </c>
      <c r="C40" s="78">
        <v>31726</v>
      </c>
      <c r="D40" s="78">
        <v>32726</v>
      </c>
      <c r="E40" s="78">
        <v>33072</v>
      </c>
      <c r="F40" s="78"/>
      <c r="G40" s="78"/>
      <c r="H40" s="78"/>
      <c r="I40" s="80">
        <f t="shared" si="0"/>
        <v>1.7136816796899289E-2</v>
      </c>
      <c r="J40" s="80">
        <f t="shared" si="1"/>
        <v>4.242577066128727E-2</v>
      </c>
      <c r="K40" s="77">
        <f t="shared" si="2"/>
        <v>1346</v>
      </c>
      <c r="L40" s="81">
        <f t="shared" si="4"/>
        <v>2.0069183515238266E-2</v>
      </c>
      <c r="M40" s="78">
        <f t="shared" si="3"/>
        <v>346</v>
      </c>
      <c r="N40" s="78">
        <f t="shared" si="5"/>
        <v>0</v>
      </c>
    </row>
    <row r="41" spans="1:14">
      <c r="A41" s="29">
        <v>39</v>
      </c>
      <c r="B41" s="83" t="s">
        <v>130</v>
      </c>
      <c r="C41" s="78">
        <v>8250</v>
      </c>
      <c r="D41" s="78">
        <v>8500</v>
      </c>
      <c r="E41" s="78">
        <v>8567</v>
      </c>
      <c r="F41" s="78"/>
      <c r="G41" s="78"/>
      <c r="H41" s="78"/>
      <c r="I41" s="80">
        <f t="shared" si="0"/>
        <v>4.439136112089871E-3</v>
      </c>
      <c r="J41" s="80">
        <f t="shared" si="1"/>
        <v>3.8424242424242423E-2</v>
      </c>
      <c r="K41" s="77">
        <f t="shared" si="2"/>
        <v>317</v>
      </c>
      <c r="L41" s="81">
        <f t="shared" si="4"/>
        <v>4.7265461919246141E-3</v>
      </c>
      <c r="M41" s="78">
        <f t="shared" si="3"/>
        <v>67</v>
      </c>
      <c r="N41" s="78">
        <f t="shared" si="5"/>
        <v>0</v>
      </c>
    </row>
    <row r="42" spans="1:14">
      <c r="A42" s="29">
        <v>40</v>
      </c>
      <c r="B42" s="83" t="s">
        <v>131</v>
      </c>
      <c r="C42" s="78">
        <v>3703</v>
      </c>
      <c r="D42" s="78">
        <v>3939</v>
      </c>
      <c r="E42" s="78">
        <v>3969</v>
      </c>
      <c r="F42" s="78"/>
      <c r="G42" s="78"/>
      <c r="H42" s="78"/>
      <c r="I42" s="80">
        <f t="shared" si="0"/>
        <v>2.056604555723672E-3</v>
      </c>
      <c r="J42" s="80">
        <f t="shared" si="1"/>
        <v>7.1833648393194713E-2</v>
      </c>
      <c r="K42" s="77">
        <f t="shared" si="2"/>
        <v>266</v>
      </c>
      <c r="L42" s="81">
        <f t="shared" si="4"/>
        <v>3.9661239339178148E-3</v>
      </c>
      <c r="M42" s="78">
        <f t="shared" si="3"/>
        <v>30</v>
      </c>
      <c r="N42" s="78">
        <f t="shared" si="5"/>
        <v>0</v>
      </c>
    </row>
    <row r="43" spans="1:14">
      <c r="A43" s="29">
        <v>41</v>
      </c>
      <c r="B43" s="83" t="s">
        <v>132</v>
      </c>
      <c r="C43" s="78">
        <v>45604</v>
      </c>
      <c r="D43" s="78">
        <v>47235</v>
      </c>
      <c r="E43" s="78">
        <v>47786</v>
      </c>
      <c r="F43" s="78"/>
      <c r="G43" s="78"/>
      <c r="H43" s="78"/>
      <c r="I43" s="80">
        <f t="shared" si="0"/>
        <v>2.476112504404419E-2</v>
      </c>
      <c r="J43" s="80">
        <f t="shared" si="1"/>
        <v>4.7846680115779319E-2</v>
      </c>
      <c r="K43" s="77">
        <f t="shared" si="2"/>
        <v>2182</v>
      </c>
      <c r="L43" s="81">
        <f t="shared" si="4"/>
        <v>3.2534144450408538E-2</v>
      </c>
      <c r="M43" s="78">
        <f t="shared" si="3"/>
        <v>551</v>
      </c>
      <c r="N43" s="78">
        <f t="shared" si="5"/>
        <v>0</v>
      </c>
    </row>
    <row r="44" spans="1:14">
      <c r="A44" s="29">
        <v>42</v>
      </c>
      <c r="B44" s="83" t="s">
        <v>133</v>
      </c>
      <c r="C44" s="78">
        <v>45291</v>
      </c>
      <c r="D44" s="78">
        <v>46668</v>
      </c>
      <c r="E44" s="78">
        <v>47011</v>
      </c>
      <c r="F44" s="78"/>
      <c r="G44" s="78"/>
      <c r="H44" s="78"/>
      <c r="I44" s="80">
        <f t="shared" si="0"/>
        <v>2.4359545671233444E-2</v>
      </c>
      <c r="J44" s="80">
        <f t="shared" si="1"/>
        <v>3.7976639950542047E-2</v>
      </c>
      <c r="K44" s="77">
        <f t="shared" si="2"/>
        <v>1720</v>
      </c>
      <c r="L44" s="81">
        <f t="shared" si="4"/>
        <v>2.5645613407288124E-2</v>
      </c>
      <c r="M44" s="78">
        <f t="shared" si="3"/>
        <v>343</v>
      </c>
      <c r="N44" s="78">
        <f t="shared" si="5"/>
        <v>0</v>
      </c>
    </row>
    <row r="45" spans="1:14">
      <c r="A45" s="29">
        <v>43</v>
      </c>
      <c r="B45" s="83" t="s">
        <v>134</v>
      </c>
      <c r="C45" s="78">
        <v>10441</v>
      </c>
      <c r="D45" s="78">
        <v>10756</v>
      </c>
      <c r="E45" s="78">
        <v>10928</v>
      </c>
      <c r="F45" s="78"/>
      <c r="G45" s="78"/>
      <c r="H45" s="78"/>
      <c r="I45" s="80">
        <f t="shared" si="0"/>
        <v>5.6625282400978296E-3</v>
      </c>
      <c r="J45" s="80">
        <f t="shared" si="1"/>
        <v>4.6643041854228524E-2</v>
      </c>
      <c r="K45" s="77">
        <f t="shared" si="2"/>
        <v>487</v>
      </c>
      <c r="L45" s="81">
        <f t="shared" si="4"/>
        <v>7.2612870519472772E-3</v>
      </c>
      <c r="M45" s="78">
        <f t="shared" si="3"/>
        <v>172</v>
      </c>
      <c r="N45" s="78">
        <f t="shared" si="5"/>
        <v>0</v>
      </c>
    </row>
    <row r="46" spans="1:14">
      <c r="A46" s="29">
        <v>44</v>
      </c>
      <c r="B46" s="83" t="s">
        <v>135</v>
      </c>
      <c r="C46" s="78">
        <v>12519</v>
      </c>
      <c r="D46" s="78">
        <v>12884</v>
      </c>
      <c r="E46" s="78">
        <v>13110</v>
      </c>
      <c r="F46" s="78"/>
      <c r="G46" s="78"/>
      <c r="H46" s="78"/>
      <c r="I46" s="80">
        <f t="shared" si="0"/>
        <v>6.7931684871598234E-3</v>
      </c>
      <c r="J46" s="80">
        <f t="shared" si="1"/>
        <v>4.7208243469925713E-2</v>
      </c>
      <c r="K46" s="77">
        <f t="shared" si="2"/>
        <v>591</v>
      </c>
      <c r="L46" s="81">
        <f t="shared" si="4"/>
        <v>8.8119520486670249E-3</v>
      </c>
      <c r="M46" s="78">
        <f t="shared" si="3"/>
        <v>226</v>
      </c>
      <c r="N46" s="78">
        <f t="shared" si="5"/>
        <v>0</v>
      </c>
    </row>
    <row r="47" spans="1:14">
      <c r="A47" s="29">
        <v>45</v>
      </c>
      <c r="B47" s="83" t="s">
        <v>136</v>
      </c>
      <c r="C47" s="78">
        <v>27080</v>
      </c>
      <c r="D47" s="78">
        <v>27915</v>
      </c>
      <c r="E47" s="78">
        <v>28193</v>
      </c>
      <c r="F47" s="78"/>
      <c r="G47" s="78"/>
      <c r="H47" s="78"/>
      <c r="I47" s="80">
        <f t="shared" si="0"/>
        <v>1.4608680332455904E-2</v>
      </c>
      <c r="J47" s="80">
        <f t="shared" si="1"/>
        <v>4.1100443131462334E-2</v>
      </c>
      <c r="K47" s="77">
        <f t="shared" si="2"/>
        <v>1113</v>
      </c>
      <c r="L47" s="81">
        <f t="shared" si="4"/>
        <v>1.6595097512971908E-2</v>
      </c>
      <c r="M47" s="78">
        <f t="shared" si="3"/>
        <v>278</v>
      </c>
      <c r="N47" s="78">
        <f t="shared" si="5"/>
        <v>0</v>
      </c>
    </row>
    <row r="48" spans="1:14">
      <c r="A48" s="29">
        <v>46</v>
      </c>
      <c r="B48" s="83" t="s">
        <v>137</v>
      </c>
      <c r="C48" s="78">
        <v>15811</v>
      </c>
      <c r="D48" s="78">
        <v>16257</v>
      </c>
      <c r="E48" s="78">
        <v>16535</v>
      </c>
      <c r="F48" s="78"/>
      <c r="G48" s="78"/>
      <c r="H48" s="78"/>
      <c r="I48" s="80">
        <f t="shared" si="0"/>
        <v>8.567890231516986E-3</v>
      </c>
      <c r="J48" s="80">
        <f t="shared" si="1"/>
        <v>4.5790905066093228E-2</v>
      </c>
      <c r="K48" s="77">
        <f t="shared" si="2"/>
        <v>724</v>
      </c>
      <c r="L48" s="81">
        <f t="shared" si="4"/>
        <v>1.0795014015625931E-2</v>
      </c>
      <c r="M48" s="78">
        <f t="shared" si="3"/>
        <v>278</v>
      </c>
      <c r="N48" s="78">
        <f t="shared" si="5"/>
        <v>0</v>
      </c>
    </row>
    <row r="49" spans="1:14">
      <c r="A49" s="29">
        <v>47</v>
      </c>
      <c r="B49" s="83" t="s">
        <v>138</v>
      </c>
      <c r="C49" s="78">
        <v>6614</v>
      </c>
      <c r="D49" s="78">
        <v>7009</v>
      </c>
      <c r="E49" s="78">
        <v>7135</v>
      </c>
      <c r="F49" s="78"/>
      <c r="G49" s="78"/>
      <c r="H49" s="78"/>
      <c r="I49" s="80">
        <f t="shared" si="0"/>
        <v>3.6971210645221466E-3</v>
      </c>
      <c r="J49" s="80">
        <f t="shared" si="1"/>
        <v>7.8772301179316606E-2</v>
      </c>
      <c r="K49" s="77">
        <f t="shared" si="2"/>
        <v>521</v>
      </c>
      <c r="L49" s="81">
        <f t="shared" si="4"/>
        <v>7.7682352239518103E-3</v>
      </c>
      <c r="M49" s="78">
        <f t="shared" si="3"/>
        <v>126</v>
      </c>
      <c r="N49" s="78">
        <f t="shared" si="5"/>
        <v>0</v>
      </c>
    </row>
    <row r="50" spans="1:14">
      <c r="A50" s="29">
        <v>48</v>
      </c>
      <c r="B50" s="83" t="s">
        <v>139</v>
      </c>
      <c r="C50" s="78">
        <v>38133</v>
      </c>
      <c r="D50" s="78">
        <v>38930</v>
      </c>
      <c r="E50" s="78">
        <v>39192</v>
      </c>
      <c r="F50" s="78"/>
      <c r="G50" s="78"/>
      <c r="H50" s="78"/>
      <c r="I50" s="80">
        <f t="shared" si="0"/>
        <v>2.0307998424772523E-2</v>
      </c>
      <c r="J50" s="80">
        <f t="shared" si="1"/>
        <v>2.777122177641413E-2</v>
      </c>
      <c r="K50" s="77">
        <f t="shared" si="2"/>
        <v>1059</v>
      </c>
      <c r="L50" s="81">
        <f t="shared" si="4"/>
        <v>1.5789944533905885E-2</v>
      </c>
      <c r="M50" s="78">
        <f t="shared" si="3"/>
        <v>262</v>
      </c>
      <c r="N50" s="78">
        <f t="shared" si="5"/>
        <v>0</v>
      </c>
    </row>
    <row r="51" spans="1:14">
      <c r="A51" s="29">
        <v>49</v>
      </c>
      <c r="B51" s="83" t="s">
        <v>140</v>
      </c>
      <c r="C51" s="78">
        <v>2509</v>
      </c>
      <c r="D51" s="78">
        <v>2510</v>
      </c>
      <c r="E51" s="78">
        <v>2534</v>
      </c>
      <c r="F51" s="78"/>
      <c r="G51" s="78"/>
      <c r="H51" s="78"/>
      <c r="I51" s="80">
        <f t="shared" si="0"/>
        <v>1.3130350073579705E-3</v>
      </c>
      <c r="J51" s="80">
        <f t="shared" si="1"/>
        <v>9.9641291351135908E-3</v>
      </c>
      <c r="K51" s="77">
        <f t="shared" si="2"/>
        <v>25</v>
      </c>
      <c r="L51" s="81">
        <f t="shared" si="4"/>
        <v>3.7275600882686228E-4</v>
      </c>
      <c r="M51" s="78">
        <f t="shared" si="3"/>
        <v>24</v>
      </c>
      <c r="N51" s="78">
        <f t="shared" si="5"/>
        <v>0</v>
      </c>
    </row>
    <row r="52" spans="1:14">
      <c r="A52" s="29">
        <v>50</v>
      </c>
      <c r="B52" s="83" t="s">
        <v>141</v>
      </c>
      <c r="C52" s="78">
        <v>6831</v>
      </c>
      <c r="D52" s="78">
        <v>6884</v>
      </c>
      <c r="E52" s="78">
        <v>6986</v>
      </c>
      <c r="F52" s="78"/>
      <c r="G52" s="78"/>
      <c r="H52" s="78"/>
      <c r="I52" s="80">
        <f t="shared" si="0"/>
        <v>3.6199141915559518E-3</v>
      </c>
      <c r="J52" s="80">
        <f t="shared" si="1"/>
        <v>2.2690674864587909E-2</v>
      </c>
      <c r="K52" s="77">
        <f t="shared" si="2"/>
        <v>155</v>
      </c>
      <c r="L52" s="81">
        <f t="shared" si="4"/>
        <v>2.3110872547265461E-3</v>
      </c>
      <c r="M52" s="78">
        <f t="shared" si="3"/>
        <v>102</v>
      </c>
      <c r="N52" s="78">
        <f t="shared" si="5"/>
        <v>0</v>
      </c>
    </row>
    <row r="53" spans="1:14">
      <c r="A53" s="29">
        <v>51</v>
      </c>
      <c r="B53" s="83" t="s">
        <v>142</v>
      </c>
      <c r="C53" s="78">
        <v>6127</v>
      </c>
      <c r="D53" s="78">
        <v>6435</v>
      </c>
      <c r="E53" s="78">
        <v>6518</v>
      </c>
      <c r="F53" s="78"/>
      <c r="G53" s="78"/>
      <c r="H53" s="78"/>
      <c r="I53" s="80">
        <f t="shared" si="0"/>
        <v>3.3774120670715278E-3</v>
      </c>
      <c r="J53" s="80">
        <f t="shared" si="1"/>
        <v>6.3815896850008158E-2</v>
      </c>
      <c r="K53" s="77">
        <f t="shared" si="2"/>
        <v>391</v>
      </c>
      <c r="L53" s="81">
        <f t="shared" si="4"/>
        <v>5.8299039780521263E-3</v>
      </c>
      <c r="M53" s="78">
        <f t="shared" si="3"/>
        <v>83</v>
      </c>
      <c r="N53" s="78">
        <f t="shared" si="5"/>
        <v>0</v>
      </c>
    </row>
    <row r="54" spans="1:14">
      <c r="A54" s="29">
        <v>52</v>
      </c>
      <c r="B54" s="83" t="s">
        <v>143</v>
      </c>
      <c r="C54" s="78">
        <v>13226</v>
      </c>
      <c r="D54" s="78">
        <v>13391</v>
      </c>
      <c r="E54" s="78">
        <v>13599</v>
      </c>
      <c r="F54" s="78"/>
      <c r="G54" s="78"/>
      <c r="H54" s="78"/>
      <c r="I54" s="80">
        <f t="shared" si="0"/>
        <v>7.0465521172300869E-3</v>
      </c>
      <c r="J54" s="80">
        <f t="shared" si="1"/>
        <v>2.8202026311810072E-2</v>
      </c>
      <c r="K54" s="77">
        <f t="shared" si="2"/>
        <v>373</v>
      </c>
      <c r="L54" s="81">
        <f t="shared" si="4"/>
        <v>5.5615196516967851E-3</v>
      </c>
      <c r="M54" s="78">
        <f t="shared" si="3"/>
        <v>208</v>
      </c>
      <c r="N54" s="78">
        <f t="shared" si="5"/>
        <v>0</v>
      </c>
    </row>
    <row r="55" spans="1:14">
      <c r="A55" s="29">
        <v>53</v>
      </c>
      <c r="B55" s="83" t="s">
        <v>144</v>
      </c>
      <c r="C55" s="78">
        <v>7554</v>
      </c>
      <c r="D55" s="78">
        <v>7720</v>
      </c>
      <c r="E55" s="78">
        <v>7830</v>
      </c>
      <c r="F55" s="78"/>
      <c r="G55" s="78"/>
      <c r="H55" s="78"/>
      <c r="I55" s="80">
        <f t="shared" si="0"/>
        <v>4.0572470827201692E-3</v>
      </c>
      <c r="J55" s="80">
        <f t="shared" si="1"/>
        <v>3.6536934074662429E-2</v>
      </c>
      <c r="K55" s="77">
        <f t="shared" si="2"/>
        <v>276</v>
      </c>
      <c r="L55" s="81">
        <f t="shared" si="4"/>
        <v>4.11522633744856E-3</v>
      </c>
      <c r="M55" s="78">
        <f t="shared" si="3"/>
        <v>110</v>
      </c>
      <c r="N55" s="78">
        <f t="shared" si="5"/>
        <v>0</v>
      </c>
    </row>
    <row r="56" spans="1:14">
      <c r="A56" s="29">
        <v>54</v>
      </c>
      <c r="B56" s="83" t="s">
        <v>145</v>
      </c>
      <c r="C56" s="78">
        <v>22126</v>
      </c>
      <c r="D56" s="78">
        <v>23199</v>
      </c>
      <c r="E56" s="78">
        <v>23453</v>
      </c>
      <c r="F56" s="78"/>
      <c r="G56" s="78"/>
      <c r="H56" s="78"/>
      <c r="I56" s="80">
        <f t="shared" si="0"/>
        <v>1.2152569071652124E-2</v>
      </c>
      <c r="J56" s="80">
        <f t="shared" si="1"/>
        <v>5.9974690409473015E-2</v>
      </c>
      <c r="K56" s="77">
        <f t="shared" si="2"/>
        <v>1327</v>
      </c>
      <c r="L56" s="81">
        <f t="shared" si="4"/>
        <v>1.978588894852985E-2</v>
      </c>
      <c r="M56" s="78">
        <f t="shared" si="3"/>
        <v>254</v>
      </c>
      <c r="N56" s="78">
        <f t="shared" si="5"/>
        <v>0</v>
      </c>
    </row>
    <row r="57" spans="1:14">
      <c r="A57" s="29">
        <v>55</v>
      </c>
      <c r="B57" s="83" t="s">
        <v>146</v>
      </c>
      <c r="C57" s="78">
        <v>25551</v>
      </c>
      <c r="D57" s="78">
        <v>26277</v>
      </c>
      <c r="E57" s="78">
        <v>26591</v>
      </c>
      <c r="F57" s="78"/>
      <c r="G57" s="78"/>
      <c r="H57" s="78"/>
      <c r="I57" s="80">
        <f t="shared" si="0"/>
        <v>1.3778576906336146E-2</v>
      </c>
      <c r="J57" s="80">
        <f t="shared" si="1"/>
        <v>4.0702907909670856E-2</v>
      </c>
      <c r="K57" s="77">
        <f t="shared" si="2"/>
        <v>1040</v>
      </c>
      <c r="L57" s="81">
        <f t="shared" si="4"/>
        <v>1.5506649967197471E-2</v>
      </c>
      <c r="M57" s="78">
        <f t="shared" si="3"/>
        <v>314</v>
      </c>
      <c r="N57" s="78">
        <f t="shared" si="5"/>
        <v>0</v>
      </c>
    </row>
    <row r="58" spans="1:14">
      <c r="A58" s="29">
        <v>56</v>
      </c>
      <c r="B58" s="83" t="s">
        <v>147</v>
      </c>
      <c r="C58" s="78">
        <v>2446</v>
      </c>
      <c r="D58" s="78">
        <v>2422</v>
      </c>
      <c r="E58" s="78">
        <v>2499</v>
      </c>
      <c r="F58" s="78"/>
      <c r="G58" s="78"/>
      <c r="H58" s="78"/>
      <c r="I58" s="80">
        <f t="shared" si="0"/>
        <v>1.2948991647149047E-3</v>
      </c>
      <c r="J58" s="80">
        <f t="shared" si="1"/>
        <v>2.1668029435813575E-2</v>
      </c>
      <c r="K58" s="77">
        <f t="shared" si="2"/>
        <v>53</v>
      </c>
      <c r="L58" s="81">
        <f t="shared" si="4"/>
        <v>7.9024273871294804E-4</v>
      </c>
      <c r="M58" s="78">
        <f t="shared" si="3"/>
        <v>77</v>
      </c>
      <c r="N58" s="78">
        <f t="shared" si="5"/>
        <v>0</v>
      </c>
    </row>
    <row r="59" spans="1:14">
      <c r="A59" s="29">
        <v>57</v>
      </c>
      <c r="B59" s="83" t="s">
        <v>148</v>
      </c>
      <c r="C59" s="78">
        <v>4171</v>
      </c>
      <c r="D59" s="78">
        <v>4189</v>
      </c>
      <c r="E59" s="78">
        <v>4220</v>
      </c>
      <c r="F59" s="78"/>
      <c r="G59" s="78"/>
      <c r="H59" s="78"/>
      <c r="I59" s="80">
        <f t="shared" si="0"/>
        <v>2.1866644558210875E-3</v>
      </c>
      <c r="J59" s="80">
        <f t="shared" si="1"/>
        <v>1.1747782306401342E-2</v>
      </c>
      <c r="K59" s="77">
        <f t="shared" si="2"/>
        <v>49</v>
      </c>
      <c r="L59" s="81">
        <f t="shared" si="4"/>
        <v>7.3060177730065005E-4</v>
      </c>
      <c r="M59" s="78">
        <f t="shared" si="3"/>
        <v>31</v>
      </c>
      <c r="N59" s="78">
        <f t="shared" si="5"/>
        <v>0</v>
      </c>
    </row>
    <row r="60" spans="1:14">
      <c r="A60" s="29">
        <v>58</v>
      </c>
      <c r="B60" s="83" t="s">
        <v>149</v>
      </c>
      <c r="C60" s="78">
        <v>10042</v>
      </c>
      <c r="D60" s="78">
        <v>10353</v>
      </c>
      <c r="E60" s="78">
        <v>10398</v>
      </c>
      <c r="F60" s="78"/>
      <c r="G60" s="78"/>
      <c r="H60" s="78"/>
      <c r="I60" s="80">
        <f t="shared" si="0"/>
        <v>5.3878997657885461E-3</v>
      </c>
      <c r="J60" s="80">
        <f t="shared" si="1"/>
        <v>3.5451105357498507E-2</v>
      </c>
      <c r="K60" s="77">
        <f t="shared" si="2"/>
        <v>356</v>
      </c>
      <c r="L60" s="81">
        <f t="shared" si="4"/>
        <v>5.308045565694519E-3</v>
      </c>
      <c r="M60" s="78">
        <f t="shared" si="3"/>
        <v>45</v>
      </c>
      <c r="N60" s="78">
        <f t="shared" si="5"/>
        <v>0</v>
      </c>
    </row>
    <row r="61" spans="1:14">
      <c r="A61" s="29">
        <v>59</v>
      </c>
      <c r="B61" s="83" t="s">
        <v>150</v>
      </c>
      <c r="C61" s="78">
        <v>23621</v>
      </c>
      <c r="D61" s="78">
        <v>24570</v>
      </c>
      <c r="E61" s="78">
        <v>24817</v>
      </c>
      <c r="F61" s="78"/>
      <c r="G61" s="78"/>
      <c r="H61" s="78"/>
      <c r="I61" s="80">
        <f t="shared" si="0"/>
        <v>1.2859348767799034E-2</v>
      </c>
      <c r="J61" s="80">
        <f t="shared" si="1"/>
        <v>5.0632911392405063E-2</v>
      </c>
      <c r="K61" s="77">
        <f t="shared" si="2"/>
        <v>1196</v>
      </c>
      <c r="L61" s="81">
        <f t="shared" si="4"/>
        <v>1.7832647462277092E-2</v>
      </c>
      <c r="M61" s="78">
        <f t="shared" si="3"/>
        <v>247</v>
      </c>
      <c r="N61" s="78">
        <f t="shared" si="5"/>
        <v>0</v>
      </c>
    </row>
    <row r="62" spans="1:14">
      <c r="A62" s="29">
        <v>60</v>
      </c>
      <c r="B62" s="83" t="s">
        <v>151</v>
      </c>
      <c r="C62" s="78">
        <v>8783</v>
      </c>
      <c r="D62" s="78">
        <v>9023</v>
      </c>
      <c r="E62" s="78">
        <v>9201</v>
      </c>
      <c r="F62" s="78"/>
      <c r="G62" s="78"/>
      <c r="H62" s="78"/>
      <c r="I62" s="80">
        <f t="shared" si="0"/>
        <v>4.7676539473956933E-3</v>
      </c>
      <c r="J62" s="80">
        <f t="shared" si="1"/>
        <v>4.7591938973016057E-2</v>
      </c>
      <c r="K62" s="77">
        <f t="shared" si="2"/>
        <v>418</v>
      </c>
      <c r="L62" s="81">
        <f t="shared" si="4"/>
        <v>6.2324804675851376E-3</v>
      </c>
      <c r="M62" s="78">
        <f t="shared" si="3"/>
        <v>178</v>
      </c>
      <c r="N62" s="78">
        <f t="shared" si="5"/>
        <v>0</v>
      </c>
    </row>
    <row r="63" spans="1:14">
      <c r="A63" s="29">
        <v>61</v>
      </c>
      <c r="B63" s="83" t="s">
        <v>152</v>
      </c>
      <c r="C63" s="78">
        <v>19451</v>
      </c>
      <c r="D63" s="78">
        <v>19140</v>
      </c>
      <c r="E63" s="78">
        <v>19428</v>
      </c>
      <c r="F63" s="78"/>
      <c r="G63" s="78"/>
      <c r="H63" s="78"/>
      <c r="I63" s="80">
        <f t="shared" si="0"/>
        <v>1.0066947167699547E-2</v>
      </c>
      <c r="J63" s="80">
        <f t="shared" si="1"/>
        <v>-1.182458485424914E-3</v>
      </c>
      <c r="K63" s="77">
        <f t="shared" si="2"/>
        <v>-23</v>
      </c>
      <c r="L63" s="81">
        <f t="shared" si="4"/>
        <v>-3.4293552812071328E-4</v>
      </c>
      <c r="M63" s="78">
        <f t="shared" si="3"/>
        <v>288</v>
      </c>
      <c r="N63" s="78">
        <f t="shared" si="5"/>
        <v>0</v>
      </c>
    </row>
    <row r="64" spans="1:14">
      <c r="A64" s="29">
        <v>62</v>
      </c>
      <c r="B64" s="83" t="s">
        <v>153</v>
      </c>
      <c r="C64" s="78">
        <v>1423</v>
      </c>
      <c r="D64" s="78">
        <v>1491</v>
      </c>
      <c r="E64" s="78">
        <v>1523</v>
      </c>
      <c r="F64" s="78"/>
      <c r="G64" s="78"/>
      <c r="H64" s="78"/>
      <c r="I64" s="80">
        <f t="shared" si="0"/>
        <v>7.8916823843969575E-4</v>
      </c>
      <c r="J64" s="80">
        <f t="shared" si="1"/>
        <v>7.0274068868587489E-2</v>
      </c>
      <c r="K64" s="77">
        <f t="shared" si="2"/>
        <v>100</v>
      </c>
      <c r="L64" s="81">
        <f t="shared" si="4"/>
        <v>1.4910240353074491E-3</v>
      </c>
      <c r="M64" s="78">
        <f t="shared" si="3"/>
        <v>32</v>
      </c>
      <c r="N64" s="78">
        <f t="shared" si="5"/>
        <v>0</v>
      </c>
    </row>
    <row r="65" spans="1:14">
      <c r="A65" s="29">
        <v>63</v>
      </c>
      <c r="B65" s="83" t="s">
        <v>154</v>
      </c>
      <c r="C65" s="78">
        <v>13495</v>
      </c>
      <c r="D65" s="78">
        <v>14023</v>
      </c>
      <c r="E65" s="78">
        <v>14300</v>
      </c>
      <c r="F65" s="78"/>
      <c r="G65" s="78"/>
      <c r="H65" s="78"/>
      <c r="I65" s="80">
        <f t="shared" si="0"/>
        <v>7.4097871370240632E-3</v>
      </c>
      <c r="J65" s="80">
        <f t="shared" si="1"/>
        <v>5.9651722860318633E-2</v>
      </c>
      <c r="K65" s="77">
        <f t="shared" si="2"/>
        <v>805</v>
      </c>
      <c r="L65" s="81">
        <f t="shared" si="4"/>
        <v>1.2002743484224965E-2</v>
      </c>
      <c r="M65" s="78">
        <f t="shared" si="3"/>
        <v>277</v>
      </c>
      <c r="N65" s="78">
        <f t="shared" si="5"/>
        <v>0</v>
      </c>
    </row>
    <row r="66" spans="1:14">
      <c r="A66" s="29">
        <v>64</v>
      </c>
      <c r="B66" s="83" t="s">
        <v>155</v>
      </c>
      <c r="C66" s="78">
        <v>9134</v>
      </c>
      <c r="D66" s="78">
        <v>9398</v>
      </c>
      <c r="E66" s="78">
        <v>9568</v>
      </c>
      <c r="F66" s="78"/>
      <c r="G66" s="78"/>
      <c r="H66" s="78"/>
      <c r="I66" s="80">
        <f t="shared" si="0"/>
        <v>4.9578212116815554E-3</v>
      </c>
      <c r="J66" s="80">
        <f t="shared" si="1"/>
        <v>4.7514779943069851E-2</v>
      </c>
      <c r="K66" s="77">
        <f t="shared" si="2"/>
        <v>434</v>
      </c>
      <c r="L66" s="81">
        <f t="shared" si="4"/>
        <v>6.4710443132343295E-3</v>
      </c>
      <c r="M66" s="78">
        <f t="shared" si="3"/>
        <v>170</v>
      </c>
      <c r="N66" s="78">
        <f t="shared" si="5"/>
        <v>0</v>
      </c>
    </row>
    <row r="67" spans="1:14">
      <c r="A67" s="29">
        <v>65</v>
      </c>
      <c r="B67" s="83" t="s">
        <v>156</v>
      </c>
      <c r="C67" s="78">
        <v>9240</v>
      </c>
      <c r="D67" s="78">
        <v>9500</v>
      </c>
      <c r="E67" s="78">
        <v>9676</v>
      </c>
      <c r="F67" s="78"/>
      <c r="G67" s="78"/>
      <c r="H67" s="78"/>
      <c r="I67" s="80">
        <f t="shared" ref="I67:I84" si="6">E67/$E$84</f>
        <v>5.0137832404087302E-3</v>
      </c>
      <c r="J67" s="80">
        <f t="shared" ref="J67:J84" si="7">(E67-C67)/C67</f>
        <v>4.7186147186147186E-2</v>
      </c>
      <c r="K67" s="77">
        <f t="shared" ref="K67:K84" si="8">E67-C67</f>
        <v>436</v>
      </c>
      <c r="L67" s="81">
        <f t="shared" si="4"/>
        <v>6.5008647939404779E-3</v>
      </c>
      <c r="M67" s="78">
        <f t="shared" ref="M67:M84" si="9">E67-D67</f>
        <v>176</v>
      </c>
      <c r="N67" s="78">
        <f t="shared" si="5"/>
        <v>0</v>
      </c>
    </row>
    <row r="68" spans="1:14">
      <c r="A68" s="29">
        <v>66</v>
      </c>
      <c r="B68" s="83" t="s">
        <v>157</v>
      </c>
      <c r="C68" s="78">
        <v>5985</v>
      </c>
      <c r="D68" s="78">
        <v>6084</v>
      </c>
      <c r="E68" s="78">
        <v>6218</v>
      </c>
      <c r="F68" s="78"/>
      <c r="G68" s="78"/>
      <c r="H68" s="78"/>
      <c r="I68" s="80">
        <f t="shared" si="6"/>
        <v>3.2219619872738202E-3</v>
      </c>
      <c r="J68" s="80">
        <f t="shared" si="7"/>
        <v>3.8930659983291566E-2</v>
      </c>
      <c r="K68" s="77">
        <f t="shared" si="8"/>
        <v>233</v>
      </c>
      <c r="L68" s="81">
        <f t="shared" ref="L68:L84" si="10">K68/$K$84</f>
        <v>3.4740860022663567E-3</v>
      </c>
      <c r="M68" s="78">
        <f t="shared" si="9"/>
        <v>134</v>
      </c>
      <c r="N68" s="78">
        <f t="shared" ref="N68:N84" si="11">H68-G68</f>
        <v>0</v>
      </c>
    </row>
    <row r="69" spans="1:14">
      <c r="A69" s="29">
        <v>67</v>
      </c>
      <c r="B69" s="83" t="s">
        <v>158</v>
      </c>
      <c r="C69" s="78">
        <v>11061</v>
      </c>
      <c r="D69" s="78">
        <v>11026</v>
      </c>
      <c r="E69" s="78">
        <v>11182</v>
      </c>
      <c r="F69" s="78"/>
      <c r="G69" s="78"/>
      <c r="H69" s="78"/>
      <c r="I69" s="80">
        <f t="shared" si="6"/>
        <v>5.7941426409932224E-3</v>
      </c>
      <c r="J69" s="80">
        <f t="shared" si="7"/>
        <v>1.0939336407196456E-2</v>
      </c>
      <c r="K69" s="77">
        <f t="shared" si="8"/>
        <v>121</v>
      </c>
      <c r="L69" s="81">
        <f t="shared" si="10"/>
        <v>1.8041390827220134E-3</v>
      </c>
      <c r="M69" s="78">
        <f t="shared" si="9"/>
        <v>156</v>
      </c>
      <c r="N69" s="78">
        <f t="shared" si="11"/>
        <v>0</v>
      </c>
    </row>
    <row r="70" spans="1:14">
      <c r="A70" s="29">
        <v>68</v>
      </c>
      <c r="B70" s="83" t="s">
        <v>159</v>
      </c>
      <c r="C70" s="78">
        <v>7368</v>
      </c>
      <c r="D70" s="78">
        <v>7652</v>
      </c>
      <c r="E70" s="78">
        <v>7722</v>
      </c>
      <c r="F70" s="78"/>
      <c r="G70" s="78"/>
      <c r="H70" s="78"/>
      <c r="I70" s="80">
        <f t="shared" si="6"/>
        <v>4.0012850539929944E-3</v>
      </c>
      <c r="J70" s="80">
        <f t="shared" si="7"/>
        <v>4.8045602605863193E-2</v>
      </c>
      <c r="K70" s="77">
        <f t="shared" si="8"/>
        <v>354</v>
      </c>
      <c r="L70" s="81">
        <f t="shared" si="10"/>
        <v>5.2782250849883697E-3</v>
      </c>
      <c r="M70" s="78">
        <f t="shared" si="9"/>
        <v>70</v>
      </c>
      <c r="N70" s="78">
        <f t="shared" si="11"/>
        <v>0</v>
      </c>
    </row>
    <row r="71" spans="1:14">
      <c r="A71" s="29">
        <v>69</v>
      </c>
      <c r="B71" s="83" t="s">
        <v>160</v>
      </c>
      <c r="C71" s="78">
        <v>1253</v>
      </c>
      <c r="D71" s="78">
        <v>1255</v>
      </c>
      <c r="E71" s="78">
        <v>1296</v>
      </c>
      <c r="F71" s="78"/>
      <c r="G71" s="78"/>
      <c r="H71" s="78"/>
      <c r="I71" s="80">
        <f t="shared" si="6"/>
        <v>6.71544344726097E-4</v>
      </c>
      <c r="J71" s="80">
        <f t="shared" si="7"/>
        <v>3.4317637669592976E-2</v>
      </c>
      <c r="K71" s="77">
        <f t="shared" si="8"/>
        <v>43</v>
      </c>
      <c r="L71" s="81">
        <f t="shared" si="10"/>
        <v>6.4114033518220318E-4</v>
      </c>
      <c r="M71" s="78">
        <f t="shared" si="9"/>
        <v>41</v>
      </c>
      <c r="N71" s="78">
        <f t="shared" si="11"/>
        <v>0</v>
      </c>
    </row>
    <row r="72" spans="1:14">
      <c r="A72" s="29">
        <v>70</v>
      </c>
      <c r="B72" s="83" t="s">
        <v>161</v>
      </c>
      <c r="C72" s="78">
        <v>4607</v>
      </c>
      <c r="D72" s="78">
        <v>4722</v>
      </c>
      <c r="E72" s="78">
        <v>4793</v>
      </c>
      <c r="F72" s="78"/>
      <c r="G72" s="78"/>
      <c r="H72" s="78"/>
      <c r="I72" s="80">
        <f t="shared" si="6"/>
        <v>2.4835741082347091E-3</v>
      </c>
      <c r="J72" s="80">
        <f t="shared" si="7"/>
        <v>4.0373344909919687E-2</v>
      </c>
      <c r="K72" s="77">
        <f t="shared" si="8"/>
        <v>186</v>
      </c>
      <c r="L72" s="81">
        <f t="shared" si="10"/>
        <v>2.7733047056718555E-3</v>
      </c>
      <c r="M72" s="78">
        <f t="shared" si="9"/>
        <v>71</v>
      </c>
      <c r="N72" s="78">
        <f t="shared" si="11"/>
        <v>0</v>
      </c>
    </row>
    <row r="73" spans="1:14">
      <c r="A73" s="29">
        <v>71</v>
      </c>
      <c r="B73" s="83" t="s">
        <v>162</v>
      </c>
      <c r="C73" s="78">
        <v>4644</v>
      </c>
      <c r="D73" s="78">
        <v>4655</v>
      </c>
      <c r="E73" s="78">
        <v>4733</v>
      </c>
      <c r="F73" s="78"/>
      <c r="G73" s="78"/>
      <c r="H73" s="78"/>
      <c r="I73" s="80">
        <f t="shared" si="6"/>
        <v>2.4524840922751675E-3</v>
      </c>
      <c r="J73" s="80">
        <f t="shared" si="7"/>
        <v>1.9164513350559863E-2</v>
      </c>
      <c r="K73" s="77">
        <f t="shared" si="8"/>
        <v>89</v>
      </c>
      <c r="L73" s="81">
        <f t="shared" si="10"/>
        <v>1.3270113914236297E-3</v>
      </c>
      <c r="M73" s="78">
        <f t="shared" si="9"/>
        <v>78</v>
      </c>
      <c r="N73" s="78">
        <f t="shared" si="11"/>
        <v>0</v>
      </c>
    </row>
    <row r="74" spans="1:14">
      <c r="A74" s="29">
        <v>72</v>
      </c>
      <c r="B74" s="83" t="s">
        <v>163</v>
      </c>
      <c r="C74" s="78">
        <v>5008</v>
      </c>
      <c r="D74" s="78">
        <v>5417</v>
      </c>
      <c r="E74" s="78">
        <v>5497</v>
      </c>
      <c r="F74" s="78"/>
      <c r="G74" s="78"/>
      <c r="H74" s="78"/>
      <c r="I74" s="80">
        <f t="shared" si="6"/>
        <v>2.8483636288266626E-3</v>
      </c>
      <c r="J74" s="80">
        <f t="shared" si="7"/>
        <v>9.7643769968051117E-2</v>
      </c>
      <c r="K74" s="77">
        <f t="shared" si="8"/>
        <v>489</v>
      </c>
      <c r="L74" s="81">
        <f t="shared" si="10"/>
        <v>7.2911075326534264E-3</v>
      </c>
      <c r="M74" s="78">
        <f t="shared" si="9"/>
        <v>80</v>
      </c>
      <c r="N74" s="78">
        <f t="shared" si="11"/>
        <v>0</v>
      </c>
    </row>
    <row r="75" spans="1:14">
      <c r="A75" s="29">
        <v>73</v>
      </c>
      <c r="B75" s="83" t="s">
        <v>164</v>
      </c>
      <c r="C75" s="78">
        <v>2964</v>
      </c>
      <c r="D75" s="78">
        <v>3142</v>
      </c>
      <c r="E75" s="78">
        <v>3214</v>
      </c>
      <c r="F75" s="78"/>
      <c r="G75" s="78"/>
      <c r="H75" s="78"/>
      <c r="I75" s="80">
        <f t="shared" si="6"/>
        <v>1.6653885215661076E-3</v>
      </c>
      <c r="J75" s="80">
        <f t="shared" si="7"/>
        <v>8.4345479082321193E-2</v>
      </c>
      <c r="K75" s="77">
        <f t="shared" si="8"/>
        <v>250</v>
      </c>
      <c r="L75" s="81">
        <f t="shared" si="10"/>
        <v>3.7275600882686229E-3</v>
      </c>
      <c r="M75" s="78">
        <f t="shared" si="9"/>
        <v>72</v>
      </c>
      <c r="N75" s="78">
        <f t="shared" si="11"/>
        <v>0</v>
      </c>
    </row>
    <row r="76" spans="1:14">
      <c r="A76" s="29">
        <v>74</v>
      </c>
      <c r="B76" s="83" t="s">
        <v>165</v>
      </c>
      <c r="C76" s="78">
        <v>4052</v>
      </c>
      <c r="D76" s="78">
        <v>4353</v>
      </c>
      <c r="E76" s="78">
        <v>4413</v>
      </c>
      <c r="F76" s="78"/>
      <c r="G76" s="78"/>
      <c r="H76" s="78"/>
      <c r="I76" s="80">
        <f t="shared" si="6"/>
        <v>2.2866706738242791E-3</v>
      </c>
      <c r="J76" s="80">
        <f t="shared" si="7"/>
        <v>8.9091806515301089E-2</v>
      </c>
      <c r="K76" s="77">
        <f t="shared" si="8"/>
        <v>361</v>
      </c>
      <c r="L76" s="81">
        <f t="shared" si="10"/>
        <v>5.3825967674598916E-3</v>
      </c>
      <c r="M76" s="78">
        <f t="shared" si="9"/>
        <v>60</v>
      </c>
      <c r="N76" s="78">
        <f t="shared" si="11"/>
        <v>0</v>
      </c>
    </row>
    <row r="77" spans="1:14">
      <c r="A77" s="29">
        <v>75</v>
      </c>
      <c r="B77" s="83" t="s">
        <v>166</v>
      </c>
      <c r="C77" s="78">
        <v>1274</v>
      </c>
      <c r="D77" s="78">
        <v>1210</v>
      </c>
      <c r="E77" s="78">
        <v>1246</v>
      </c>
      <c r="F77" s="78"/>
      <c r="G77" s="78"/>
      <c r="H77" s="78"/>
      <c r="I77" s="80">
        <f t="shared" si="6"/>
        <v>6.4563599809314566E-4</v>
      </c>
      <c r="J77" s="80">
        <f t="shared" si="7"/>
        <v>-2.197802197802198E-2</v>
      </c>
      <c r="K77" s="77">
        <f t="shared" si="8"/>
        <v>-28</v>
      </c>
      <c r="L77" s="81">
        <f t="shared" si="10"/>
        <v>-4.1748672988608577E-4</v>
      </c>
      <c r="M77" s="78">
        <f t="shared" si="9"/>
        <v>36</v>
      </c>
      <c r="N77" s="78">
        <f t="shared" si="11"/>
        <v>0</v>
      </c>
    </row>
    <row r="78" spans="1:14">
      <c r="A78" s="29">
        <v>76</v>
      </c>
      <c r="B78" s="83" t="s">
        <v>167</v>
      </c>
      <c r="C78" s="78">
        <v>2129</v>
      </c>
      <c r="D78" s="78">
        <v>2172</v>
      </c>
      <c r="E78" s="78">
        <v>2242</v>
      </c>
      <c r="F78" s="78"/>
      <c r="G78" s="78"/>
      <c r="H78" s="78"/>
      <c r="I78" s="80">
        <f t="shared" si="6"/>
        <v>1.161730263021535E-3</v>
      </c>
      <c r="J78" s="80">
        <f t="shared" si="7"/>
        <v>5.3076561766087368E-2</v>
      </c>
      <c r="K78" s="77">
        <f t="shared" si="8"/>
        <v>113</v>
      </c>
      <c r="L78" s="81">
        <f t="shared" si="10"/>
        <v>1.6848571598974175E-3</v>
      </c>
      <c r="M78" s="78">
        <f t="shared" si="9"/>
        <v>70</v>
      </c>
      <c r="N78" s="78">
        <f t="shared" si="11"/>
        <v>0</v>
      </c>
    </row>
    <row r="79" spans="1:14">
      <c r="A79" s="29">
        <v>77</v>
      </c>
      <c r="B79" s="83" t="s">
        <v>168</v>
      </c>
      <c r="C79" s="78">
        <v>7068</v>
      </c>
      <c r="D79" s="78">
        <v>7387</v>
      </c>
      <c r="E79" s="78">
        <v>7477</v>
      </c>
      <c r="F79" s="78"/>
      <c r="G79" s="78"/>
      <c r="H79" s="78"/>
      <c r="I79" s="80">
        <f t="shared" si="6"/>
        <v>3.874334155491533E-3</v>
      </c>
      <c r="J79" s="80">
        <f t="shared" si="7"/>
        <v>5.7866440294284095E-2</v>
      </c>
      <c r="K79" s="77">
        <f t="shared" si="8"/>
        <v>409</v>
      </c>
      <c r="L79" s="81">
        <f t="shared" si="10"/>
        <v>6.0982883044074674E-3</v>
      </c>
      <c r="M79" s="78">
        <f t="shared" si="9"/>
        <v>90</v>
      </c>
      <c r="N79" s="78">
        <f t="shared" si="11"/>
        <v>0</v>
      </c>
    </row>
    <row r="80" spans="1:14">
      <c r="A80" s="29">
        <v>78</v>
      </c>
      <c r="B80" s="83" t="s">
        <v>169</v>
      </c>
      <c r="C80" s="78">
        <v>5092</v>
      </c>
      <c r="D80" s="78">
        <v>5034</v>
      </c>
      <c r="E80" s="78">
        <v>5079</v>
      </c>
      <c r="F80" s="78"/>
      <c r="G80" s="78"/>
      <c r="H80" s="78"/>
      <c r="I80" s="80">
        <f t="shared" si="6"/>
        <v>2.63176985097519E-3</v>
      </c>
      <c r="J80" s="80">
        <f t="shared" si="7"/>
        <v>-2.5530243519245877E-3</v>
      </c>
      <c r="K80" s="77">
        <f t="shared" si="8"/>
        <v>-13</v>
      </c>
      <c r="L80" s="81">
        <f t="shared" si="10"/>
        <v>-1.9383312458996839E-4</v>
      </c>
      <c r="M80" s="78">
        <f t="shared" si="9"/>
        <v>45</v>
      </c>
      <c r="N80" s="78">
        <f t="shared" si="11"/>
        <v>0</v>
      </c>
    </row>
    <row r="81" spans="1:14">
      <c r="A81" s="29">
        <v>79</v>
      </c>
      <c r="B81" s="83" t="s">
        <v>170</v>
      </c>
      <c r="C81" s="78">
        <v>1609</v>
      </c>
      <c r="D81" s="78">
        <v>1632</v>
      </c>
      <c r="E81" s="78">
        <v>1683</v>
      </c>
      <c r="F81" s="78"/>
      <c r="G81" s="78"/>
      <c r="H81" s="78"/>
      <c r="I81" s="80">
        <f t="shared" si="6"/>
        <v>8.7207494766513986E-4</v>
      </c>
      <c r="J81" s="80">
        <f t="shared" si="7"/>
        <v>4.5991298943443129E-2</v>
      </c>
      <c r="K81" s="77">
        <f t="shared" si="8"/>
        <v>74</v>
      </c>
      <c r="L81" s="81">
        <f t="shared" si="10"/>
        <v>1.1033577861275124E-3</v>
      </c>
      <c r="M81" s="78">
        <f t="shared" si="9"/>
        <v>51</v>
      </c>
      <c r="N81" s="78">
        <f t="shared" si="11"/>
        <v>0</v>
      </c>
    </row>
    <row r="82" spans="1:14">
      <c r="A82" s="29">
        <v>80</v>
      </c>
      <c r="B82" s="83" t="s">
        <v>171</v>
      </c>
      <c r="C82" s="78">
        <v>6819</v>
      </c>
      <c r="D82" s="78">
        <v>7081</v>
      </c>
      <c r="E82" s="78">
        <v>7230</v>
      </c>
      <c r="F82" s="78"/>
      <c r="G82" s="78"/>
      <c r="H82" s="78"/>
      <c r="I82" s="80">
        <f t="shared" si="6"/>
        <v>3.7463469231247539E-3</v>
      </c>
      <c r="J82" s="80">
        <f t="shared" si="7"/>
        <v>6.0272767267927851E-2</v>
      </c>
      <c r="K82" s="77">
        <f t="shared" si="8"/>
        <v>411</v>
      </c>
      <c r="L82" s="81">
        <f t="shared" si="10"/>
        <v>6.1281087851136158E-3</v>
      </c>
      <c r="M82" s="78">
        <f t="shared" si="9"/>
        <v>149</v>
      </c>
      <c r="N82" s="78">
        <f t="shared" si="11"/>
        <v>0</v>
      </c>
    </row>
    <row r="83" spans="1:14">
      <c r="A83" s="29">
        <v>81</v>
      </c>
      <c r="B83" s="83" t="s">
        <v>172</v>
      </c>
      <c r="C83" s="78">
        <v>7962</v>
      </c>
      <c r="D83" s="78">
        <v>8349</v>
      </c>
      <c r="E83" s="78">
        <v>8460</v>
      </c>
      <c r="F83" s="78"/>
      <c r="G83" s="78"/>
      <c r="H83" s="78"/>
      <c r="I83" s="80">
        <f t="shared" si="6"/>
        <v>4.3836922502953554E-3</v>
      </c>
      <c r="J83" s="80">
        <f t="shared" si="7"/>
        <v>6.254709871891484E-2</v>
      </c>
      <c r="K83" s="77">
        <f t="shared" si="8"/>
        <v>498</v>
      </c>
      <c r="L83" s="81">
        <f t="shared" si="10"/>
        <v>7.4252996958310965E-3</v>
      </c>
      <c r="M83" s="78">
        <f t="shared" si="9"/>
        <v>111</v>
      </c>
      <c r="N83" s="78">
        <f t="shared" si="11"/>
        <v>0</v>
      </c>
    </row>
    <row r="84" spans="1:14" s="89" customFormat="1">
      <c r="A84" s="167" t="s">
        <v>173</v>
      </c>
      <c r="B84" s="167"/>
      <c r="C84" s="46">
        <v>1862812</v>
      </c>
      <c r="D84" s="46">
        <v>1908358</v>
      </c>
      <c r="E84" s="46">
        <v>1929880</v>
      </c>
      <c r="F84" s="46"/>
      <c r="G84" s="46"/>
      <c r="H84" s="46"/>
      <c r="I84" s="80">
        <f t="shared" si="6"/>
        <v>1</v>
      </c>
      <c r="J84" s="80">
        <f t="shared" si="7"/>
        <v>3.6003633216878571E-2</v>
      </c>
      <c r="K84" s="77">
        <f t="shared" si="8"/>
        <v>67068</v>
      </c>
      <c r="L84" s="81">
        <f t="shared" si="10"/>
        <v>1</v>
      </c>
      <c r="M84" s="77">
        <f t="shared" si="9"/>
        <v>21522</v>
      </c>
      <c r="N84" s="78">
        <f t="shared" si="11"/>
        <v>0</v>
      </c>
    </row>
    <row r="85" spans="1:14">
      <c r="C85" s="117"/>
      <c r="D85" s="117"/>
      <c r="E85" s="118"/>
      <c r="F85" s="120"/>
      <c r="G85" s="120"/>
      <c r="H85" s="120"/>
      <c r="I85" s="39"/>
      <c r="L85" s="11"/>
    </row>
    <row r="86" spans="1:14">
      <c r="C86" s="106"/>
      <c r="D86" s="106"/>
      <c r="E86" s="106"/>
      <c r="F86" s="106"/>
      <c r="G86" s="106"/>
      <c r="H86" s="106"/>
      <c r="L86" s="11"/>
    </row>
    <row r="87" spans="1:14">
      <c r="C87" s="117"/>
      <c r="D87" s="117"/>
      <c r="E87" s="118"/>
      <c r="F87" s="120"/>
      <c r="G87" s="120"/>
      <c r="H87" s="120"/>
      <c r="L87" s="11"/>
    </row>
    <row r="88" spans="1:14">
      <c r="C88" s="117"/>
      <c r="D88" s="117"/>
      <c r="E88" s="118"/>
      <c r="F88" s="120"/>
      <c r="G88" s="120"/>
      <c r="H88" s="120"/>
      <c r="L88" s="11"/>
    </row>
    <row r="89" spans="1:14">
      <c r="C89" s="117"/>
      <c r="D89" s="117"/>
      <c r="E89" s="118"/>
      <c r="F89" s="120"/>
      <c r="G89" s="120"/>
      <c r="H89" s="120"/>
      <c r="L89" s="11"/>
    </row>
    <row r="90" spans="1:14">
      <c r="C90" s="117"/>
      <c r="D90" s="117"/>
      <c r="E90" s="118"/>
      <c r="F90" s="120"/>
      <c r="G90" s="120"/>
      <c r="H90" s="120"/>
      <c r="L90" s="11"/>
    </row>
    <row r="91" spans="1:14">
      <c r="C91" s="117"/>
      <c r="D91" s="117"/>
      <c r="E91" s="118"/>
      <c r="F91" s="120"/>
      <c r="G91" s="120"/>
      <c r="H91" s="120"/>
    </row>
    <row r="92" spans="1:14">
      <c r="C92" s="117"/>
      <c r="D92" s="117"/>
      <c r="E92" s="118"/>
      <c r="F92" s="120"/>
      <c r="G92" s="120"/>
      <c r="H92" s="120"/>
    </row>
    <row r="93" spans="1:14">
      <c r="C93" s="117"/>
      <c r="D93" s="117"/>
      <c r="E93" s="118"/>
      <c r="F93" s="120"/>
      <c r="G93" s="120"/>
      <c r="H93" s="120"/>
    </row>
    <row r="94" spans="1:14">
      <c r="C94" s="117"/>
      <c r="D94" s="117"/>
      <c r="E94" s="118"/>
      <c r="F94" s="120"/>
      <c r="G94" s="120"/>
      <c r="H94" s="120"/>
    </row>
    <row r="95" spans="1:14">
      <c r="C95" s="117"/>
      <c r="D95" s="117"/>
      <c r="E95" s="118"/>
      <c r="F95" s="120"/>
      <c r="G95" s="120"/>
      <c r="H95" s="120"/>
    </row>
    <row r="96" spans="1:14">
      <c r="C96" s="117"/>
      <c r="D96" s="117"/>
      <c r="E96" s="118"/>
      <c r="F96" s="120"/>
      <c r="G96" s="120"/>
      <c r="H96" s="120"/>
    </row>
    <row r="97" spans="3:9">
      <c r="C97" s="117"/>
      <c r="D97" s="117"/>
      <c r="E97" s="118"/>
      <c r="F97" s="120"/>
      <c r="G97" s="120"/>
      <c r="H97" s="120"/>
    </row>
    <row r="98" spans="3:9">
      <c r="C98" s="117"/>
      <c r="D98" s="117"/>
      <c r="E98" s="118"/>
      <c r="F98" s="120"/>
      <c r="G98" s="120"/>
      <c r="H98" s="120"/>
    </row>
    <row r="99" spans="3:9">
      <c r="C99" s="117"/>
      <c r="D99" s="117"/>
      <c r="E99" s="118"/>
      <c r="F99" s="120"/>
      <c r="G99" s="120"/>
      <c r="H99" s="120"/>
    </row>
    <row r="100" spans="3:9">
      <c r="C100" s="117"/>
      <c r="D100" s="117"/>
      <c r="E100" s="118"/>
      <c r="F100" s="120"/>
      <c r="G100" s="120"/>
      <c r="H100" s="120"/>
    </row>
    <row r="101" spans="3:9">
      <c r="C101" s="117"/>
      <c r="D101" s="117"/>
      <c r="E101" s="118"/>
      <c r="F101" s="120"/>
      <c r="G101" s="120"/>
      <c r="H101" s="120"/>
    </row>
    <row r="102" spans="3:9">
      <c r="C102" s="117"/>
      <c r="D102" s="117"/>
      <c r="E102" s="118"/>
      <c r="F102" s="120"/>
      <c r="G102" s="120"/>
      <c r="H102" s="120"/>
      <c r="I102" s="10"/>
    </row>
    <row r="103" spans="3:9">
      <c r="C103" s="117"/>
      <c r="D103" s="117"/>
      <c r="E103" s="118"/>
      <c r="F103" s="120"/>
      <c r="G103" s="120"/>
      <c r="H103" s="120"/>
    </row>
    <row r="104" spans="3:9">
      <c r="C104" s="117"/>
      <c r="D104" s="117"/>
      <c r="E104" s="118"/>
      <c r="F104" s="120"/>
      <c r="G104" s="120"/>
      <c r="H104" s="120"/>
    </row>
    <row r="105" spans="3:9">
      <c r="C105" s="117"/>
      <c r="D105" s="117"/>
      <c r="E105" s="118"/>
      <c r="F105" s="120"/>
      <c r="G105" s="120"/>
      <c r="H105" s="120"/>
    </row>
    <row r="106" spans="3:9">
      <c r="C106" s="117"/>
      <c r="D106" s="117"/>
      <c r="E106" s="118"/>
      <c r="F106" s="120"/>
      <c r="G106" s="120"/>
      <c r="H106" s="120"/>
    </row>
    <row r="107" spans="3:9">
      <c r="C107" s="117"/>
      <c r="D107" s="117"/>
      <c r="E107" s="118"/>
      <c r="F107" s="120"/>
      <c r="G107" s="120"/>
      <c r="H107" s="120"/>
    </row>
    <row r="108" spans="3:9">
      <c r="C108" s="117"/>
      <c r="D108" s="117"/>
      <c r="E108" s="118"/>
      <c r="F108" s="120"/>
      <c r="G108" s="120"/>
      <c r="H108" s="120"/>
    </row>
    <row r="109" spans="3:9">
      <c r="C109" s="117"/>
      <c r="D109" s="117"/>
      <c r="E109" s="118"/>
      <c r="F109" s="120"/>
      <c r="G109" s="120"/>
      <c r="H109" s="120"/>
    </row>
    <row r="110" spans="3:9">
      <c r="C110" s="117"/>
      <c r="D110" s="117"/>
      <c r="E110" s="118"/>
      <c r="F110" s="120"/>
      <c r="G110" s="120"/>
      <c r="H110" s="120"/>
    </row>
    <row r="111" spans="3:9">
      <c r="C111" s="117"/>
      <c r="D111" s="117"/>
      <c r="E111" s="118"/>
      <c r="F111" s="120"/>
      <c r="G111" s="120"/>
      <c r="H111" s="120"/>
    </row>
    <row r="112" spans="3:9">
      <c r="C112" s="117"/>
      <c r="D112" s="117"/>
      <c r="E112" s="118"/>
      <c r="F112" s="120"/>
      <c r="G112" s="120"/>
      <c r="H112" s="120"/>
    </row>
    <row r="113" spans="3:8">
      <c r="C113" s="117"/>
      <c r="D113" s="117"/>
      <c r="E113" s="118"/>
      <c r="F113" s="120"/>
      <c r="G113" s="120"/>
      <c r="H113" s="120"/>
    </row>
    <row r="114" spans="3:8">
      <c r="C114" s="117"/>
      <c r="D114" s="117"/>
      <c r="E114" s="118"/>
      <c r="F114" s="120"/>
      <c r="G114" s="120"/>
      <c r="H114" s="120"/>
    </row>
    <row r="115" spans="3:8">
      <c r="C115" s="117"/>
      <c r="D115" s="117"/>
      <c r="E115" s="118"/>
      <c r="F115" s="120"/>
      <c r="G115" s="120"/>
      <c r="H115" s="120"/>
    </row>
    <row r="116" spans="3:8">
      <c r="C116" s="117"/>
      <c r="D116" s="117"/>
      <c r="E116" s="118"/>
      <c r="F116" s="120"/>
      <c r="G116" s="120"/>
      <c r="H116" s="120"/>
    </row>
    <row r="117" spans="3:8">
      <c r="C117" s="117"/>
      <c r="D117" s="117"/>
      <c r="E117" s="118"/>
      <c r="F117" s="120"/>
      <c r="G117" s="120"/>
      <c r="H117" s="120"/>
    </row>
    <row r="118" spans="3:8">
      <c r="C118" s="117"/>
      <c r="D118" s="117"/>
      <c r="E118" s="118"/>
      <c r="F118" s="120"/>
      <c r="G118" s="120"/>
      <c r="H118" s="120"/>
    </row>
    <row r="119" spans="3:8">
      <c r="C119" s="117"/>
      <c r="D119" s="117"/>
      <c r="E119" s="118"/>
      <c r="F119" s="120"/>
      <c r="G119" s="120"/>
      <c r="H119" s="120"/>
    </row>
    <row r="120" spans="3:8">
      <c r="C120" s="117"/>
      <c r="D120" s="117"/>
      <c r="E120" s="118"/>
      <c r="F120" s="120"/>
      <c r="G120" s="120"/>
      <c r="H120" s="120"/>
    </row>
    <row r="121" spans="3:8">
      <c r="C121" s="117"/>
      <c r="D121" s="117"/>
      <c r="E121" s="118"/>
      <c r="F121" s="120"/>
      <c r="G121" s="120"/>
      <c r="H121" s="120"/>
    </row>
    <row r="122" spans="3:8">
      <c r="C122" s="117"/>
      <c r="D122" s="117"/>
      <c r="E122" s="118"/>
      <c r="F122" s="120"/>
      <c r="G122" s="120"/>
      <c r="H122" s="120"/>
    </row>
    <row r="123" spans="3:8">
      <c r="C123" s="117"/>
      <c r="D123" s="117"/>
      <c r="E123" s="118"/>
      <c r="F123" s="120"/>
      <c r="G123" s="120"/>
      <c r="H123" s="120"/>
    </row>
    <row r="124" spans="3:8">
      <c r="C124" s="117"/>
      <c r="D124" s="117"/>
      <c r="E124" s="118"/>
      <c r="F124" s="120"/>
      <c r="G124" s="120"/>
      <c r="H124" s="120"/>
    </row>
    <row r="125" spans="3:8">
      <c r="C125" s="117"/>
      <c r="D125" s="117"/>
      <c r="E125" s="118"/>
      <c r="F125" s="120"/>
      <c r="G125" s="120"/>
      <c r="H125" s="120"/>
    </row>
    <row r="126" spans="3:8">
      <c r="C126" s="117"/>
      <c r="D126" s="117"/>
      <c r="E126" s="118"/>
      <c r="F126" s="120"/>
      <c r="G126" s="120"/>
      <c r="H126" s="120"/>
    </row>
    <row r="127" spans="3:8">
      <c r="C127" s="117"/>
      <c r="D127" s="117"/>
      <c r="E127" s="118"/>
      <c r="F127" s="120"/>
      <c r="G127" s="120"/>
      <c r="H127" s="120"/>
    </row>
    <row r="128" spans="3:8">
      <c r="C128" s="117"/>
      <c r="D128" s="117"/>
      <c r="E128" s="118"/>
      <c r="F128" s="120"/>
      <c r="G128" s="120"/>
      <c r="H128" s="120"/>
    </row>
    <row r="129" spans="3:8">
      <c r="C129" s="117"/>
      <c r="D129" s="117"/>
      <c r="E129" s="118"/>
      <c r="F129" s="120"/>
      <c r="G129" s="120"/>
      <c r="H129" s="120"/>
    </row>
    <row r="130" spans="3:8">
      <c r="C130" s="117"/>
      <c r="D130" s="117"/>
      <c r="E130" s="118"/>
      <c r="F130" s="120"/>
      <c r="G130" s="120"/>
      <c r="H130" s="120"/>
    </row>
    <row r="131" spans="3:8">
      <c r="C131" s="117"/>
      <c r="D131" s="117"/>
      <c r="E131" s="118"/>
      <c r="F131" s="120"/>
      <c r="G131" s="120"/>
      <c r="H131" s="120"/>
    </row>
    <row r="132" spans="3:8">
      <c r="C132" s="117"/>
      <c r="D132" s="117"/>
      <c r="E132" s="118"/>
      <c r="F132" s="120"/>
      <c r="G132" s="120"/>
      <c r="H132" s="120"/>
    </row>
    <row r="133" spans="3:8">
      <c r="C133" s="117"/>
      <c r="D133" s="117"/>
      <c r="E133" s="118"/>
      <c r="F133" s="120"/>
      <c r="G133" s="120"/>
      <c r="H133" s="120"/>
    </row>
    <row r="134" spans="3:8">
      <c r="C134" s="117"/>
      <c r="D134" s="117"/>
      <c r="E134" s="118"/>
      <c r="F134" s="120"/>
      <c r="G134" s="120"/>
      <c r="H134" s="120"/>
    </row>
    <row r="135" spans="3:8">
      <c r="C135" s="117"/>
      <c r="D135" s="117"/>
      <c r="E135" s="118"/>
      <c r="F135" s="120"/>
      <c r="G135" s="120"/>
      <c r="H135" s="120"/>
    </row>
    <row r="136" spans="3:8">
      <c r="C136" s="117"/>
      <c r="D136" s="117"/>
      <c r="E136" s="118"/>
      <c r="F136" s="120"/>
      <c r="G136" s="120"/>
      <c r="H136" s="120"/>
    </row>
    <row r="137" spans="3:8">
      <c r="C137" s="117"/>
      <c r="D137" s="117"/>
      <c r="E137" s="118"/>
      <c r="F137" s="120"/>
      <c r="G137" s="120"/>
      <c r="H137" s="120"/>
    </row>
    <row r="138" spans="3:8">
      <c r="C138" s="117"/>
      <c r="D138" s="117"/>
      <c r="E138" s="118"/>
      <c r="F138" s="120"/>
      <c r="G138" s="120"/>
      <c r="H138" s="120"/>
    </row>
    <row r="139" spans="3:8">
      <c r="C139" s="117"/>
      <c r="D139" s="117"/>
      <c r="E139" s="118"/>
      <c r="F139" s="120"/>
      <c r="G139" s="120"/>
      <c r="H139" s="120"/>
    </row>
    <row r="140" spans="3:8">
      <c r="C140" s="117"/>
      <c r="D140" s="117"/>
      <c r="E140" s="118"/>
      <c r="F140" s="120"/>
      <c r="G140" s="120"/>
      <c r="H140" s="120"/>
    </row>
    <row r="141" spans="3:8">
      <c r="C141" s="117"/>
      <c r="D141" s="117"/>
      <c r="E141" s="118"/>
      <c r="F141" s="120"/>
      <c r="G141" s="120"/>
      <c r="H141" s="120"/>
    </row>
    <row r="142" spans="3:8">
      <c r="C142" s="117"/>
      <c r="D142" s="117"/>
      <c r="E142" s="118"/>
      <c r="F142" s="120"/>
      <c r="G142" s="120"/>
      <c r="H142" s="120"/>
    </row>
    <row r="143" spans="3:8">
      <c r="C143" s="117"/>
      <c r="D143" s="117"/>
      <c r="E143" s="118"/>
      <c r="F143" s="120"/>
      <c r="G143" s="120"/>
      <c r="H143" s="120"/>
    </row>
    <row r="144" spans="3:8">
      <c r="C144" s="13"/>
      <c r="D144" s="13"/>
      <c r="E144" s="13"/>
      <c r="F144" s="13"/>
      <c r="G144" s="13"/>
      <c r="H144" s="13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7"/>
  <sheetViews>
    <sheetView topLeftCell="N1" zoomScale="90" zoomScaleNormal="90" workbookViewId="0">
      <pane ySplit="2" topLeftCell="A3" activePane="bottomLeft" state="frozen"/>
      <selection activeCell="W1" sqref="W1"/>
      <selection pane="bottomLeft" activeCell="R11" sqref="R11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8" width="12" style="5" customWidth="1"/>
    <col min="9" max="9" width="33.140625" style="5" customWidth="1"/>
    <col min="10" max="10" width="28.42578125" style="5" customWidth="1"/>
    <col min="11" max="11" width="28.28515625" style="5" customWidth="1"/>
    <col min="12" max="12" width="20.28515625" style="5" customWidth="1"/>
    <col min="13" max="14" width="32.42578125" style="5" customWidth="1"/>
    <col min="15" max="15" width="34.5703125" style="5" bestFit="1" customWidth="1"/>
    <col min="16" max="16384" width="9.140625" style="5"/>
  </cols>
  <sheetData>
    <row r="1" spans="1:16" ht="15.75" thickBot="1">
      <c r="A1" s="5" t="s">
        <v>1</v>
      </c>
      <c r="C1" s="163" t="s">
        <v>274</v>
      </c>
      <c r="D1" s="163"/>
      <c r="E1" s="164"/>
      <c r="F1" s="165" t="s">
        <v>273</v>
      </c>
      <c r="G1" s="163"/>
      <c r="H1" s="164"/>
    </row>
    <row r="2" spans="1:16" ht="30">
      <c r="A2" s="75" t="s">
        <v>1</v>
      </c>
      <c r="B2" s="74" t="s">
        <v>90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318</v>
      </c>
      <c r="J2" s="72" t="s">
        <v>296</v>
      </c>
      <c r="K2" s="72" t="s">
        <v>297</v>
      </c>
      <c r="L2" s="72" t="s">
        <v>298</v>
      </c>
      <c r="M2" s="76" t="s">
        <v>299</v>
      </c>
      <c r="N2" s="139" t="s">
        <v>300</v>
      </c>
    </row>
    <row r="3" spans="1:16">
      <c r="A3" s="25">
        <v>1</v>
      </c>
      <c r="B3" s="79" t="s">
        <v>2</v>
      </c>
      <c r="C3" s="78">
        <v>39764</v>
      </c>
      <c r="D3" s="78">
        <v>44624</v>
      </c>
      <c r="E3" s="78">
        <v>43167</v>
      </c>
      <c r="F3" s="78"/>
      <c r="G3" s="78"/>
      <c r="H3" s="78"/>
      <c r="I3" s="80">
        <f t="shared" ref="I3:I66" si="0">E3/$E$92</f>
        <v>9.5399615590401558E-3</v>
      </c>
      <c r="J3" s="80">
        <f t="shared" ref="J3:J66" si="1">(E3-C3)/C3</f>
        <v>8.5579921537068712E-2</v>
      </c>
      <c r="K3" s="77">
        <f t="shared" ref="K3:K66" si="2">E3-C3</f>
        <v>3403</v>
      </c>
      <c r="L3" s="81">
        <f>K3/$K$92</f>
        <v>2.7320605661619486E-2</v>
      </c>
      <c r="M3" s="78">
        <f t="shared" ref="M3:M66" si="3">E3-D3</f>
        <v>-1457</v>
      </c>
      <c r="N3" s="78">
        <f>H3-G3</f>
        <v>0</v>
      </c>
      <c r="O3" s="2"/>
      <c r="P3" s="7"/>
    </row>
    <row r="4" spans="1:16">
      <c r="A4" s="25">
        <v>2</v>
      </c>
      <c r="B4" s="79" t="s">
        <v>3</v>
      </c>
      <c r="C4" s="78">
        <v>5868</v>
      </c>
      <c r="D4" s="78">
        <v>4113</v>
      </c>
      <c r="E4" s="78">
        <v>4313</v>
      </c>
      <c r="F4" s="78"/>
      <c r="G4" s="78"/>
      <c r="H4" s="78"/>
      <c r="I4" s="80">
        <f t="shared" si="0"/>
        <v>9.5317845122756253E-4</v>
      </c>
      <c r="J4" s="80">
        <f t="shared" si="1"/>
        <v>-0.26499659168370826</v>
      </c>
      <c r="K4" s="77">
        <f t="shared" si="2"/>
        <v>-1555</v>
      </c>
      <c r="L4" s="81">
        <f t="shared" ref="L4:L67" si="4">K4/$K$92</f>
        <v>-1.24841439329469E-2</v>
      </c>
      <c r="M4" s="78">
        <f t="shared" si="3"/>
        <v>200</v>
      </c>
      <c r="N4" s="78">
        <f t="shared" ref="N4:N67" si="5">H4-G4</f>
        <v>0</v>
      </c>
      <c r="O4" s="2"/>
      <c r="P4" s="7"/>
    </row>
    <row r="5" spans="1:16">
      <c r="A5" s="25">
        <v>3</v>
      </c>
      <c r="B5" s="79" t="s">
        <v>4</v>
      </c>
      <c r="C5" s="78">
        <v>1431</v>
      </c>
      <c r="D5" s="78">
        <v>1507</v>
      </c>
      <c r="E5" s="78">
        <v>1480</v>
      </c>
      <c r="F5" s="78"/>
      <c r="G5" s="78"/>
      <c r="H5" s="78"/>
      <c r="I5" s="80">
        <f t="shared" si="0"/>
        <v>3.2708187058121785E-4</v>
      </c>
      <c r="J5" s="80">
        <f t="shared" si="1"/>
        <v>3.4241788958770093E-2</v>
      </c>
      <c r="K5" s="77">
        <f t="shared" si="2"/>
        <v>49</v>
      </c>
      <c r="L5" s="81">
        <f t="shared" si="4"/>
        <v>3.9339103068450039E-4</v>
      </c>
      <c r="M5" s="78">
        <f t="shared" si="3"/>
        <v>-27</v>
      </c>
      <c r="N5" s="78">
        <f t="shared" si="5"/>
        <v>0</v>
      </c>
      <c r="O5" s="2"/>
      <c r="P5" s="7"/>
    </row>
    <row r="6" spans="1:16">
      <c r="A6" s="25">
        <v>5</v>
      </c>
      <c r="B6" s="79" t="s">
        <v>5</v>
      </c>
      <c r="C6" s="78">
        <v>608</v>
      </c>
      <c r="D6" s="78">
        <v>589</v>
      </c>
      <c r="E6" s="78">
        <v>591</v>
      </c>
      <c r="F6" s="78"/>
      <c r="G6" s="78"/>
      <c r="H6" s="78"/>
      <c r="I6" s="80">
        <f t="shared" si="0"/>
        <v>1.3061174696858092E-4</v>
      </c>
      <c r="J6" s="80">
        <f t="shared" si="1"/>
        <v>-2.7960526315789474E-2</v>
      </c>
      <c r="K6" s="77">
        <f t="shared" si="2"/>
        <v>-17</v>
      </c>
      <c r="L6" s="81">
        <f t="shared" si="4"/>
        <v>-1.3648260248237768E-4</v>
      </c>
      <c r="M6" s="78">
        <f t="shared" si="3"/>
        <v>2</v>
      </c>
      <c r="N6" s="78">
        <f t="shared" si="5"/>
        <v>0</v>
      </c>
      <c r="O6" s="2"/>
      <c r="P6" s="7"/>
    </row>
    <row r="7" spans="1:16">
      <c r="A7" s="25">
        <v>6</v>
      </c>
      <c r="B7" s="79" t="s">
        <v>6</v>
      </c>
      <c r="C7" s="78">
        <v>99</v>
      </c>
      <c r="D7" s="78">
        <v>92</v>
      </c>
      <c r="E7" s="78">
        <v>91</v>
      </c>
      <c r="F7" s="78"/>
      <c r="G7" s="78"/>
      <c r="H7" s="78"/>
      <c r="I7" s="80">
        <f t="shared" si="0"/>
        <v>2.0111115015466773E-5</v>
      </c>
      <c r="J7" s="80">
        <f t="shared" si="1"/>
        <v>-8.0808080808080815E-2</v>
      </c>
      <c r="K7" s="77">
        <f t="shared" si="2"/>
        <v>-8</v>
      </c>
      <c r="L7" s="81">
        <f t="shared" si="4"/>
        <v>-6.4227107050530678E-5</v>
      </c>
      <c r="M7" s="78">
        <f t="shared" si="3"/>
        <v>-1</v>
      </c>
      <c r="N7" s="78">
        <f t="shared" si="5"/>
        <v>0</v>
      </c>
      <c r="O7" s="2"/>
      <c r="P7" s="7"/>
    </row>
    <row r="8" spans="1:16">
      <c r="A8" s="25">
        <v>7</v>
      </c>
      <c r="B8" s="79" t="s">
        <v>7</v>
      </c>
      <c r="C8" s="78">
        <v>1362</v>
      </c>
      <c r="D8" s="78">
        <v>1412</v>
      </c>
      <c r="E8" s="78">
        <v>1443</v>
      </c>
      <c r="F8" s="78"/>
      <c r="G8" s="78"/>
      <c r="H8" s="78"/>
      <c r="I8" s="80">
        <f t="shared" si="0"/>
        <v>3.189048238166874E-4</v>
      </c>
      <c r="J8" s="80">
        <f t="shared" si="1"/>
        <v>5.9471365638766517E-2</v>
      </c>
      <c r="K8" s="77">
        <f t="shared" si="2"/>
        <v>81</v>
      </c>
      <c r="L8" s="81">
        <f t="shared" si="4"/>
        <v>6.5029945888662305E-4</v>
      </c>
      <c r="M8" s="78">
        <f t="shared" si="3"/>
        <v>31</v>
      </c>
      <c r="N8" s="78">
        <f t="shared" si="5"/>
        <v>0</v>
      </c>
      <c r="O8" s="2"/>
      <c r="P8" s="7"/>
    </row>
    <row r="9" spans="1:16">
      <c r="A9" s="25">
        <v>8</v>
      </c>
      <c r="B9" s="79" t="s">
        <v>293</v>
      </c>
      <c r="C9" s="78">
        <v>3983</v>
      </c>
      <c r="D9" s="78">
        <v>4095</v>
      </c>
      <c r="E9" s="78">
        <v>4122</v>
      </c>
      <c r="F9" s="78"/>
      <c r="G9" s="78"/>
      <c r="H9" s="78"/>
      <c r="I9" s="80">
        <f t="shared" si="0"/>
        <v>9.1096720982147296E-4</v>
      </c>
      <c r="J9" s="80">
        <f t="shared" si="1"/>
        <v>3.4898317850866181E-2</v>
      </c>
      <c r="K9" s="77">
        <f t="shared" si="2"/>
        <v>139</v>
      </c>
      <c r="L9" s="81">
        <f t="shared" si="4"/>
        <v>1.1159459850029706E-3</v>
      </c>
      <c r="M9" s="78">
        <f t="shared" si="3"/>
        <v>27</v>
      </c>
      <c r="N9" s="78">
        <f t="shared" si="5"/>
        <v>0</v>
      </c>
      <c r="O9" s="2"/>
      <c r="P9" s="7"/>
    </row>
    <row r="10" spans="1:16">
      <c r="A10" s="25">
        <v>9</v>
      </c>
      <c r="B10" s="79" t="s">
        <v>8</v>
      </c>
      <c r="C10" s="78">
        <v>515</v>
      </c>
      <c r="D10" s="78">
        <v>595</v>
      </c>
      <c r="E10" s="78">
        <v>659</v>
      </c>
      <c r="F10" s="78"/>
      <c r="G10" s="78"/>
      <c r="H10" s="78"/>
      <c r="I10" s="80">
        <f t="shared" si="0"/>
        <v>1.4563983291420444E-4</v>
      </c>
      <c r="J10" s="80">
        <f t="shared" si="1"/>
        <v>0.2796116504854369</v>
      </c>
      <c r="K10" s="77">
        <f t="shared" si="2"/>
        <v>144</v>
      </c>
      <c r="L10" s="81">
        <f t="shared" si="4"/>
        <v>1.1560879269095522E-3</v>
      </c>
      <c r="M10" s="78">
        <f t="shared" si="3"/>
        <v>64</v>
      </c>
      <c r="N10" s="78">
        <f t="shared" si="5"/>
        <v>0</v>
      </c>
      <c r="O10" s="2"/>
      <c r="P10" s="7"/>
    </row>
    <row r="11" spans="1:16">
      <c r="A11" s="82">
        <v>10</v>
      </c>
      <c r="B11" s="79" t="s">
        <v>9</v>
      </c>
      <c r="C11" s="77">
        <v>155835</v>
      </c>
      <c r="D11" s="77">
        <v>162841</v>
      </c>
      <c r="E11" s="77">
        <v>164997</v>
      </c>
      <c r="F11" s="77"/>
      <c r="G11" s="77"/>
      <c r="H11" s="77"/>
      <c r="I11" s="80">
        <f t="shared" si="0"/>
        <v>3.646454554073595E-2</v>
      </c>
      <c r="J11" s="80">
        <f t="shared" si="1"/>
        <v>5.8792954086052555E-2</v>
      </c>
      <c r="K11" s="77">
        <f t="shared" si="2"/>
        <v>9162</v>
      </c>
      <c r="L11" s="81">
        <f t="shared" si="4"/>
        <v>7.3556094349620252E-2</v>
      </c>
      <c r="M11" s="78">
        <f t="shared" si="3"/>
        <v>2156</v>
      </c>
      <c r="N11" s="78">
        <f t="shared" si="5"/>
        <v>0</v>
      </c>
      <c r="O11" s="2"/>
      <c r="P11" s="7"/>
    </row>
    <row r="12" spans="1:16">
      <c r="A12" s="82">
        <v>11</v>
      </c>
      <c r="B12" s="79" t="s">
        <v>10</v>
      </c>
      <c r="C12" s="77">
        <v>2857</v>
      </c>
      <c r="D12" s="77">
        <v>3093</v>
      </c>
      <c r="E12" s="77">
        <v>3138</v>
      </c>
      <c r="F12" s="77"/>
      <c r="G12" s="77"/>
      <c r="H12" s="77"/>
      <c r="I12" s="80">
        <f t="shared" si="0"/>
        <v>6.9350196613774436E-4</v>
      </c>
      <c r="J12" s="80">
        <f t="shared" si="1"/>
        <v>9.8354917745887296E-2</v>
      </c>
      <c r="K12" s="77">
        <f t="shared" si="2"/>
        <v>281</v>
      </c>
      <c r="L12" s="81">
        <f t="shared" si="4"/>
        <v>2.2559771351498901E-3</v>
      </c>
      <c r="M12" s="78">
        <f t="shared" si="3"/>
        <v>45</v>
      </c>
      <c r="N12" s="78">
        <f t="shared" si="5"/>
        <v>0</v>
      </c>
      <c r="O12" s="2"/>
      <c r="P12" s="7"/>
    </row>
    <row r="13" spans="1:16">
      <c r="A13" s="82">
        <v>12</v>
      </c>
      <c r="B13" s="79" t="s">
        <v>11</v>
      </c>
      <c r="C13" s="77">
        <v>1061</v>
      </c>
      <c r="D13" s="77">
        <v>1359</v>
      </c>
      <c r="E13" s="77">
        <v>1621</v>
      </c>
      <c r="F13" s="77"/>
      <c r="G13" s="77"/>
      <c r="H13" s="77"/>
      <c r="I13" s="80">
        <f t="shared" si="0"/>
        <v>3.5824304879199606E-4</v>
      </c>
      <c r="J13" s="80">
        <f t="shared" si="1"/>
        <v>0.52780395852968898</v>
      </c>
      <c r="K13" s="77">
        <f t="shared" si="2"/>
        <v>560</v>
      </c>
      <c r="L13" s="81">
        <f t="shared" si="4"/>
        <v>4.4958974935371473E-3</v>
      </c>
      <c r="M13" s="78">
        <f t="shared" si="3"/>
        <v>262</v>
      </c>
      <c r="N13" s="78">
        <f t="shared" si="5"/>
        <v>0</v>
      </c>
    </row>
    <row r="14" spans="1:16">
      <c r="A14" s="82">
        <v>13</v>
      </c>
      <c r="B14" s="79" t="s">
        <v>12</v>
      </c>
      <c r="C14" s="77">
        <v>115718</v>
      </c>
      <c r="D14" s="77">
        <v>119615</v>
      </c>
      <c r="E14" s="77">
        <v>121666</v>
      </c>
      <c r="F14" s="77"/>
      <c r="G14" s="77"/>
      <c r="H14" s="77"/>
      <c r="I14" s="80">
        <f t="shared" si="0"/>
        <v>2.6888339774415172E-2</v>
      </c>
      <c r="J14" s="80">
        <f t="shared" si="1"/>
        <v>5.1400819232962892E-2</v>
      </c>
      <c r="K14" s="77">
        <f t="shared" si="2"/>
        <v>5948</v>
      </c>
      <c r="L14" s="81">
        <f t="shared" si="4"/>
        <v>4.7752854092069558E-2</v>
      </c>
      <c r="M14" s="78">
        <f t="shared" si="3"/>
        <v>2051</v>
      </c>
      <c r="N14" s="78">
        <f t="shared" si="5"/>
        <v>0</v>
      </c>
    </row>
    <row r="15" spans="1:16">
      <c r="A15" s="82">
        <v>14</v>
      </c>
      <c r="B15" s="79" t="s">
        <v>13</v>
      </c>
      <c r="C15" s="77">
        <v>287376</v>
      </c>
      <c r="D15" s="77">
        <v>307585</v>
      </c>
      <c r="E15" s="77">
        <v>310059</v>
      </c>
      <c r="F15" s="77"/>
      <c r="G15" s="77"/>
      <c r="H15" s="77"/>
      <c r="I15" s="80">
        <f t="shared" si="0"/>
        <v>6.8523430885501238E-2</v>
      </c>
      <c r="J15" s="80">
        <f t="shared" si="1"/>
        <v>7.8931434775346587E-2</v>
      </c>
      <c r="K15" s="77">
        <f t="shared" si="2"/>
        <v>22683</v>
      </c>
      <c r="L15" s="81">
        <f t="shared" si="4"/>
        <v>0.18210793365339842</v>
      </c>
      <c r="M15" s="78">
        <f t="shared" si="3"/>
        <v>2474</v>
      </c>
      <c r="N15" s="78">
        <f t="shared" si="5"/>
        <v>0</v>
      </c>
    </row>
    <row r="16" spans="1:16">
      <c r="A16" s="82">
        <v>15</v>
      </c>
      <c r="B16" s="79" t="s">
        <v>14</v>
      </c>
      <c r="C16" s="77">
        <v>14801</v>
      </c>
      <c r="D16" s="77">
        <v>16058</v>
      </c>
      <c r="E16" s="77">
        <v>16080</v>
      </c>
      <c r="F16" s="77"/>
      <c r="G16" s="77"/>
      <c r="H16" s="77"/>
      <c r="I16" s="80">
        <f t="shared" si="0"/>
        <v>3.5537003236121509E-3</v>
      </c>
      <c r="J16" s="80">
        <f t="shared" si="1"/>
        <v>8.641308019728397E-2</v>
      </c>
      <c r="K16" s="77">
        <f t="shared" si="2"/>
        <v>1279</v>
      </c>
      <c r="L16" s="81">
        <f t="shared" si="4"/>
        <v>1.0268308739703592E-2</v>
      </c>
      <c r="M16" s="78">
        <f t="shared" si="3"/>
        <v>22</v>
      </c>
      <c r="N16" s="78">
        <f t="shared" si="5"/>
        <v>0</v>
      </c>
    </row>
    <row r="17" spans="1:14">
      <c r="A17" s="82">
        <v>16</v>
      </c>
      <c r="B17" s="79" t="s">
        <v>15</v>
      </c>
      <c r="C17" s="77">
        <v>7984</v>
      </c>
      <c r="D17" s="77">
        <v>8743</v>
      </c>
      <c r="E17" s="77">
        <v>8852</v>
      </c>
      <c r="F17" s="77"/>
      <c r="G17" s="77"/>
      <c r="H17" s="77"/>
      <c r="I17" s="80">
        <f t="shared" si="0"/>
        <v>1.9563031880979326E-3</v>
      </c>
      <c r="J17" s="80">
        <f t="shared" si="1"/>
        <v>0.10871743486973948</v>
      </c>
      <c r="K17" s="77">
        <f t="shared" si="2"/>
        <v>868</v>
      </c>
      <c r="L17" s="81">
        <f t="shared" si="4"/>
        <v>6.9686411149825784E-3</v>
      </c>
      <c r="M17" s="78">
        <f t="shared" si="3"/>
        <v>109</v>
      </c>
      <c r="N17" s="78">
        <f t="shared" si="5"/>
        <v>0</v>
      </c>
    </row>
    <row r="18" spans="1:14">
      <c r="A18" s="82">
        <v>17</v>
      </c>
      <c r="B18" s="79" t="s">
        <v>16</v>
      </c>
      <c r="C18" s="77">
        <v>11068</v>
      </c>
      <c r="D18" s="77">
        <v>12317</v>
      </c>
      <c r="E18" s="77">
        <v>12683</v>
      </c>
      <c r="F18" s="77"/>
      <c r="G18" s="77"/>
      <c r="H18" s="77"/>
      <c r="I18" s="80">
        <f t="shared" si="0"/>
        <v>2.8029590301226932E-3</v>
      </c>
      <c r="J18" s="80">
        <f t="shared" si="1"/>
        <v>0.145916154680159</v>
      </c>
      <c r="K18" s="77">
        <f t="shared" si="2"/>
        <v>1615</v>
      </c>
      <c r="L18" s="81">
        <f t="shared" si="4"/>
        <v>1.296584723582588E-2</v>
      </c>
      <c r="M18" s="78">
        <f t="shared" si="3"/>
        <v>366</v>
      </c>
      <c r="N18" s="78">
        <f t="shared" si="5"/>
        <v>0</v>
      </c>
    </row>
    <row r="19" spans="1:14">
      <c r="A19" s="82">
        <v>18</v>
      </c>
      <c r="B19" s="79" t="s">
        <v>17</v>
      </c>
      <c r="C19" s="77">
        <v>11280</v>
      </c>
      <c r="D19" s="77">
        <v>11486</v>
      </c>
      <c r="E19" s="77">
        <v>11620</v>
      </c>
      <c r="F19" s="77"/>
      <c r="G19" s="77"/>
      <c r="H19" s="77"/>
      <c r="I19" s="80">
        <f t="shared" si="0"/>
        <v>2.5680346865903725E-3</v>
      </c>
      <c r="J19" s="80">
        <f t="shared" si="1"/>
        <v>3.0141843971631204E-2</v>
      </c>
      <c r="K19" s="77">
        <f t="shared" si="2"/>
        <v>340</v>
      </c>
      <c r="L19" s="81">
        <f t="shared" si="4"/>
        <v>2.7296520496475538E-3</v>
      </c>
      <c r="M19" s="78">
        <f t="shared" si="3"/>
        <v>134</v>
      </c>
      <c r="N19" s="78">
        <f t="shared" si="5"/>
        <v>0</v>
      </c>
    </row>
    <row r="20" spans="1:14">
      <c r="A20" s="82">
        <v>19</v>
      </c>
      <c r="B20" s="79" t="s">
        <v>18</v>
      </c>
      <c r="C20" s="77">
        <v>1074</v>
      </c>
      <c r="D20" s="77">
        <v>1136</v>
      </c>
      <c r="E20" s="77">
        <v>1160</v>
      </c>
      <c r="F20" s="77"/>
      <c r="G20" s="77"/>
      <c r="H20" s="77"/>
      <c r="I20" s="80">
        <f t="shared" si="0"/>
        <v>2.563614661312248E-4</v>
      </c>
      <c r="J20" s="80">
        <f t="shared" si="1"/>
        <v>8.0074487895716945E-2</v>
      </c>
      <c r="K20" s="77">
        <f t="shared" si="2"/>
        <v>86</v>
      </c>
      <c r="L20" s="81">
        <f t="shared" si="4"/>
        <v>6.904414007932048E-4</v>
      </c>
      <c r="M20" s="78">
        <f t="shared" si="3"/>
        <v>24</v>
      </c>
      <c r="N20" s="78">
        <f t="shared" si="5"/>
        <v>0</v>
      </c>
    </row>
    <row r="21" spans="1:14">
      <c r="A21" s="82">
        <v>20</v>
      </c>
      <c r="B21" s="79" t="s">
        <v>19</v>
      </c>
      <c r="C21" s="77">
        <v>20273</v>
      </c>
      <c r="D21" s="77">
        <v>22761</v>
      </c>
      <c r="E21" s="77">
        <v>23105</v>
      </c>
      <c r="F21" s="77"/>
      <c r="G21" s="77"/>
      <c r="H21" s="77"/>
      <c r="I21" s="80">
        <f t="shared" si="0"/>
        <v>5.106234202553404E-3</v>
      </c>
      <c r="J21" s="80">
        <f t="shared" si="1"/>
        <v>0.13969318798401814</v>
      </c>
      <c r="K21" s="77">
        <f t="shared" si="2"/>
        <v>2832</v>
      </c>
      <c r="L21" s="81">
        <f t="shared" si="4"/>
        <v>2.273639589588786E-2</v>
      </c>
      <c r="M21" s="78">
        <f t="shared" si="3"/>
        <v>344</v>
      </c>
      <c r="N21" s="78">
        <f t="shared" si="5"/>
        <v>0</v>
      </c>
    </row>
    <row r="22" spans="1:14">
      <c r="A22" s="82">
        <v>21</v>
      </c>
      <c r="B22" s="79" t="s">
        <v>20</v>
      </c>
      <c r="C22" s="77">
        <v>10162</v>
      </c>
      <c r="D22" s="77">
        <v>11612</v>
      </c>
      <c r="E22" s="77">
        <v>11877</v>
      </c>
      <c r="F22" s="77"/>
      <c r="G22" s="77"/>
      <c r="H22" s="77"/>
      <c r="I22" s="80">
        <f t="shared" si="0"/>
        <v>2.6248320114142733E-3</v>
      </c>
      <c r="J22" s="80">
        <f t="shared" si="1"/>
        <v>0.16876599094666403</v>
      </c>
      <c r="K22" s="77">
        <f t="shared" si="2"/>
        <v>1715</v>
      </c>
      <c r="L22" s="81">
        <f t="shared" si="4"/>
        <v>1.3768686073957514E-2</v>
      </c>
      <c r="M22" s="78">
        <f t="shared" si="3"/>
        <v>265</v>
      </c>
      <c r="N22" s="78">
        <f t="shared" si="5"/>
        <v>0</v>
      </c>
    </row>
    <row r="23" spans="1:14">
      <c r="A23" s="82">
        <v>22</v>
      </c>
      <c r="B23" s="79" t="s">
        <v>21</v>
      </c>
      <c r="C23" s="77">
        <v>43573</v>
      </c>
      <c r="D23" s="77">
        <v>46336</v>
      </c>
      <c r="E23" s="77">
        <v>47463</v>
      </c>
      <c r="F23" s="77"/>
      <c r="G23" s="77"/>
      <c r="H23" s="77"/>
      <c r="I23" s="80">
        <f t="shared" si="0"/>
        <v>1.0489382988781312E-2</v>
      </c>
      <c r="J23" s="80">
        <f t="shared" si="1"/>
        <v>8.927546875358594E-2</v>
      </c>
      <c r="K23" s="77">
        <f t="shared" si="2"/>
        <v>3890</v>
      </c>
      <c r="L23" s="81">
        <f t="shared" si="4"/>
        <v>3.1230430803320542E-2</v>
      </c>
      <c r="M23" s="78">
        <f t="shared" si="3"/>
        <v>1127</v>
      </c>
      <c r="N23" s="78">
        <f t="shared" si="5"/>
        <v>0</v>
      </c>
    </row>
    <row r="24" spans="1:14">
      <c r="A24" s="82">
        <v>23</v>
      </c>
      <c r="B24" s="79" t="s">
        <v>22</v>
      </c>
      <c r="C24" s="77">
        <v>27996</v>
      </c>
      <c r="D24" s="77">
        <v>29587</v>
      </c>
      <c r="E24" s="77">
        <v>30066</v>
      </c>
      <c r="F24" s="77"/>
      <c r="G24" s="77"/>
      <c r="H24" s="77"/>
      <c r="I24" s="80">
        <f t="shared" si="0"/>
        <v>6.6446240006046596E-3</v>
      </c>
      <c r="J24" s="80">
        <f t="shared" si="1"/>
        <v>7.3939134162023148E-2</v>
      </c>
      <c r="K24" s="77">
        <f t="shared" si="2"/>
        <v>2070</v>
      </c>
      <c r="L24" s="81">
        <f t="shared" si="4"/>
        <v>1.6618763949324811E-2</v>
      </c>
      <c r="M24" s="78">
        <f t="shared" si="3"/>
        <v>479</v>
      </c>
      <c r="N24" s="78">
        <f t="shared" si="5"/>
        <v>0</v>
      </c>
    </row>
    <row r="25" spans="1:14">
      <c r="A25" s="82">
        <v>24</v>
      </c>
      <c r="B25" s="79" t="s">
        <v>23</v>
      </c>
      <c r="C25" s="77">
        <v>12131</v>
      </c>
      <c r="D25" s="77">
        <v>12785</v>
      </c>
      <c r="E25" s="77">
        <v>12967</v>
      </c>
      <c r="F25" s="77"/>
      <c r="G25" s="77"/>
      <c r="H25" s="77"/>
      <c r="I25" s="80">
        <f t="shared" si="0"/>
        <v>2.865723389072062E-3</v>
      </c>
      <c r="J25" s="80">
        <f t="shared" si="1"/>
        <v>6.8914351661033713E-2</v>
      </c>
      <c r="K25" s="77">
        <f t="shared" si="2"/>
        <v>836</v>
      </c>
      <c r="L25" s="81">
        <f t="shared" si="4"/>
        <v>6.7117326867804561E-3</v>
      </c>
      <c r="M25" s="78">
        <f t="shared" si="3"/>
        <v>182</v>
      </c>
      <c r="N25" s="78">
        <f t="shared" si="5"/>
        <v>0</v>
      </c>
    </row>
    <row r="26" spans="1:14">
      <c r="A26" s="82">
        <v>25</v>
      </c>
      <c r="B26" s="79" t="s">
        <v>24</v>
      </c>
      <c r="C26" s="77">
        <v>55520</v>
      </c>
      <c r="D26" s="77">
        <v>58126</v>
      </c>
      <c r="E26" s="77">
        <v>59443</v>
      </c>
      <c r="F26" s="77"/>
      <c r="G26" s="77"/>
      <c r="H26" s="77"/>
      <c r="I26" s="80">
        <f t="shared" si="0"/>
        <v>1.3136978130377928E-2</v>
      </c>
      <c r="J26" s="80">
        <f t="shared" si="1"/>
        <v>7.0659221902017288E-2</v>
      </c>
      <c r="K26" s="77">
        <f t="shared" si="2"/>
        <v>3923</v>
      </c>
      <c r="L26" s="81">
        <f t="shared" si="4"/>
        <v>3.1495367619903979E-2</v>
      </c>
      <c r="M26" s="78">
        <f t="shared" si="3"/>
        <v>1317</v>
      </c>
      <c r="N26" s="78">
        <f t="shared" si="5"/>
        <v>0</v>
      </c>
    </row>
    <row r="27" spans="1:14">
      <c r="A27" s="82">
        <v>26</v>
      </c>
      <c r="B27" s="79" t="s">
        <v>25</v>
      </c>
      <c r="C27" s="77">
        <v>12226</v>
      </c>
      <c r="D27" s="77">
        <v>13437</v>
      </c>
      <c r="E27" s="77">
        <v>13851</v>
      </c>
      <c r="F27" s="77"/>
      <c r="G27" s="77"/>
      <c r="H27" s="77"/>
      <c r="I27" s="80">
        <f t="shared" si="0"/>
        <v>3.0610885063651681E-3</v>
      </c>
      <c r="J27" s="80">
        <f t="shared" si="1"/>
        <v>0.13291346311140192</v>
      </c>
      <c r="K27" s="77">
        <f t="shared" si="2"/>
        <v>1625</v>
      </c>
      <c r="L27" s="81">
        <f t="shared" si="4"/>
        <v>1.3046131119639044E-2</v>
      </c>
      <c r="M27" s="78">
        <f t="shared" si="3"/>
        <v>414</v>
      </c>
      <c r="N27" s="78">
        <f t="shared" si="5"/>
        <v>0</v>
      </c>
    </row>
    <row r="28" spans="1:14">
      <c r="A28" s="82">
        <v>27</v>
      </c>
      <c r="B28" s="79" t="s">
        <v>26</v>
      </c>
      <c r="C28" s="77">
        <v>33487</v>
      </c>
      <c r="D28" s="77">
        <v>37735</v>
      </c>
      <c r="E28" s="77">
        <v>39506</v>
      </c>
      <c r="F28" s="77"/>
      <c r="G28" s="77"/>
      <c r="H28" s="77"/>
      <c r="I28" s="80">
        <f t="shared" si="0"/>
        <v>8.7308759318794546E-3</v>
      </c>
      <c r="J28" s="80">
        <f t="shared" si="1"/>
        <v>0.1797413921820408</v>
      </c>
      <c r="K28" s="77">
        <f t="shared" si="2"/>
        <v>6019</v>
      </c>
      <c r="L28" s="81">
        <f t="shared" si="4"/>
        <v>4.8322869667143019E-2</v>
      </c>
      <c r="M28" s="78">
        <f t="shared" si="3"/>
        <v>1771</v>
      </c>
      <c r="N28" s="78">
        <f t="shared" si="5"/>
        <v>0</v>
      </c>
    </row>
    <row r="29" spans="1:14">
      <c r="A29" s="82">
        <v>28</v>
      </c>
      <c r="B29" s="79" t="s">
        <v>27</v>
      </c>
      <c r="C29" s="77">
        <v>22130</v>
      </c>
      <c r="D29" s="77">
        <v>24133</v>
      </c>
      <c r="E29" s="77">
        <v>24720</v>
      </c>
      <c r="F29" s="77"/>
      <c r="G29" s="77"/>
      <c r="H29" s="77"/>
      <c r="I29" s="80">
        <f t="shared" si="0"/>
        <v>5.4631512437619632E-3</v>
      </c>
      <c r="J29" s="80">
        <f t="shared" si="1"/>
        <v>0.11703569814731134</v>
      </c>
      <c r="K29" s="77">
        <f t="shared" si="2"/>
        <v>2590</v>
      </c>
      <c r="L29" s="81">
        <f t="shared" si="4"/>
        <v>2.0793525907609307E-2</v>
      </c>
      <c r="M29" s="78">
        <f t="shared" si="3"/>
        <v>587</v>
      </c>
      <c r="N29" s="78">
        <f t="shared" si="5"/>
        <v>0</v>
      </c>
    </row>
    <row r="30" spans="1:14">
      <c r="A30" s="82">
        <v>29</v>
      </c>
      <c r="B30" s="79" t="s">
        <v>28</v>
      </c>
      <c r="C30" s="77">
        <v>34558</v>
      </c>
      <c r="D30" s="77">
        <v>35967</v>
      </c>
      <c r="E30" s="77">
        <v>36693</v>
      </c>
      <c r="F30" s="77"/>
      <c r="G30" s="77"/>
      <c r="H30" s="77"/>
      <c r="I30" s="80">
        <f t="shared" si="0"/>
        <v>8.1091993765112346E-3</v>
      </c>
      <c r="J30" s="80">
        <f t="shared" si="1"/>
        <v>6.1780195613172058E-2</v>
      </c>
      <c r="K30" s="77">
        <f t="shared" si="2"/>
        <v>2135</v>
      </c>
      <c r="L30" s="81">
        <f t="shared" si="4"/>
        <v>1.7140609194110375E-2</v>
      </c>
      <c r="M30" s="78">
        <f t="shared" si="3"/>
        <v>726</v>
      </c>
      <c r="N30" s="78">
        <f t="shared" si="5"/>
        <v>0</v>
      </c>
    </row>
    <row r="31" spans="1:14">
      <c r="A31" s="82">
        <v>30</v>
      </c>
      <c r="B31" s="79" t="s">
        <v>29</v>
      </c>
      <c r="C31" s="77">
        <v>4817</v>
      </c>
      <c r="D31" s="77">
        <v>5284</v>
      </c>
      <c r="E31" s="77">
        <v>5388</v>
      </c>
      <c r="F31" s="77"/>
      <c r="G31" s="77"/>
      <c r="H31" s="77"/>
      <c r="I31" s="80">
        <f t="shared" si="0"/>
        <v>1.1907548099267581E-3</v>
      </c>
      <c r="J31" s="80">
        <f t="shared" si="1"/>
        <v>0.11853850944571311</v>
      </c>
      <c r="K31" s="77">
        <f t="shared" si="2"/>
        <v>571</v>
      </c>
      <c r="L31" s="81">
        <f t="shared" si="4"/>
        <v>4.5842097657316271E-3</v>
      </c>
      <c r="M31" s="78">
        <f t="shared" si="3"/>
        <v>104</v>
      </c>
      <c r="N31" s="78">
        <f t="shared" si="5"/>
        <v>0</v>
      </c>
    </row>
    <row r="32" spans="1:14">
      <c r="A32" s="82">
        <v>31</v>
      </c>
      <c r="B32" s="79" t="s">
        <v>30</v>
      </c>
      <c r="C32" s="77">
        <v>21957</v>
      </c>
      <c r="D32" s="77">
        <v>25168</v>
      </c>
      <c r="E32" s="77">
        <v>25930</v>
      </c>
      <c r="F32" s="77"/>
      <c r="G32" s="77"/>
      <c r="H32" s="77"/>
      <c r="I32" s="80">
        <f t="shared" si="0"/>
        <v>5.7305627730884993E-3</v>
      </c>
      <c r="J32" s="80">
        <f t="shared" si="1"/>
        <v>0.18094457348453796</v>
      </c>
      <c r="K32" s="77">
        <f t="shared" si="2"/>
        <v>3973</v>
      </c>
      <c r="L32" s="81">
        <f t="shared" si="4"/>
        <v>3.1896787038969796E-2</v>
      </c>
      <c r="M32" s="78">
        <f t="shared" si="3"/>
        <v>762</v>
      </c>
      <c r="N32" s="78">
        <f t="shared" si="5"/>
        <v>0</v>
      </c>
    </row>
    <row r="33" spans="1:14">
      <c r="A33" s="82">
        <v>32</v>
      </c>
      <c r="B33" s="79" t="s">
        <v>31</v>
      </c>
      <c r="C33" s="77">
        <v>19532</v>
      </c>
      <c r="D33" s="77">
        <v>23142</v>
      </c>
      <c r="E33" s="77">
        <v>23784</v>
      </c>
      <c r="F33" s="77"/>
      <c r="G33" s="77"/>
      <c r="H33" s="77"/>
      <c r="I33" s="80">
        <f t="shared" si="0"/>
        <v>5.256294060745733E-3</v>
      </c>
      <c r="J33" s="80">
        <f t="shared" si="1"/>
        <v>0.21769404054884292</v>
      </c>
      <c r="K33" s="77">
        <f t="shared" si="2"/>
        <v>4252</v>
      </c>
      <c r="L33" s="81">
        <f t="shared" si="4"/>
        <v>3.4136707397357052E-2</v>
      </c>
      <c r="M33" s="78">
        <f t="shared" si="3"/>
        <v>642</v>
      </c>
      <c r="N33" s="78">
        <f t="shared" si="5"/>
        <v>0</v>
      </c>
    </row>
    <row r="34" spans="1:14">
      <c r="A34" s="82">
        <v>33</v>
      </c>
      <c r="B34" s="79" t="s">
        <v>32</v>
      </c>
      <c r="C34" s="77">
        <v>17767</v>
      </c>
      <c r="D34" s="77">
        <v>19151</v>
      </c>
      <c r="E34" s="77">
        <v>19346</v>
      </c>
      <c r="F34" s="77"/>
      <c r="G34" s="77"/>
      <c r="H34" s="77"/>
      <c r="I34" s="80">
        <f t="shared" si="0"/>
        <v>4.2754904515298923E-3</v>
      </c>
      <c r="J34" s="80">
        <f t="shared" si="1"/>
        <v>8.887262903135025E-2</v>
      </c>
      <c r="K34" s="77">
        <f t="shared" si="2"/>
        <v>1579</v>
      </c>
      <c r="L34" s="81">
        <f t="shared" si="4"/>
        <v>1.2676825254098491E-2</v>
      </c>
      <c r="M34" s="78">
        <f t="shared" si="3"/>
        <v>195</v>
      </c>
      <c r="N34" s="78">
        <f t="shared" si="5"/>
        <v>0</v>
      </c>
    </row>
    <row r="35" spans="1:14">
      <c r="A35" s="82">
        <v>35</v>
      </c>
      <c r="B35" s="79" t="s">
        <v>33</v>
      </c>
      <c r="C35" s="77">
        <v>9178</v>
      </c>
      <c r="D35" s="77">
        <v>9120</v>
      </c>
      <c r="E35" s="77">
        <v>8909</v>
      </c>
      <c r="F35" s="77"/>
      <c r="G35" s="77"/>
      <c r="H35" s="77"/>
      <c r="I35" s="80">
        <f t="shared" si="0"/>
        <v>1.9689002601405879E-3</v>
      </c>
      <c r="J35" s="80">
        <f t="shared" si="1"/>
        <v>-2.9309217694486817E-2</v>
      </c>
      <c r="K35" s="77">
        <f t="shared" si="2"/>
        <v>-269</v>
      </c>
      <c r="L35" s="81">
        <f t="shared" si="4"/>
        <v>-2.1596364745740939E-3</v>
      </c>
      <c r="M35" s="78">
        <f t="shared" si="3"/>
        <v>-211</v>
      </c>
      <c r="N35" s="78">
        <f t="shared" si="5"/>
        <v>0</v>
      </c>
    </row>
    <row r="36" spans="1:14">
      <c r="A36" s="82">
        <v>36</v>
      </c>
      <c r="B36" s="79" t="s">
        <v>34</v>
      </c>
      <c r="C36" s="77">
        <v>1221</v>
      </c>
      <c r="D36" s="77">
        <v>1140</v>
      </c>
      <c r="E36" s="77">
        <v>1141</v>
      </c>
      <c r="F36" s="77"/>
      <c r="G36" s="77"/>
      <c r="H36" s="77"/>
      <c r="I36" s="80">
        <f t="shared" si="0"/>
        <v>2.5216244211700647E-4</v>
      </c>
      <c r="J36" s="80">
        <f t="shared" si="1"/>
        <v>-6.5520065520065521E-2</v>
      </c>
      <c r="K36" s="77">
        <f t="shared" si="2"/>
        <v>-80</v>
      </c>
      <c r="L36" s="81">
        <f t="shared" si="4"/>
        <v>-6.4227107050530681E-4</v>
      </c>
      <c r="M36" s="78">
        <f t="shared" si="3"/>
        <v>1</v>
      </c>
      <c r="N36" s="78">
        <f t="shared" si="5"/>
        <v>0</v>
      </c>
    </row>
    <row r="37" spans="1:14">
      <c r="A37" s="82">
        <v>37</v>
      </c>
      <c r="B37" s="79" t="s">
        <v>35</v>
      </c>
      <c r="C37" s="77">
        <v>949</v>
      </c>
      <c r="D37" s="77">
        <v>1189</v>
      </c>
      <c r="E37" s="77">
        <v>1198</v>
      </c>
      <c r="F37" s="77"/>
      <c r="G37" s="77"/>
      <c r="H37" s="77"/>
      <c r="I37" s="80">
        <f t="shared" si="0"/>
        <v>2.6475951415966151E-4</v>
      </c>
      <c r="J37" s="80">
        <f t="shared" si="1"/>
        <v>0.2623814541622761</v>
      </c>
      <c r="K37" s="77">
        <f t="shared" si="2"/>
        <v>249</v>
      </c>
      <c r="L37" s="81">
        <f t="shared" si="4"/>
        <v>1.9990687069477674E-3</v>
      </c>
      <c r="M37" s="78">
        <f t="shared" si="3"/>
        <v>9</v>
      </c>
      <c r="N37" s="78">
        <f t="shared" si="5"/>
        <v>0</v>
      </c>
    </row>
    <row r="38" spans="1:14">
      <c r="A38" s="82">
        <v>38</v>
      </c>
      <c r="B38" s="79" t="s">
        <v>36</v>
      </c>
      <c r="C38" s="77">
        <v>7564</v>
      </c>
      <c r="D38" s="77">
        <v>7985</v>
      </c>
      <c r="E38" s="77">
        <v>8343</v>
      </c>
      <c r="F38" s="77"/>
      <c r="G38" s="77"/>
      <c r="H38" s="77"/>
      <c r="I38" s="80">
        <f t="shared" si="0"/>
        <v>1.8438135447696625E-3</v>
      </c>
      <c r="J38" s="80">
        <f t="shared" si="1"/>
        <v>0.10298783712321523</v>
      </c>
      <c r="K38" s="77">
        <f t="shared" si="2"/>
        <v>779</v>
      </c>
      <c r="L38" s="81">
        <f t="shared" si="4"/>
        <v>6.2541145490454244E-3</v>
      </c>
      <c r="M38" s="78">
        <f t="shared" si="3"/>
        <v>358</v>
      </c>
      <c r="N38" s="78">
        <f t="shared" si="5"/>
        <v>0</v>
      </c>
    </row>
    <row r="39" spans="1:14">
      <c r="A39" s="82">
        <v>39</v>
      </c>
      <c r="B39" s="79" t="s">
        <v>37</v>
      </c>
      <c r="C39" s="77">
        <v>185</v>
      </c>
      <c r="D39" s="77">
        <v>159</v>
      </c>
      <c r="E39" s="77">
        <v>179</v>
      </c>
      <c r="F39" s="77"/>
      <c r="G39" s="77"/>
      <c r="H39" s="77"/>
      <c r="I39" s="80">
        <f t="shared" si="0"/>
        <v>3.9559226239214861E-5</v>
      </c>
      <c r="J39" s="80">
        <f t="shared" si="1"/>
        <v>-3.2432432432432434E-2</v>
      </c>
      <c r="K39" s="77">
        <f t="shared" si="2"/>
        <v>-6</v>
      </c>
      <c r="L39" s="81">
        <f t="shared" si="4"/>
        <v>-4.8170330287898005E-5</v>
      </c>
      <c r="M39" s="78">
        <f t="shared" si="3"/>
        <v>20</v>
      </c>
      <c r="N39" s="78">
        <f t="shared" si="5"/>
        <v>0</v>
      </c>
    </row>
    <row r="40" spans="1:14">
      <c r="A40" s="82">
        <v>41</v>
      </c>
      <c r="B40" s="79" t="s">
        <v>38</v>
      </c>
      <c r="C40" s="77">
        <v>43399</v>
      </c>
      <c r="D40" s="77">
        <v>47809</v>
      </c>
      <c r="E40" s="77">
        <v>48851</v>
      </c>
      <c r="F40" s="77"/>
      <c r="G40" s="77"/>
      <c r="H40" s="77"/>
      <c r="I40" s="80">
        <f t="shared" si="0"/>
        <v>1.0796132743083157E-2</v>
      </c>
      <c r="J40" s="80">
        <f t="shared" si="1"/>
        <v>0.12562501440125348</v>
      </c>
      <c r="K40" s="77">
        <f t="shared" si="2"/>
        <v>5452</v>
      </c>
      <c r="L40" s="81">
        <f t="shared" si="4"/>
        <v>4.3770773454936657E-2</v>
      </c>
      <c r="M40" s="78">
        <f t="shared" si="3"/>
        <v>1042</v>
      </c>
      <c r="N40" s="78">
        <f t="shared" si="5"/>
        <v>0</v>
      </c>
    </row>
    <row r="41" spans="1:14">
      <c r="A41" s="82">
        <v>42</v>
      </c>
      <c r="B41" s="79" t="s">
        <v>39</v>
      </c>
      <c r="C41" s="77">
        <v>18024</v>
      </c>
      <c r="D41" s="77">
        <v>17447</v>
      </c>
      <c r="E41" s="77">
        <v>17553</v>
      </c>
      <c r="F41" s="77"/>
      <c r="G41" s="77"/>
      <c r="H41" s="77"/>
      <c r="I41" s="80">
        <f t="shared" si="0"/>
        <v>3.879235185346025E-3</v>
      </c>
      <c r="J41" s="80">
        <f t="shared" si="1"/>
        <v>-2.6131824234354194E-2</v>
      </c>
      <c r="K41" s="77">
        <f t="shared" si="2"/>
        <v>-471</v>
      </c>
      <c r="L41" s="81">
        <f t="shared" si="4"/>
        <v>-3.7813709275999934E-3</v>
      </c>
      <c r="M41" s="78">
        <f t="shared" si="3"/>
        <v>106</v>
      </c>
      <c r="N41" s="78">
        <f t="shared" si="5"/>
        <v>0</v>
      </c>
    </row>
    <row r="42" spans="1:14">
      <c r="A42" s="82">
        <v>43</v>
      </c>
      <c r="B42" s="79" t="s">
        <v>40</v>
      </c>
      <c r="C42" s="77">
        <v>34370</v>
      </c>
      <c r="D42" s="77">
        <v>34559</v>
      </c>
      <c r="E42" s="77">
        <v>35057</v>
      </c>
      <c r="F42" s="77"/>
      <c r="G42" s="77"/>
      <c r="H42" s="77"/>
      <c r="I42" s="80">
        <f t="shared" si="0"/>
        <v>7.7476413087606451E-3</v>
      </c>
      <c r="J42" s="80">
        <f t="shared" si="1"/>
        <v>1.9988361943555428E-2</v>
      </c>
      <c r="K42" s="77">
        <f t="shared" si="2"/>
        <v>687</v>
      </c>
      <c r="L42" s="81">
        <f t="shared" si="4"/>
        <v>5.5155028179643215E-3</v>
      </c>
      <c r="M42" s="78">
        <f t="shared" si="3"/>
        <v>498</v>
      </c>
      <c r="N42" s="78">
        <f t="shared" si="5"/>
        <v>0</v>
      </c>
    </row>
    <row r="43" spans="1:14">
      <c r="A43" s="82">
        <v>45</v>
      </c>
      <c r="B43" s="79" t="s">
        <v>41</v>
      </c>
      <c r="C43" s="77">
        <v>36730</v>
      </c>
      <c r="D43" s="77">
        <v>40592</v>
      </c>
      <c r="E43" s="77">
        <v>41381</v>
      </c>
      <c r="F43" s="77"/>
      <c r="G43" s="77"/>
      <c r="H43" s="77"/>
      <c r="I43" s="80">
        <f t="shared" si="0"/>
        <v>9.1452533017036316E-3</v>
      </c>
      <c r="J43" s="80">
        <f t="shared" si="1"/>
        <v>0.12662673563844268</v>
      </c>
      <c r="K43" s="77">
        <f t="shared" si="2"/>
        <v>4651</v>
      </c>
      <c r="L43" s="81">
        <f t="shared" si="4"/>
        <v>3.7340034361502274E-2</v>
      </c>
      <c r="M43" s="78">
        <f t="shared" si="3"/>
        <v>789</v>
      </c>
      <c r="N43" s="78">
        <f t="shared" si="5"/>
        <v>0</v>
      </c>
    </row>
    <row r="44" spans="1:14">
      <c r="A44" s="82">
        <v>46</v>
      </c>
      <c r="B44" s="79" t="s">
        <v>42</v>
      </c>
      <c r="C44" s="77">
        <v>210389</v>
      </c>
      <c r="D44" s="77">
        <v>217906</v>
      </c>
      <c r="E44" s="77">
        <v>221570</v>
      </c>
      <c r="F44" s="77"/>
      <c r="G44" s="77"/>
      <c r="H44" s="77"/>
      <c r="I44" s="80">
        <f t="shared" si="0"/>
        <v>4.8967250043703003E-2</v>
      </c>
      <c r="J44" s="80">
        <f t="shared" si="1"/>
        <v>5.3144413443668631E-2</v>
      </c>
      <c r="K44" s="77">
        <f t="shared" si="2"/>
        <v>11181</v>
      </c>
      <c r="L44" s="81">
        <f t="shared" si="4"/>
        <v>8.9765410491497943E-2</v>
      </c>
      <c r="M44" s="78">
        <f t="shared" si="3"/>
        <v>3664</v>
      </c>
      <c r="N44" s="78">
        <f t="shared" si="5"/>
        <v>0</v>
      </c>
    </row>
    <row r="45" spans="1:14">
      <c r="A45" s="82">
        <v>47</v>
      </c>
      <c r="B45" s="79" t="s">
        <v>43</v>
      </c>
      <c r="C45" s="77">
        <v>537741</v>
      </c>
      <c r="D45" s="77">
        <v>549770</v>
      </c>
      <c r="E45" s="77">
        <v>549101</v>
      </c>
      <c r="F45" s="77"/>
      <c r="G45" s="77"/>
      <c r="H45" s="77"/>
      <c r="I45" s="80">
        <f t="shared" si="0"/>
        <v>0.12135201501217385</v>
      </c>
      <c r="J45" s="80">
        <f t="shared" si="1"/>
        <v>2.1125411675881139E-2</v>
      </c>
      <c r="K45" s="77">
        <f t="shared" si="2"/>
        <v>11360</v>
      </c>
      <c r="L45" s="81">
        <f t="shared" si="4"/>
        <v>9.1202492011753566E-2</v>
      </c>
      <c r="M45" s="78">
        <f t="shared" si="3"/>
        <v>-669</v>
      </c>
      <c r="N45" s="78">
        <f t="shared" si="5"/>
        <v>0</v>
      </c>
    </row>
    <row r="46" spans="1:14">
      <c r="A46" s="82">
        <v>49</v>
      </c>
      <c r="B46" s="79" t="s">
        <v>44</v>
      </c>
      <c r="C46" s="77">
        <v>57680</v>
      </c>
      <c r="D46" s="77">
        <v>48334</v>
      </c>
      <c r="E46" s="77">
        <v>51614</v>
      </c>
      <c r="F46" s="77"/>
      <c r="G46" s="77"/>
      <c r="H46" s="77"/>
      <c r="I46" s="80">
        <f t="shared" si="0"/>
        <v>1.1406759235256067E-2</v>
      </c>
      <c r="J46" s="80">
        <f t="shared" si="1"/>
        <v>-0.10516643550624133</v>
      </c>
      <c r="K46" s="77">
        <f t="shared" si="2"/>
        <v>-6066</v>
      </c>
      <c r="L46" s="81">
        <f t="shared" si="4"/>
        <v>-4.8700203921064888E-2</v>
      </c>
      <c r="M46" s="78">
        <f t="shared" si="3"/>
        <v>3280</v>
      </c>
      <c r="N46" s="78">
        <f t="shared" si="5"/>
        <v>0</v>
      </c>
    </row>
    <row r="47" spans="1:14">
      <c r="A47" s="82">
        <v>50</v>
      </c>
      <c r="B47" s="79" t="s">
        <v>45</v>
      </c>
      <c r="C47" s="77">
        <v>1589</v>
      </c>
      <c r="D47" s="77">
        <v>1732</v>
      </c>
      <c r="E47" s="77">
        <v>1710</v>
      </c>
      <c r="F47" s="77"/>
      <c r="G47" s="77"/>
      <c r="H47" s="77"/>
      <c r="I47" s="80">
        <f t="shared" si="0"/>
        <v>3.7791216127965038E-4</v>
      </c>
      <c r="J47" s="80">
        <f t="shared" si="1"/>
        <v>7.6148521082441786E-2</v>
      </c>
      <c r="K47" s="77">
        <f t="shared" si="2"/>
        <v>121</v>
      </c>
      <c r="L47" s="81">
        <f t="shared" si="4"/>
        <v>9.7143499413927651E-4</v>
      </c>
      <c r="M47" s="78">
        <f t="shared" si="3"/>
        <v>-22</v>
      </c>
      <c r="N47" s="78">
        <f t="shared" si="5"/>
        <v>0</v>
      </c>
    </row>
    <row r="48" spans="1:14">
      <c r="A48" s="82">
        <v>51</v>
      </c>
      <c r="B48" s="79" t="s">
        <v>46</v>
      </c>
      <c r="C48" s="77">
        <v>13402</v>
      </c>
      <c r="D48" s="77">
        <v>12820</v>
      </c>
      <c r="E48" s="77">
        <v>12837</v>
      </c>
      <c r="F48" s="77"/>
      <c r="G48" s="77"/>
      <c r="H48" s="77"/>
      <c r="I48" s="80">
        <f t="shared" si="0"/>
        <v>2.8369932247642522E-3</v>
      </c>
      <c r="J48" s="80">
        <f t="shared" si="1"/>
        <v>-4.215788688255484E-2</v>
      </c>
      <c r="K48" s="77">
        <f t="shared" si="2"/>
        <v>-565</v>
      </c>
      <c r="L48" s="81">
        <f t="shared" si="4"/>
        <v>-4.5360394354437292E-3</v>
      </c>
      <c r="M48" s="78">
        <f t="shared" si="3"/>
        <v>17</v>
      </c>
      <c r="N48" s="78">
        <f t="shared" si="5"/>
        <v>0</v>
      </c>
    </row>
    <row r="49" spans="1:14">
      <c r="A49" s="82">
        <v>52</v>
      </c>
      <c r="B49" s="79" t="s">
        <v>47</v>
      </c>
      <c r="C49" s="77">
        <v>50714</v>
      </c>
      <c r="D49" s="77">
        <v>53353</v>
      </c>
      <c r="E49" s="77">
        <v>54348</v>
      </c>
      <c r="F49" s="77"/>
      <c r="G49" s="77"/>
      <c r="H49" s="77"/>
      <c r="I49" s="80">
        <f t="shared" si="0"/>
        <v>1.2010976690775695E-2</v>
      </c>
      <c r="J49" s="80">
        <f t="shared" si="1"/>
        <v>7.1656741728122406E-2</v>
      </c>
      <c r="K49" s="77">
        <f t="shared" si="2"/>
        <v>3634</v>
      </c>
      <c r="L49" s="81">
        <f t="shared" si="4"/>
        <v>2.917516337770356E-2</v>
      </c>
      <c r="M49" s="78">
        <f t="shared" si="3"/>
        <v>995</v>
      </c>
      <c r="N49" s="78">
        <f t="shared" si="5"/>
        <v>0</v>
      </c>
    </row>
    <row r="50" spans="1:14">
      <c r="A50" s="82">
        <v>53</v>
      </c>
      <c r="B50" s="79" t="s">
        <v>48</v>
      </c>
      <c r="C50" s="77">
        <v>11198</v>
      </c>
      <c r="D50" s="77">
        <v>13222</v>
      </c>
      <c r="E50" s="77">
        <v>13206</v>
      </c>
      <c r="F50" s="77"/>
      <c r="G50" s="77"/>
      <c r="H50" s="77"/>
      <c r="I50" s="80">
        <f t="shared" si="0"/>
        <v>2.9185426911456508E-3</v>
      </c>
      <c r="J50" s="80">
        <f t="shared" si="1"/>
        <v>0.17931773530987677</v>
      </c>
      <c r="K50" s="77">
        <f t="shared" si="2"/>
        <v>2008</v>
      </c>
      <c r="L50" s="81">
        <f t="shared" si="4"/>
        <v>1.6121003869683199E-2</v>
      </c>
      <c r="M50" s="78">
        <f t="shared" si="3"/>
        <v>-16</v>
      </c>
      <c r="N50" s="78">
        <f t="shared" si="5"/>
        <v>0</v>
      </c>
    </row>
    <row r="51" spans="1:14">
      <c r="A51" s="82">
        <v>55</v>
      </c>
      <c r="B51" s="79" t="s">
        <v>49</v>
      </c>
      <c r="C51" s="77">
        <v>141134</v>
      </c>
      <c r="D51" s="77">
        <v>113333</v>
      </c>
      <c r="E51" s="77">
        <v>110041</v>
      </c>
      <c r="F51" s="77"/>
      <c r="G51" s="77"/>
      <c r="H51" s="77"/>
      <c r="I51" s="80">
        <f t="shared" si="0"/>
        <v>2.4319200081505267E-2</v>
      </c>
      <c r="J51" s="80">
        <f t="shared" si="1"/>
        <v>-0.22030835943146229</v>
      </c>
      <c r="K51" s="77">
        <f t="shared" si="2"/>
        <v>-31093</v>
      </c>
      <c r="L51" s="81">
        <f t="shared" si="4"/>
        <v>-0.2496266799402688</v>
      </c>
      <c r="M51" s="78">
        <f t="shared" si="3"/>
        <v>-3292</v>
      </c>
      <c r="N51" s="78">
        <f t="shared" si="5"/>
        <v>0</v>
      </c>
    </row>
    <row r="52" spans="1:14">
      <c r="A52" s="82">
        <v>56</v>
      </c>
      <c r="B52" s="79" t="s">
        <v>50</v>
      </c>
      <c r="C52" s="77">
        <v>225600</v>
      </c>
      <c r="D52" s="77">
        <v>213563</v>
      </c>
      <c r="E52" s="77">
        <v>213224</v>
      </c>
      <c r="F52" s="77"/>
      <c r="G52" s="77"/>
      <c r="H52" s="77"/>
      <c r="I52" s="80">
        <f t="shared" si="0"/>
        <v>4.7122773495141622E-2</v>
      </c>
      <c r="J52" s="80">
        <f t="shared" si="1"/>
        <v>-5.4858156028368792E-2</v>
      </c>
      <c r="K52" s="77">
        <f t="shared" si="2"/>
        <v>-12376</v>
      </c>
      <c r="L52" s="81">
        <f t="shared" si="4"/>
        <v>-9.935933460717096E-2</v>
      </c>
      <c r="M52" s="78">
        <f t="shared" si="3"/>
        <v>-339</v>
      </c>
      <c r="N52" s="78">
        <f t="shared" si="5"/>
        <v>0</v>
      </c>
    </row>
    <row r="53" spans="1:14">
      <c r="A53" s="82">
        <v>58</v>
      </c>
      <c r="B53" s="79" t="s">
        <v>51</v>
      </c>
      <c r="C53" s="77">
        <v>8897</v>
      </c>
      <c r="D53" s="77">
        <v>8618</v>
      </c>
      <c r="E53" s="77">
        <v>8737</v>
      </c>
      <c r="F53" s="77"/>
      <c r="G53" s="77"/>
      <c r="H53" s="77"/>
      <c r="I53" s="80">
        <f t="shared" si="0"/>
        <v>1.9308880427487164E-3</v>
      </c>
      <c r="J53" s="80">
        <f t="shared" si="1"/>
        <v>-1.7983589974148589E-2</v>
      </c>
      <c r="K53" s="77">
        <f t="shared" si="2"/>
        <v>-160</v>
      </c>
      <c r="L53" s="81">
        <f t="shared" si="4"/>
        <v>-1.2845421410106136E-3</v>
      </c>
      <c r="M53" s="78">
        <f t="shared" si="3"/>
        <v>119</v>
      </c>
      <c r="N53" s="78">
        <f t="shared" si="5"/>
        <v>0</v>
      </c>
    </row>
    <row r="54" spans="1:14">
      <c r="A54" s="82">
        <v>59</v>
      </c>
      <c r="B54" s="79" t="s">
        <v>52</v>
      </c>
      <c r="C54" s="77">
        <v>6720</v>
      </c>
      <c r="D54" s="77">
        <v>6692</v>
      </c>
      <c r="E54" s="77">
        <v>6841</v>
      </c>
      <c r="F54" s="77"/>
      <c r="G54" s="77"/>
      <c r="H54" s="77"/>
      <c r="I54" s="80">
        <f t="shared" si="0"/>
        <v>1.5118696463825077E-3</v>
      </c>
      <c r="J54" s="80">
        <f t="shared" si="1"/>
        <v>1.8005952380952379E-2</v>
      </c>
      <c r="K54" s="77">
        <f t="shared" si="2"/>
        <v>121</v>
      </c>
      <c r="L54" s="81">
        <f t="shared" si="4"/>
        <v>9.7143499413927651E-4</v>
      </c>
      <c r="M54" s="78">
        <f t="shared" si="3"/>
        <v>149</v>
      </c>
      <c r="N54" s="78">
        <f t="shared" si="5"/>
        <v>0</v>
      </c>
    </row>
    <row r="55" spans="1:14">
      <c r="A55" s="82">
        <v>60</v>
      </c>
      <c r="B55" s="79" t="s">
        <v>53</v>
      </c>
      <c r="C55" s="77">
        <v>2992</v>
      </c>
      <c r="D55" s="77">
        <v>2953</v>
      </c>
      <c r="E55" s="77">
        <v>3015</v>
      </c>
      <c r="F55" s="77"/>
      <c r="G55" s="77"/>
      <c r="H55" s="77"/>
      <c r="I55" s="80">
        <f t="shared" si="0"/>
        <v>6.6631881067727829E-4</v>
      </c>
      <c r="J55" s="80">
        <f t="shared" si="1"/>
        <v>7.6871657754010699E-3</v>
      </c>
      <c r="K55" s="77">
        <f t="shared" si="2"/>
        <v>23</v>
      </c>
      <c r="L55" s="81">
        <f t="shared" si="4"/>
        <v>1.846529327702757E-4</v>
      </c>
      <c r="M55" s="78">
        <f t="shared" si="3"/>
        <v>62</v>
      </c>
      <c r="N55" s="78">
        <f t="shared" si="5"/>
        <v>0</v>
      </c>
    </row>
    <row r="56" spans="1:14">
      <c r="A56" s="82">
        <v>61</v>
      </c>
      <c r="B56" s="79" t="s">
        <v>54</v>
      </c>
      <c r="C56" s="77">
        <v>8951</v>
      </c>
      <c r="D56" s="77">
        <v>8656</v>
      </c>
      <c r="E56" s="77">
        <v>8842</v>
      </c>
      <c r="F56" s="77"/>
      <c r="G56" s="77"/>
      <c r="H56" s="77"/>
      <c r="I56" s="80">
        <f t="shared" si="0"/>
        <v>1.9540931754588706E-3</v>
      </c>
      <c r="J56" s="80">
        <f t="shared" si="1"/>
        <v>-1.2177410345212825E-2</v>
      </c>
      <c r="K56" s="77">
        <f t="shared" si="2"/>
        <v>-109</v>
      </c>
      <c r="L56" s="81">
        <f t="shared" si="4"/>
        <v>-8.7509433356348042E-4</v>
      </c>
      <c r="M56" s="78">
        <f t="shared" si="3"/>
        <v>186</v>
      </c>
      <c r="N56" s="78">
        <f t="shared" si="5"/>
        <v>0</v>
      </c>
    </row>
    <row r="57" spans="1:14">
      <c r="A57" s="82">
        <v>62</v>
      </c>
      <c r="B57" s="79" t="s">
        <v>55</v>
      </c>
      <c r="C57" s="77">
        <v>30776</v>
      </c>
      <c r="D57" s="77">
        <v>36330</v>
      </c>
      <c r="E57" s="77">
        <v>36868</v>
      </c>
      <c r="F57" s="77"/>
      <c r="G57" s="77"/>
      <c r="H57" s="77"/>
      <c r="I57" s="80">
        <f t="shared" si="0"/>
        <v>8.1478745976948236E-3</v>
      </c>
      <c r="J57" s="80">
        <f t="shared" si="1"/>
        <v>0.19794645178060827</v>
      </c>
      <c r="K57" s="77">
        <f t="shared" si="2"/>
        <v>6092</v>
      </c>
      <c r="L57" s="81">
        <f t="shared" si="4"/>
        <v>4.8908942018979107E-2</v>
      </c>
      <c r="M57" s="78">
        <f t="shared" si="3"/>
        <v>538</v>
      </c>
      <c r="N57" s="78">
        <f t="shared" si="5"/>
        <v>0</v>
      </c>
    </row>
    <row r="58" spans="1:14">
      <c r="A58" s="82">
        <v>63</v>
      </c>
      <c r="B58" s="79" t="s">
        <v>56</v>
      </c>
      <c r="C58" s="77">
        <v>23922</v>
      </c>
      <c r="D58" s="77">
        <v>24106</v>
      </c>
      <c r="E58" s="77">
        <v>19766</v>
      </c>
      <c r="F58" s="77"/>
      <c r="G58" s="77"/>
      <c r="H58" s="77"/>
      <c r="I58" s="80">
        <f t="shared" si="0"/>
        <v>4.3683109823705081E-3</v>
      </c>
      <c r="J58" s="80">
        <f t="shared" si="1"/>
        <v>-0.17373129337011955</v>
      </c>
      <c r="K58" s="77">
        <f t="shared" si="2"/>
        <v>-4156</v>
      </c>
      <c r="L58" s="81">
        <f t="shared" si="4"/>
        <v>-3.3365982112750686E-2</v>
      </c>
      <c r="M58" s="78">
        <f t="shared" si="3"/>
        <v>-4340</v>
      </c>
      <c r="N58" s="78">
        <f t="shared" si="5"/>
        <v>0</v>
      </c>
    </row>
    <row r="59" spans="1:14">
      <c r="A59" s="82">
        <v>64</v>
      </c>
      <c r="B59" s="79" t="s">
        <v>57</v>
      </c>
      <c r="C59" s="77">
        <v>38117</v>
      </c>
      <c r="D59" s="77">
        <v>37603</v>
      </c>
      <c r="E59" s="77">
        <v>37746</v>
      </c>
      <c r="F59" s="77"/>
      <c r="G59" s="77"/>
      <c r="H59" s="77"/>
      <c r="I59" s="80">
        <f t="shared" si="0"/>
        <v>8.341913707404492E-3</v>
      </c>
      <c r="J59" s="80">
        <f t="shared" si="1"/>
        <v>-9.7331899152609067E-3</v>
      </c>
      <c r="K59" s="77">
        <f t="shared" si="2"/>
        <v>-371</v>
      </c>
      <c r="L59" s="81">
        <f t="shared" si="4"/>
        <v>-2.9785320894683601E-3</v>
      </c>
      <c r="M59" s="78">
        <f t="shared" si="3"/>
        <v>143</v>
      </c>
      <c r="N59" s="78">
        <f t="shared" si="5"/>
        <v>0</v>
      </c>
    </row>
    <row r="60" spans="1:14">
      <c r="A60" s="82">
        <v>65</v>
      </c>
      <c r="B60" s="79" t="s">
        <v>58</v>
      </c>
      <c r="C60" s="77">
        <v>12447</v>
      </c>
      <c r="D60" s="77">
        <v>12706</v>
      </c>
      <c r="E60" s="77">
        <v>12715</v>
      </c>
      <c r="F60" s="77"/>
      <c r="G60" s="77"/>
      <c r="H60" s="77"/>
      <c r="I60" s="80">
        <f t="shared" si="0"/>
        <v>2.8100310705676925E-3</v>
      </c>
      <c r="J60" s="80">
        <f t="shared" si="1"/>
        <v>2.15312926809673E-2</v>
      </c>
      <c r="K60" s="77">
        <f t="shared" si="2"/>
        <v>268</v>
      </c>
      <c r="L60" s="81">
        <f t="shared" si="4"/>
        <v>2.1516080861927775E-3</v>
      </c>
      <c r="M60" s="78">
        <f t="shared" si="3"/>
        <v>9</v>
      </c>
      <c r="N60" s="78">
        <f t="shared" si="5"/>
        <v>0</v>
      </c>
    </row>
    <row r="61" spans="1:14">
      <c r="A61" s="82">
        <v>66</v>
      </c>
      <c r="B61" s="79" t="s">
        <v>59</v>
      </c>
      <c r="C61" s="77">
        <v>25254</v>
      </c>
      <c r="D61" s="77">
        <v>26337</v>
      </c>
      <c r="E61" s="77">
        <v>26613</v>
      </c>
      <c r="F61" s="77"/>
      <c r="G61" s="77"/>
      <c r="H61" s="77"/>
      <c r="I61" s="80">
        <f t="shared" si="0"/>
        <v>5.881506636336453E-3</v>
      </c>
      <c r="J61" s="80">
        <f t="shared" si="1"/>
        <v>5.381325730577334E-2</v>
      </c>
      <c r="K61" s="77">
        <f t="shared" si="2"/>
        <v>1359</v>
      </c>
      <c r="L61" s="81">
        <f t="shared" si="4"/>
        <v>1.0910579810208898E-2</v>
      </c>
      <c r="M61" s="78">
        <f t="shared" si="3"/>
        <v>276</v>
      </c>
      <c r="N61" s="78">
        <f t="shared" si="5"/>
        <v>0</v>
      </c>
    </row>
    <row r="62" spans="1:14">
      <c r="A62" s="82">
        <v>68</v>
      </c>
      <c r="B62" s="79" t="s">
        <v>60</v>
      </c>
      <c r="C62" s="77">
        <v>35454</v>
      </c>
      <c r="D62" s="77">
        <v>40178</v>
      </c>
      <c r="E62" s="77">
        <v>40763</v>
      </c>
      <c r="F62" s="77"/>
      <c r="G62" s="77"/>
      <c r="H62" s="77"/>
      <c r="I62" s="80">
        <f t="shared" si="0"/>
        <v>9.0086745206095827E-3</v>
      </c>
      <c r="J62" s="80">
        <f t="shared" si="1"/>
        <v>0.14974332938455465</v>
      </c>
      <c r="K62" s="77">
        <f t="shared" si="2"/>
        <v>5309</v>
      </c>
      <c r="L62" s="81">
        <f t="shared" si="4"/>
        <v>4.2622713916408421E-2</v>
      </c>
      <c r="M62" s="78">
        <f t="shared" si="3"/>
        <v>585</v>
      </c>
      <c r="N62" s="78">
        <f t="shared" si="5"/>
        <v>0</v>
      </c>
    </row>
    <row r="63" spans="1:14">
      <c r="A63" s="82">
        <v>69</v>
      </c>
      <c r="B63" s="79" t="s">
        <v>61</v>
      </c>
      <c r="C63" s="77">
        <v>85774</v>
      </c>
      <c r="D63" s="77">
        <v>88844</v>
      </c>
      <c r="E63" s="77">
        <v>89555</v>
      </c>
      <c r="F63" s="77"/>
      <c r="G63" s="77"/>
      <c r="H63" s="77"/>
      <c r="I63" s="80">
        <f t="shared" si="0"/>
        <v>1.9791768189122275E-2</v>
      </c>
      <c r="J63" s="80">
        <f t="shared" si="1"/>
        <v>4.408095693333644E-2</v>
      </c>
      <c r="K63" s="77">
        <f t="shared" si="2"/>
        <v>3781</v>
      </c>
      <c r="L63" s="81">
        <f t="shared" si="4"/>
        <v>3.035533646975706E-2</v>
      </c>
      <c r="M63" s="78">
        <f t="shared" si="3"/>
        <v>711</v>
      </c>
      <c r="N63" s="78">
        <f t="shared" si="5"/>
        <v>0</v>
      </c>
    </row>
    <row r="64" spans="1:14">
      <c r="A64" s="82">
        <v>70</v>
      </c>
      <c r="B64" s="79" t="s">
        <v>62</v>
      </c>
      <c r="C64" s="77">
        <v>88581</v>
      </c>
      <c r="D64" s="77">
        <v>89531</v>
      </c>
      <c r="E64" s="77">
        <v>87962</v>
      </c>
      <c r="F64" s="77"/>
      <c r="G64" s="77"/>
      <c r="H64" s="77"/>
      <c r="I64" s="80">
        <f t="shared" si="0"/>
        <v>1.9439713175719651E-2</v>
      </c>
      <c r="J64" s="80">
        <f t="shared" si="1"/>
        <v>-6.9879545274946098E-3</v>
      </c>
      <c r="K64" s="77">
        <f t="shared" si="2"/>
        <v>-619</v>
      </c>
      <c r="L64" s="81">
        <f t="shared" si="4"/>
        <v>-4.969572408034811E-3</v>
      </c>
      <c r="M64" s="78">
        <f t="shared" si="3"/>
        <v>-1569</v>
      </c>
      <c r="N64" s="78">
        <f t="shared" si="5"/>
        <v>0</v>
      </c>
    </row>
    <row r="65" spans="1:14">
      <c r="A65" s="82">
        <v>71</v>
      </c>
      <c r="B65" s="79" t="s">
        <v>63</v>
      </c>
      <c r="C65" s="77">
        <v>45895</v>
      </c>
      <c r="D65" s="77">
        <v>46875</v>
      </c>
      <c r="E65" s="77">
        <v>47768</v>
      </c>
      <c r="F65" s="77"/>
      <c r="G65" s="77"/>
      <c r="H65" s="77"/>
      <c r="I65" s="80">
        <f t="shared" si="0"/>
        <v>1.0556788374272713E-2</v>
      </c>
      <c r="J65" s="80">
        <f t="shared" si="1"/>
        <v>4.0810545811090532E-2</v>
      </c>
      <c r="K65" s="77">
        <f t="shared" si="2"/>
        <v>1873</v>
      </c>
      <c r="L65" s="81">
        <f t="shared" si="4"/>
        <v>1.5037171438205495E-2</v>
      </c>
      <c r="M65" s="78">
        <f t="shared" si="3"/>
        <v>893</v>
      </c>
      <c r="N65" s="78">
        <f t="shared" si="5"/>
        <v>0</v>
      </c>
    </row>
    <row r="66" spans="1:14">
      <c r="A66" s="82">
        <v>72</v>
      </c>
      <c r="B66" s="79" t="s">
        <v>64</v>
      </c>
      <c r="C66" s="77">
        <v>4798</v>
      </c>
      <c r="D66" s="77">
        <v>5168</v>
      </c>
      <c r="E66" s="77">
        <v>5222</v>
      </c>
      <c r="F66" s="77"/>
      <c r="G66" s="77"/>
      <c r="H66" s="77"/>
      <c r="I66" s="80">
        <f t="shared" si="0"/>
        <v>1.154068600118324E-3</v>
      </c>
      <c r="J66" s="80">
        <f t="shared" si="1"/>
        <v>8.837015423092956E-2</v>
      </c>
      <c r="K66" s="77">
        <f t="shared" si="2"/>
        <v>424</v>
      </c>
      <c r="L66" s="81">
        <f t="shared" si="4"/>
        <v>3.4040366736781259E-3</v>
      </c>
      <c r="M66" s="78">
        <f t="shared" si="3"/>
        <v>54</v>
      </c>
      <c r="N66" s="78">
        <f t="shared" si="5"/>
        <v>0</v>
      </c>
    </row>
    <row r="67" spans="1:14">
      <c r="A67" s="82">
        <v>73</v>
      </c>
      <c r="B67" s="79" t="s">
        <v>65</v>
      </c>
      <c r="C67" s="77">
        <v>24848</v>
      </c>
      <c r="D67" s="77">
        <v>23714</v>
      </c>
      <c r="E67" s="77">
        <v>23019</v>
      </c>
      <c r="F67" s="77"/>
      <c r="G67" s="77"/>
      <c r="H67" s="77"/>
      <c r="I67" s="80">
        <f t="shared" ref="I67:I92" si="6">E67/$E$92</f>
        <v>5.0872280938574687E-3</v>
      </c>
      <c r="J67" s="80">
        <f t="shared" ref="J67:J92" si="7">(E67-C67)/C67</f>
        <v>-7.3607533805537667E-2</v>
      </c>
      <c r="K67" s="77">
        <f t="shared" ref="K67:K92" si="8">E67-C67</f>
        <v>-1829</v>
      </c>
      <c r="L67" s="81">
        <f t="shared" si="4"/>
        <v>-1.4683922349427576E-2</v>
      </c>
      <c r="M67" s="78">
        <f t="shared" ref="M67:M92" si="9">E67-D67</f>
        <v>-695</v>
      </c>
      <c r="N67" s="78">
        <f t="shared" si="5"/>
        <v>0</v>
      </c>
    </row>
    <row r="68" spans="1:14">
      <c r="A68" s="82">
        <v>74</v>
      </c>
      <c r="B68" s="79" t="s">
        <v>66</v>
      </c>
      <c r="C68" s="77">
        <v>16619</v>
      </c>
      <c r="D68" s="77">
        <v>17494</v>
      </c>
      <c r="E68" s="77">
        <v>17843</v>
      </c>
      <c r="F68" s="77"/>
      <c r="G68" s="77"/>
      <c r="H68" s="77"/>
      <c r="I68" s="80">
        <f t="shared" si="6"/>
        <v>3.943325551878831E-3</v>
      </c>
      <c r="J68" s="80">
        <f t="shared" si="7"/>
        <v>7.365064083278175E-2</v>
      </c>
      <c r="K68" s="77">
        <f t="shared" si="8"/>
        <v>1224</v>
      </c>
      <c r="L68" s="81">
        <f t="shared" ref="L68:L92" si="10">K68/$K$92</f>
        <v>9.8267473787311942E-3</v>
      </c>
      <c r="M68" s="78">
        <f t="shared" si="9"/>
        <v>349</v>
      </c>
      <c r="N68" s="78">
        <f t="shared" ref="N68:N92" si="11">H68-G68</f>
        <v>0</v>
      </c>
    </row>
    <row r="69" spans="1:14">
      <c r="A69" s="82">
        <v>75</v>
      </c>
      <c r="B69" s="79" t="s">
        <v>67</v>
      </c>
      <c r="C69" s="77">
        <v>3370</v>
      </c>
      <c r="D69" s="77">
        <v>3946</v>
      </c>
      <c r="E69" s="77">
        <v>4039</v>
      </c>
      <c r="F69" s="77"/>
      <c r="G69" s="77"/>
      <c r="H69" s="77"/>
      <c r="I69" s="80">
        <f t="shared" si="6"/>
        <v>8.9262410491725605E-4</v>
      </c>
      <c r="J69" s="80">
        <f t="shared" si="7"/>
        <v>0.19851632047477744</v>
      </c>
      <c r="K69" s="77">
        <f t="shared" si="8"/>
        <v>669</v>
      </c>
      <c r="L69" s="81">
        <f t="shared" si="10"/>
        <v>5.3709918271006279E-3</v>
      </c>
      <c r="M69" s="78">
        <f t="shared" si="9"/>
        <v>93</v>
      </c>
      <c r="N69" s="78">
        <f t="shared" si="11"/>
        <v>0</v>
      </c>
    </row>
    <row r="70" spans="1:14">
      <c r="A70" s="82">
        <v>77</v>
      </c>
      <c r="B70" s="79" t="s">
        <v>68</v>
      </c>
      <c r="C70" s="77">
        <v>6100</v>
      </c>
      <c r="D70" s="77">
        <v>6635</v>
      </c>
      <c r="E70" s="77">
        <v>6701</v>
      </c>
      <c r="F70" s="77"/>
      <c r="G70" s="77"/>
      <c r="H70" s="77"/>
      <c r="I70" s="80">
        <f t="shared" si="6"/>
        <v>1.4809294694356357E-3</v>
      </c>
      <c r="J70" s="80">
        <f t="shared" si="7"/>
        <v>9.8524590163934431E-2</v>
      </c>
      <c r="K70" s="77">
        <f t="shared" si="8"/>
        <v>601</v>
      </c>
      <c r="L70" s="81">
        <f t="shared" si="10"/>
        <v>4.8250614171711174E-3</v>
      </c>
      <c r="M70" s="78">
        <f t="shared" si="9"/>
        <v>66</v>
      </c>
      <c r="N70" s="78">
        <f t="shared" si="11"/>
        <v>0</v>
      </c>
    </row>
    <row r="71" spans="1:14">
      <c r="A71" s="82">
        <v>78</v>
      </c>
      <c r="B71" s="79" t="s">
        <v>69</v>
      </c>
      <c r="C71" s="77">
        <v>23464</v>
      </c>
      <c r="D71" s="77">
        <v>27485</v>
      </c>
      <c r="E71" s="77">
        <v>26069</v>
      </c>
      <c r="F71" s="77"/>
      <c r="G71" s="77"/>
      <c r="H71" s="77"/>
      <c r="I71" s="80">
        <f t="shared" si="6"/>
        <v>5.7612819487714651E-3</v>
      </c>
      <c r="J71" s="80">
        <f t="shared" si="7"/>
        <v>0.11102113876576884</v>
      </c>
      <c r="K71" s="77">
        <f t="shared" si="8"/>
        <v>2605</v>
      </c>
      <c r="L71" s="81">
        <f t="shared" si="10"/>
        <v>2.091395173332905E-2</v>
      </c>
      <c r="M71" s="78">
        <f t="shared" si="9"/>
        <v>-1416</v>
      </c>
      <c r="N71" s="78">
        <f t="shared" si="11"/>
        <v>0</v>
      </c>
    </row>
    <row r="72" spans="1:14">
      <c r="A72" s="82">
        <v>79</v>
      </c>
      <c r="B72" s="79" t="s">
        <v>70</v>
      </c>
      <c r="C72" s="77">
        <v>23499</v>
      </c>
      <c r="D72" s="77">
        <v>18914</v>
      </c>
      <c r="E72" s="77">
        <v>19424</v>
      </c>
      <c r="F72" s="77"/>
      <c r="G72" s="77"/>
      <c r="H72" s="77"/>
      <c r="I72" s="80">
        <f t="shared" si="6"/>
        <v>4.292728550114578E-3</v>
      </c>
      <c r="J72" s="80">
        <f t="shared" si="7"/>
        <v>-0.17341163453763989</v>
      </c>
      <c r="K72" s="77">
        <f t="shared" si="8"/>
        <v>-4075</v>
      </c>
      <c r="L72" s="81">
        <f t="shared" si="10"/>
        <v>-3.2715682653864063E-2</v>
      </c>
      <c r="M72" s="78">
        <f t="shared" si="9"/>
        <v>510</v>
      </c>
      <c r="N72" s="78">
        <f t="shared" si="11"/>
        <v>0</v>
      </c>
    </row>
    <row r="73" spans="1:14">
      <c r="A73" s="82">
        <v>80</v>
      </c>
      <c r="B73" s="79" t="s">
        <v>71</v>
      </c>
      <c r="C73" s="77">
        <v>42959</v>
      </c>
      <c r="D73" s="77">
        <v>35673</v>
      </c>
      <c r="E73" s="77">
        <v>34169</v>
      </c>
      <c r="F73" s="77"/>
      <c r="G73" s="77"/>
      <c r="H73" s="77"/>
      <c r="I73" s="80">
        <f t="shared" si="6"/>
        <v>7.5513921864119142E-3</v>
      </c>
      <c r="J73" s="80">
        <f t="shared" si="7"/>
        <v>-0.20461370143625318</v>
      </c>
      <c r="K73" s="77">
        <f t="shared" si="8"/>
        <v>-8790</v>
      </c>
      <c r="L73" s="81">
        <f t="shared" si="10"/>
        <v>-7.0569533871770576E-2</v>
      </c>
      <c r="M73" s="78">
        <f t="shared" si="9"/>
        <v>-1504</v>
      </c>
      <c r="N73" s="78">
        <f t="shared" si="11"/>
        <v>0</v>
      </c>
    </row>
    <row r="74" spans="1:14">
      <c r="A74" s="82">
        <v>81</v>
      </c>
      <c r="B74" s="79" t="s">
        <v>72</v>
      </c>
      <c r="C74" s="77">
        <v>221412</v>
      </c>
      <c r="D74" s="77">
        <v>198712</v>
      </c>
      <c r="E74" s="77">
        <v>193357</v>
      </c>
      <c r="F74" s="77"/>
      <c r="G74" s="77"/>
      <c r="H74" s="77"/>
      <c r="I74" s="80">
        <f t="shared" si="6"/>
        <v>4.2732141385116579E-2</v>
      </c>
      <c r="J74" s="80">
        <f t="shared" si="7"/>
        <v>-0.12670948277419472</v>
      </c>
      <c r="K74" s="77">
        <f t="shared" si="8"/>
        <v>-28055</v>
      </c>
      <c r="L74" s="81">
        <f t="shared" si="10"/>
        <v>-0.22523643603782978</v>
      </c>
      <c r="M74" s="78">
        <f t="shared" si="9"/>
        <v>-5355</v>
      </c>
      <c r="N74" s="78">
        <f t="shared" si="11"/>
        <v>0</v>
      </c>
    </row>
    <row r="75" spans="1:14">
      <c r="A75" s="82">
        <v>82</v>
      </c>
      <c r="B75" s="79" t="s">
        <v>73</v>
      </c>
      <c r="C75" s="77">
        <v>202007</v>
      </c>
      <c r="D75" s="77">
        <v>198301</v>
      </c>
      <c r="E75" s="77">
        <v>202512</v>
      </c>
      <c r="F75" s="77"/>
      <c r="G75" s="77"/>
      <c r="H75" s="77"/>
      <c r="I75" s="80">
        <f t="shared" si="6"/>
        <v>4.4755407956178099E-2</v>
      </c>
      <c r="J75" s="80">
        <f t="shared" si="7"/>
        <v>2.4999133693386862E-3</v>
      </c>
      <c r="K75" s="77">
        <f t="shared" si="8"/>
        <v>505</v>
      </c>
      <c r="L75" s="81">
        <f t="shared" si="10"/>
        <v>4.0543361325647486E-3</v>
      </c>
      <c r="M75" s="78">
        <f t="shared" si="9"/>
        <v>4211</v>
      </c>
      <c r="N75" s="78">
        <f t="shared" si="11"/>
        <v>0</v>
      </c>
    </row>
    <row r="76" spans="1:14">
      <c r="A76" s="82">
        <v>84</v>
      </c>
      <c r="B76" s="79" t="s">
        <v>74</v>
      </c>
      <c r="C76" s="77">
        <v>47558</v>
      </c>
      <c r="D76" s="77">
        <v>47154</v>
      </c>
      <c r="E76" s="77">
        <v>53594</v>
      </c>
      <c r="F76" s="77"/>
      <c r="G76" s="77"/>
      <c r="H76" s="77"/>
      <c r="I76" s="80">
        <f t="shared" si="6"/>
        <v>1.1844341737790398E-2</v>
      </c>
      <c r="J76" s="80">
        <f t="shared" si="7"/>
        <v>0.12691870978594558</v>
      </c>
      <c r="K76" s="77">
        <f t="shared" si="8"/>
        <v>6036</v>
      </c>
      <c r="L76" s="81">
        <f t="shared" si="10"/>
        <v>4.8459352269625396E-2</v>
      </c>
      <c r="M76" s="78">
        <f t="shared" si="9"/>
        <v>6440</v>
      </c>
      <c r="N76" s="78">
        <f t="shared" si="11"/>
        <v>0</v>
      </c>
    </row>
    <row r="77" spans="1:14">
      <c r="A77" s="82">
        <v>85</v>
      </c>
      <c r="B77" s="79" t="s">
        <v>75</v>
      </c>
      <c r="C77" s="77">
        <v>376944</v>
      </c>
      <c r="D77" s="77">
        <v>304554</v>
      </c>
      <c r="E77" s="77">
        <v>346976</v>
      </c>
      <c r="F77" s="77"/>
      <c r="G77" s="77"/>
      <c r="H77" s="77"/>
      <c r="I77" s="80">
        <f t="shared" si="6"/>
        <v>7.668213454512747E-2</v>
      </c>
      <c r="J77" s="80">
        <f t="shared" si="7"/>
        <v>-7.9502525574090585E-2</v>
      </c>
      <c r="K77" s="77">
        <f t="shared" si="8"/>
        <v>-29968</v>
      </c>
      <c r="L77" s="81">
        <f t="shared" si="10"/>
        <v>-0.24059474301128791</v>
      </c>
      <c r="M77" s="78">
        <f t="shared" si="9"/>
        <v>42422</v>
      </c>
      <c r="N77" s="78">
        <f t="shared" si="11"/>
        <v>0</v>
      </c>
    </row>
    <row r="78" spans="1:14">
      <c r="A78" s="82">
        <v>86</v>
      </c>
      <c r="B78" s="79" t="s">
        <v>76</v>
      </c>
      <c r="C78" s="77">
        <v>347946</v>
      </c>
      <c r="D78" s="77">
        <v>413931</v>
      </c>
      <c r="E78" s="77">
        <v>438698</v>
      </c>
      <c r="F78" s="77"/>
      <c r="G78" s="77"/>
      <c r="H78" s="77"/>
      <c r="I78" s="80">
        <f t="shared" si="6"/>
        <v>9.6952812473134531E-2</v>
      </c>
      <c r="J78" s="80">
        <f t="shared" si="7"/>
        <v>0.26082208158737274</v>
      </c>
      <c r="K78" s="77">
        <f t="shared" si="8"/>
        <v>90752</v>
      </c>
      <c r="L78" s="81">
        <f t="shared" si="10"/>
        <v>0.72859230238121997</v>
      </c>
      <c r="M78" s="78">
        <f t="shared" si="9"/>
        <v>24767</v>
      </c>
      <c r="N78" s="78">
        <f t="shared" si="11"/>
        <v>0</v>
      </c>
    </row>
    <row r="79" spans="1:14">
      <c r="A79" s="82">
        <v>87</v>
      </c>
      <c r="B79" s="79" t="s">
        <v>77</v>
      </c>
      <c r="C79" s="78">
        <v>23703</v>
      </c>
      <c r="D79" s="78">
        <v>25210</v>
      </c>
      <c r="E79" s="78">
        <v>27349</v>
      </c>
      <c r="F79" s="78"/>
      <c r="G79" s="78"/>
      <c r="H79" s="78"/>
      <c r="I79" s="80">
        <f t="shared" si="6"/>
        <v>6.0441635665714373E-3</v>
      </c>
      <c r="J79" s="80">
        <f t="shared" si="7"/>
        <v>0.15382019153693624</v>
      </c>
      <c r="K79" s="77">
        <f t="shared" si="8"/>
        <v>3646</v>
      </c>
      <c r="L79" s="81">
        <f t="shared" si="10"/>
        <v>2.9271504038279356E-2</v>
      </c>
      <c r="M79" s="78">
        <f t="shared" si="9"/>
        <v>2139</v>
      </c>
      <c r="N79" s="78">
        <f t="shared" si="11"/>
        <v>0</v>
      </c>
    </row>
    <row r="80" spans="1:14">
      <c r="A80" s="82">
        <v>88</v>
      </c>
      <c r="B80" s="79" t="s">
        <v>78</v>
      </c>
      <c r="C80" s="78">
        <v>41176</v>
      </c>
      <c r="D80" s="78">
        <v>43114</v>
      </c>
      <c r="E80" s="78">
        <v>43976</v>
      </c>
      <c r="F80" s="78"/>
      <c r="G80" s="78"/>
      <c r="H80" s="78"/>
      <c r="I80" s="80">
        <f t="shared" si="6"/>
        <v>9.7187515815402945E-3</v>
      </c>
      <c r="J80" s="80">
        <f t="shared" si="7"/>
        <v>6.8000777151738884E-2</v>
      </c>
      <c r="K80" s="77">
        <f t="shared" si="8"/>
        <v>2800</v>
      </c>
      <c r="L80" s="81">
        <f t="shared" si="10"/>
        <v>2.2479487467685737E-2</v>
      </c>
      <c r="M80" s="78">
        <f t="shared" si="9"/>
        <v>862</v>
      </c>
      <c r="N80" s="78">
        <f t="shared" si="11"/>
        <v>0</v>
      </c>
    </row>
    <row r="81" spans="1:16">
      <c r="A81" s="82">
        <v>90</v>
      </c>
      <c r="B81" s="79" t="s">
        <v>79</v>
      </c>
      <c r="C81" s="78">
        <v>5635</v>
      </c>
      <c r="D81" s="78">
        <v>4518</v>
      </c>
      <c r="E81" s="78">
        <v>4714</v>
      </c>
      <c r="F81" s="78"/>
      <c r="G81" s="78"/>
      <c r="H81" s="78"/>
      <c r="I81" s="80">
        <f t="shared" si="6"/>
        <v>1.0417999580539601E-3</v>
      </c>
      <c r="J81" s="80">
        <f t="shared" si="7"/>
        <v>-0.16344276841171251</v>
      </c>
      <c r="K81" s="77">
        <f t="shared" si="8"/>
        <v>-921</v>
      </c>
      <c r="L81" s="81">
        <f t="shared" si="10"/>
        <v>-7.3941456991923442E-3</v>
      </c>
      <c r="M81" s="78">
        <f t="shared" si="9"/>
        <v>196</v>
      </c>
      <c r="N81" s="78">
        <f t="shared" si="11"/>
        <v>0</v>
      </c>
      <c r="O81" s="8"/>
      <c r="P81" s="8"/>
    </row>
    <row r="82" spans="1:16">
      <c r="A82" s="82">
        <v>91</v>
      </c>
      <c r="B82" s="79" t="s">
        <v>80</v>
      </c>
      <c r="C82" s="78">
        <v>2298</v>
      </c>
      <c r="D82" s="78">
        <v>1556</v>
      </c>
      <c r="E82" s="78">
        <v>1656</v>
      </c>
      <c r="F82" s="78"/>
      <c r="G82" s="78"/>
      <c r="H82" s="78"/>
      <c r="I82" s="80">
        <f t="shared" si="6"/>
        <v>3.6597809302871406E-4</v>
      </c>
      <c r="J82" s="80">
        <f t="shared" si="7"/>
        <v>-0.27937336814621411</v>
      </c>
      <c r="K82" s="77">
        <f t="shared" si="8"/>
        <v>-642</v>
      </c>
      <c r="L82" s="81">
        <f t="shared" si="10"/>
        <v>-5.1542253408050865E-3</v>
      </c>
      <c r="M82" s="78">
        <f t="shared" si="9"/>
        <v>100</v>
      </c>
      <c r="N82" s="78">
        <f t="shared" si="11"/>
        <v>0</v>
      </c>
      <c r="O82" s="6"/>
      <c r="P82" s="6"/>
    </row>
    <row r="83" spans="1:16">
      <c r="A83" s="82">
        <v>92</v>
      </c>
      <c r="B83" s="79" t="s">
        <v>81</v>
      </c>
      <c r="C83" s="78">
        <v>1809</v>
      </c>
      <c r="D83" s="78">
        <v>1493</v>
      </c>
      <c r="E83" s="78">
        <v>1499</v>
      </c>
      <c r="F83" s="78"/>
      <c r="G83" s="78"/>
      <c r="H83" s="78"/>
      <c r="I83" s="80">
        <f t="shared" si="6"/>
        <v>3.3128089459543618E-4</v>
      </c>
      <c r="J83" s="80">
        <f t="shared" si="7"/>
        <v>-0.17136539524599226</v>
      </c>
      <c r="K83" s="77">
        <f t="shared" si="8"/>
        <v>-310</v>
      </c>
      <c r="L83" s="81">
        <f t="shared" si="10"/>
        <v>-2.4888003982080635E-3</v>
      </c>
      <c r="M83" s="78">
        <f t="shared" si="9"/>
        <v>6</v>
      </c>
      <c r="N83" s="78">
        <f t="shared" si="11"/>
        <v>0</v>
      </c>
    </row>
    <row r="84" spans="1:16">
      <c r="A84" s="82">
        <v>93</v>
      </c>
      <c r="B84" s="79" t="s">
        <v>82</v>
      </c>
      <c r="C84" s="78">
        <v>19081</v>
      </c>
      <c r="D84" s="78">
        <v>17560</v>
      </c>
      <c r="E84" s="78">
        <v>17298</v>
      </c>
      <c r="F84" s="78"/>
      <c r="G84" s="78"/>
      <c r="H84" s="78"/>
      <c r="I84" s="80">
        <f t="shared" si="6"/>
        <v>3.8228798630499366E-3</v>
      </c>
      <c r="J84" s="80">
        <f t="shared" si="7"/>
        <v>-9.3443739845920026E-2</v>
      </c>
      <c r="K84" s="77">
        <f t="shared" si="8"/>
        <v>-1783</v>
      </c>
      <c r="L84" s="81">
        <f t="shared" si="10"/>
        <v>-1.4314616483887025E-2</v>
      </c>
      <c r="M84" s="78">
        <f t="shared" si="9"/>
        <v>-262</v>
      </c>
      <c r="N84" s="78">
        <f t="shared" si="11"/>
        <v>0</v>
      </c>
    </row>
    <row r="85" spans="1:16">
      <c r="A85" s="82">
        <v>94</v>
      </c>
      <c r="B85" s="79" t="s">
        <v>83</v>
      </c>
      <c r="C85" s="78">
        <v>23792</v>
      </c>
      <c r="D85" s="78">
        <v>20486</v>
      </c>
      <c r="E85" s="78">
        <v>21077</v>
      </c>
      <c r="F85" s="78"/>
      <c r="G85" s="78"/>
      <c r="H85" s="78"/>
      <c r="I85" s="80">
        <f t="shared" si="6"/>
        <v>4.6580436393515732E-3</v>
      </c>
      <c r="J85" s="80">
        <f t="shared" si="7"/>
        <v>-0.11411398789509079</v>
      </c>
      <c r="K85" s="77">
        <f t="shared" si="8"/>
        <v>-2715</v>
      </c>
      <c r="L85" s="81">
        <f t="shared" si="10"/>
        <v>-2.1797074455273849E-2</v>
      </c>
      <c r="M85" s="78">
        <f t="shared" si="9"/>
        <v>591</v>
      </c>
      <c r="N85" s="78">
        <f t="shared" si="11"/>
        <v>0</v>
      </c>
    </row>
    <row r="86" spans="1:16">
      <c r="A86" s="82">
        <v>95</v>
      </c>
      <c r="B86" s="79" t="s">
        <v>84</v>
      </c>
      <c r="C86" s="78">
        <v>12161</v>
      </c>
      <c r="D86" s="78">
        <v>12503</v>
      </c>
      <c r="E86" s="78">
        <v>12638</v>
      </c>
      <c r="F86" s="78"/>
      <c r="G86" s="78"/>
      <c r="H86" s="78"/>
      <c r="I86" s="80">
        <f t="shared" si="6"/>
        <v>2.7930139732469132E-3</v>
      </c>
      <c r="J86" s="80">
        <f t="shared" si="7"/>
        <v>3.9223748047035607E-2</v>
      </c>
      <c r="K86" s="77">
        <f t="shared" si="8"/>
        <v>477</v>
      </c>
      <c r="L86" s="81">
        <f t="shared" si="10"/>
        <v>3.8295412578878917E-3</v>
      </c>
      <c r="M86" s="78">
        <f t="shared" si="9"/>
        <v>135</v>
      </c>
      <c r="N86" s="78">
        <f t="shared" si="11"/>
        <v>0</v>
      </c>
    </row>
    <row r="87" spans="1:16">
      <c r="A87" s="82">
        <v>96</v>
      </c>
      <c r="B87" s="79" t="s">
        <v>85</v>
      </c>
      <c r="C87" s="78">
        <v>57257</v>
      </c>
      <c r="D87" s="78">
        <v>58080</v>
      </c>
      <c r="E87" s="78">
        <v>58706</v>
      </c>
      <c r="F87" s="78"/>
      <c r="G87" s="78"/>
      <c r="H87" s="78"/>
      <c r="I87" s="80">
        <f t="shared" si="6"/>
        <v>1.2974100198879037E-2</v>
      </c>
      <c r="J87" s="80">
        <f t="shared" si="7"/>
        <v>2.5306949368636148E-2</v>
      </c>
      <c r="K87" s="77">
        <f t="shared" si="8"/>
        <v>1449</v>
      </c>
      <c r="L87" s="81">
        <f t="shared" si="10"/>
        <v>1.1633134764527368E-2</v>
      </c>
      <c r="M87" s="78">
        <f t="shared" si="9"/>
        <v>626</v>
      </c>
      <c r="N87" s="78">
        <f t="shared" si="11"/>
        <v>0</v>
      </c>
    </row>
    <row r="88" spans="1:16">
      <c r="A88" s="82">
        <v>97</v>
      </c>
      <c r="B88" s="79" t="s">
        <v>86</v>
      </c>
      <c r="C88" s="78">
        <v>10095</v>
      </c>
      <c r="D88" s="78">
        <v>4646</v>
      </c>
      <c r="E88" s="78">
        <v>4446</v>
      </c>
      <c r="F88" s="78"/>
      <c r="G88" s="78"/>
      <c r="H88" s="78"/>
      <c r="I88" s="80">
        <f t="shared" si="6"/>
        <v>9.8257161932709092E-4</v>
      </c>
      <c r="J88" s="80">
        <f t="shared" si="7"/>
        <v>-0.55958395245170878</v>
      </c>
      <c r="K88" s="77">
        <f t="shared" si="8"/>
        <v>-5649</v>
      </c>
      <c r="L88" s="81">
        <f t="shared" si="10"/>
        <v>-4.5352365966055977E-2</v>
      </c>
      <c r="M88" s="78">
        <f t="shared" si="9"/>
        <v>-200</v>
      </c>
      <c r="N88" s="78">
        <f t="shared" si="11"/>
        <v>0</v>
      </c>
    </row>
    <row r="89" spans="1:16">
      <c r="A89" s="82">
        <v>98</v>
      </c>
      <c r="B89" s="79" t="s">
        <v>87</v>
      </c>
      <c r="C89" s="78">
        <v>262</v>
      </c>
      <c r="D89" s="78">
        <v>157</v>
      </c>
      <c r="E89" s="78">
        <v>158</v>
      </c>
      <c r="F89" s="78"/>
      <c r="G89" s="78"/>
      <c r="H89" s="78"/>
      <c r="I89" s="80">
        <f t="shared" si="6"/>
        <v>3.4918199697184068E-5</v>
      </c>
      <c r="J89" s="80">
        <f t="shared" si="7"/>
        <v>-0.39694656488549618</v>
      </c>
      <c r="K89" s="77">
        <f t="shared" si="8"/>
        <v>-104</v>
      </c>
      <c r="L89" s="81">
        <f t="shared" si="10"/>
        <v>-8.3495239165689878E-4</v>
      </c>
      <c r="M89" s="78">
        <f t="shared" si="9"/>
        <v>1</v>
      </c>
      <c r="N89" s="78">
        <f t="shared" si="11"/>
        <v>0</v>
      </c>
    </row>
    <row r="90" spans="1:16">
      <c r="A90" s="82">
        <v>99</v>
      </c>
      <c r="B90" s="79" t="s">
        <v>88</v>
      </c>
      <c r="C90" s="78">
        <v>1999</v>
      </c>
      <c r="D90" s="78">
        <v>1912</v>
      </c>
      <c r="E90" s="78">
        <v>2032</v>
      </c>
      <c r="F90" s="78"/>
      <c r="G90" s="78"/>
      <c r="H90" s="78"/>
      <c r="I90" s="80">
        <f t="shared" si="6"/>
        <v>4.4907456825745584E-4</v>
      </c>
      <c r="J90" s="80">
        <f t="shared" si="7"/>
        <v>1.6508254127063533E-2</v>
      </c>
      <c r="K90" s="77">
        <f t="shared" si="8"/>
        <v>33</v>
      </c>
      <c r="L90" s="81">
        <f t="shared" si="10"/>
        <v>2.6493681658343906E-4</v>
      </c>
      <c r="M90" s="78">
        <f t="shared" si="9"/>
        <v>120</v>
      </c>
      <c r="N90" s="78">
        <f t="shared" si="11"/>
        <v>0</v>
      </c>
    </row>
    <row r="91" spans="1:16">
      <c r="A91" s="82"/>
      <c r="B91" s="79" t="s">
        <v>277</v>
      </c>
      <c r="C91" s="78">
        <v>45851</v>
      </c>
      <c r="D91" s="78">
        <v>56876</v>
      </c>
      <c r="E91" s="78">
        <v>58354</v>
      </c>
      <c r="F91" s="78"/>
      <c r="G91" s="78"/>
      <c r="H91" s="78"/>
      <c r="I91" s="80">
        <f>E91/$E$92</f>
        <v>1.2896307753984045E-2</v>
      </c>
      <c r="J91" s="80">
        <f>(E91-C91)/C91</f>
        <v>0.27268761859065233</v>
      </c>
      <c r="K91" s="77">
        <f>E91-C91</f>
        <v>12503</v>
      </c>
      <c r="L91" s="81">
        <f>K91/$K$92</f>
        <v>0.10037893993159813</v>
      </c>
      <c r="M91" s="78">
        <f>E91-D91</f>
        <v>1478</v>
      </c>
      <c r="N91" s="78">
        <f>H91-G91</f>
        <v>0</v>
      </c>
    </row>
    <row r="92" spans="1:16" s="89" customFormat="1">
      <c r="A92" s="162" t="s">
        <v>89</v>
      </c>
      <c r="B92" s="162"/>
      <c r="C92" s="44">
        <v>4400303</v>
      </c>
      <c r="D92" s="44">
        <v>4429738</v>
      </c>
      <c r="E92" s="44">
        <v>4524861</v>
      </c>
      <c r="F92" s="44"/>
      <c r="G92" s="44"/>
      <c r="H92" s="44"/>
      <c r="I92" s="80">
        <f t="shared" si="6"/>
        <v>1</v>
      </c>
      <c r="J92" s="80">
        <f t="shared" si="7"/>
        <v>2.8306687062231852E-2</v>
      </c>
      <c r="K92" s="77">
        <f t="shared" si="8"/>
        <v>124558</v>
      </c>
      <c r="L92" s="81">
        <f t="shared" si="10"/>
        <v>1</v>
      </c>
      <c r="M92" s="77">
        <f t="shared" si="9"/>
        <v>95123</v>
      </c>
      <c r="N92" s="78">
        <f t="shared" si="11"/>
        <v>0</v>
      </c>
      <c r="O92" s="17"/>
      <c r="P92" s="17"/>
    </row>
    <row r="93" spans="1:16" s="6" customFormat="1">
      <c r="C93" s="119"/>
      <c r="D93" s="118"/>
      <c r="E93" s="120"/>
      <c r="F93" s="145"/>
      <c r="G93" s="145"/>
      <c r="H93" s="145"/>
      <c r="K93" s="14"/>
      <c r="L93" s="14"/>
      <c r="O93" s="5"/>
      <c r="P93" s="5"/>
    </row>
    <row r="94" spans="1:16">
      <c r="C94" s="119"/>
      <c r="D94" s="118"/>
      <c r="E94" s="120"/>
      <c r="F94" s="120"/>
      <c r="G94" s="120"/>
      <c r="H94" s="120"/>
      <c r="I94" s="10"/>
    </row>
    <row r="95" spans="1:16">
      <c r="E95" s="120"/>
      <c r="F95" s="120"/>
      <c r="H95" s="120"/>
    </row>
    <row r="97" spans="5:8">
      <c r="E97" s="120"/>
      <c r="G97" s="137"/>
      <c r="H97" s="137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0"/>
  <sheetViews>
    <sheetView topLeftCell="M1" zoomScale="80" zoomScaleNormal="80" workbookViewId="0">
      <pane ySplit="2" topLeftCell="A3" activePane="bottomLeft" state="frozen"/>
      <selection pane="bottomLeft" activeCell="T12" sqref="T12"/>
    </sheetView>
  </sheetViews>
  <sheetFormatPr defaultColWidth="8.85546875" defaultRowHeight="15"/>
  <cols>
    <col min="1" max="1" width="13.7109375" style="5" bestFit="1" customWidth="1"/>
    <col min="2" max="2" width="34.42578125" style="5" bestFit="1" customWidth="1"/>
    <col min="3" max="5" width="12" style="5" bestFit="1" customWidth="1"/>
    <col min="6" max="8" width="12" style="5" customWidth="1"/>
    <col min="9" max="9" width="22.5703125" style="5" customWidth="1"/>
    <col min="10" max="10" width="28.42578125" style="5" customWidth="1"/>
    <col min="11" max="11" width="26.7109375" style="5" customWidth="1"/>
    <col min="12" max="12" width="20.28515625" style="5" customWidth="1"/>
    <col min="13" max="14" width="29" style="5" customWidth="1"/>
    <col min="15" max="16384" width="8.85546875" style="5"/>
  </cols>
  <sheetData>
    <row r="1" spans="1:16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6" ht="45">
      <c r="A2" s="75" t="s">
        <v>1</v>
      </c>
      <c r="B2" s="74" t="s">
        <v>90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318</v>
      </c>
      <c r="J2" s="72" t="s">
        <v>296</v>
      </c>
      <c r="K2" s="72" t="s">
        <v>297</v>
      </c>
      <c r="L2" s="72" t="s">
        <v>298</v>
      </c>
      <c r="M2" s="76" t="s">
        <v>319</v>
      </c>
      <c r="N2" s="139" t="s">
        <v>312</v>
      </c>
    </row>
    <row r="3" spans="1:16">
      <c r="A3" s="82">
        <v>10</v>
      </c>
      <c r="B3" s="79" t="s">
        <v>9</v>
      </c>
      <c r="C3" s="77">
        <v>155835</v>
      </c>
      <c r="D3" s="77">
        <v>162841</v>
      </c>
      <c r="E3" s="77">
        <v>164997</v>
      </c>
      <c r="F3" s="77"/>
      <c r="G3" s="77"/>
      <c r="H3" s="77"/>
      <c r="I3" s="80">
        <f t="shared" ref="I3:I27" si="0">E3/$E$27</f>
        <v>0.16081343840002338</v>
      </c>
      <c r="J3" s="80">
        <f t="shared" ref="J3:J27" si="1">(E3-C3)/C3</f>
        <v>5.8792954086052555E-2</v>
      </c>
      <c r="K3" s="77">
        <f t="shared" ref="K3:K27" si="2">E3-C3</f>
        <v>9162</v>
      </c>
      <c r="L3" s="81">
        <f t="shared" ref="L3:L27" si="3">K3/$K$27</f>
        <v>0.11334619952494061</v>
      </c>
      <c r="M3" s="78">
        <f t="shared" ref="M3:M27" si="4">E3-D3</f>
        <v>2156</v>
      </c>
      <c r="N3" s="78">
        <f>H3-G3</f>
        <v>0</v>
      </c>
      <c r="P3" s="7"/>
    </row>
    <row r="4" spans="1:16">
      <c r="A4" s="82">
        <v>11</v>
      </c>
      <c r="B4" s="79" t="s">
        <v>10</v>
      </c>
      <c r="C4" s="77">
        <v>2857</v>
      </c>
      <c r="D4" s="77">
        <v>3093</v>
      </c>
      <c r="E4" s="77">
        <v>3138</v>
      </c>
      <c r="F4" s="77"/>
      <c r="G4" s="77"/>
      <c r="H4" s="77"/>
      <c r="I4" s="80">
        <f t="shared" si="0"/>
        <v>3.0584348182044123E-3</v>
      </c>
      <c r="J4" s="80">
        <f t="shared" si="1"/>
        <v>9.8354917745887296E-2</v>
      </c>
      <c r="K4" s="77">
        <f t="shared" si="2"/>
        <v>281</v>
      </c>
      <c r="L4" s="81">
        <f t="shared" si="3"/>
        <v>3.4763460015835314E-3</v>
      </c>
      <c r="M4" s="78">
        <f t="shared" si="4"/>
        <v>45</v>
      </c>
      <c r="N4" s="78">
        <f t="shared" ref="N4:N27" si="5">H4-G4</f>
        <v>0</v>
      </c>
      <c r="P4" s="7"/>
    </row>
    <row r="5" spans="1:16">
      <c r="A5" s="82">
        <v>12</v>
      </c>
      <c r="B5" s="79" t="s">
        <v>11</v>
      </c>
      <c r="C5" s="77">
        <v>1061</v>
      </c>
      <c r="D5" s="77">
        <v>1359</v>
      </c>
      <c r="E5" s="77">
        <v>1621</v>
      </c>
      <c r="F5" s="77"/>
      <c r="G5" s="77"/>
      <c r="H5" s="77"/>
      <c r="I5" s="80">
        <f t="shared" si="0"/>
        <v>1.5798989293528847E-3</v>
      </c>
      <c r="J5" s="80">
        <f t="shared" si="1"/>
        <v>0.52780395852968898</v>
      </c>
      <c r="K5" s="77">
        <f t="shared" si="2"/>
        <v>560</v>
      </c>
      <c r="L5" s="81">
        <f t="shared" si="3"/>
        <v>6.9279493269992082E-3</v>
      </c>
      <c r="M5" s="78">
        <f t="shared" si="4"/>
        <v>262</v>
      </c>
      <c r="N5" s="78">
        <f t="shared" si="5"/>
        <v>0</v>
      </c>
      <c r="P5" s="7"/>
    </row>
    <row r="6" spans="1:16">
      <c r="A6" s="82">
        <v>13</v>
      </c>
      <c r="B6" s="79" t="s">
        <v>12</v>
      </c>
      <c r="C6" s="77">
        <v>115718</v>
      </c>
      <c r="D6" s="77">
        <v>119615</v>
      </c>
      <c r="E6" s="77">
        <v>121666</v>
      </c>
      <c r="F6" s="77"/>
      <c r="G6" s="77"/>
      <c r="H6" s="77"/>
      <c r="I6" s="80">
        <f t="shared" si="0"/>
        <v>0.11858111236190504</v>
      </c>
      <c r="J6" s="80">
        <f t="shared" si="1"/>
        <v>5.1400819232962892E-2</v>
      </c>
      <c r="K6" s="77">
        <f t="shared" si="2"/>
        <v>5948</v>
      </c>
      <c r="L6" s="81">
        <f t="shared" si="3"/>
        <v>7.3584718923198733E-2</v>
      </c>
      <c r="M6" s="78">
        <f t="shared" si="4"/>
        <v>2051</v>
      </c>
      <c r="N6" s="78">
        <f t="shared" si="5"/>
        <v>0</v>
      </c>
      <c r="P6" s="7"/>
    </row>
    <row r="7" spans="1:16">
      <c r="A7" s="82">
        <v>14</v>
      </c>
      <c r="B7" s="79" t="s">
        <v>13</v>
      </c>
      <c r="C7" s="77">
        <v>287376</v>
      </c>
      <c r="D7" s="77">
        <v>307585</v>
      </c>
      <c r="E7" s="77">
        <v>310059</v>
      </c>
      <c r="F7" s="77"/>
      <c r="G7" s="77"/>
      <c r="H7" s="77"/>
      <c r="I7" s="80">
        <f t="shared" si="0"/>
        <v>0.30219733629625301</v>
      </c>
      <c r="J7" s="80">
        <f t="shared" si="1"/>
        <v>7.8931434775346587E-2</v>
      </c>
      <c r="K7" s="77">
        <f t="shared" si="2"/>
        <v>22683</v>
      </c>
      <c r="L7" s="81">
        <f t="shared" si="3"/>
        <v>0.28061906175771972</v>
      </c>
      <c r="M7" s="78">
        <f t="shared" si="4"/>
        <v>2474</v>
      </c>
      <c r="N7" s="78">
        <f t="shared" si="5"/>
        <v>0</v>
      </c>
      <c r="P7" s="7"/>
    </row>
    <row r="8" spans="1:16">
      <c r="A8" s="82">
        <v>15</v>
      </c>
      <c r="B8" s="79" t="s">
        <v>14</v>
      </c>
      <c r="C8" s="77">
        <v>14801</v>
      </c>
      <c r="D8" s="77">
        <v>16058</v>
      </c>
      <c r="E8" s="77">
        <v>16080</v>
      </c>
      <c r="F8" s="77"/>
      <c r="G8" s="77"/>
      <c r="H8" s="77"/>
      <c r="I8" s="80">
        <f t="shared" si="0"/>
        <v>1.5672285492902151E-2</v>
      </c>
      <c r="J8" s="80">
        <f t="shared" si="1"/>
        <v>8.641308019728397E-2</v>
      </c>
      <c r="K8" s="77">
        <f t="shared" si="2"/>
        <v>1279</v>
      </c>
      <c r="L8" s="81">
        <f t="shared" si="3"/>
        <v>1.5822941409342834E-2</v>
      </c>
      <c r="M8" s="78">
        <f t="shared" si="4"/>
        <v>22</v>
      </c>
      <c r="N8" s="78">
        <f t="shared" si="5"/>
        <v>0</v>
      </c>
      <c r="P8" s="7"/>
    </row>
    <row r="9" spans="1:16">
      <c r="A9" s="82">
        <v>16</v>
      </c>
      <c r="B9" s="79" t="s">
        <v>15</v>
      </c>
      <c r="C9" s="77">
        <v>7984</v>
      </c>
      <c r="D9" s="77">
        <v>8743</v>
      </c>
      <c r="E9" s="77">
        <v>8852</v>
      </c>
      <c r="F9" s="77"/>
      <c r="G9" s="77"/>
      <c r="H9" s="77"/>
      <c r="I9" s="80">
        <f t="shared" si="0"/>
        <v>8.6275541780578262E-3</v>
      </c>
      <c r="J9" s="80">
        <f t="shared" si="1"/>
        <v>0.10871743486973948</v>
      </c>
      <c r="K9" s="77">
        <f t="shared" si="2"/>
        <v>868</v>
      </c>
      <c r="L9" s="81">
        <f t="shared" si="3"/>
        <v>1.0738321456848773E-2</v>
      </c>
      <c r="M9" s="78">
        <f t="shared" si="4"/>
        <v>109</v>
      </c>
      <c r="N9" s="78">
        <f t="shared" si="5"/>
        <v>0</v>
      </c>
      <c r="P9" s="7"/>
    </row>
    <row r="10" spans="1:16">
      <c r="A10" s="82">
        <v>17</v>
      </c>
      <c r="B10" s="79" t="s">
        <v>16</v>
      </c>
      <c r="C10" s="77">
        <v>11068</v>
      </c>
      <c r="D10" s="77">
        <v>12317</v>
      </c>
      <c r="E10" s="77">
        <v>12683</v>
      </c>
      <c r="F10" s="77"/>
      <c r="G10" s="77"/>
      <c r="H10" s="77"/>
      <c r="I10" s="80">
        <f t="shared" si="0"/>
        <v>1.236141771806455E-2</v>
      </c>
      <c r="J10" s="80">
        <f t="shared" si="1"/>
        <v>0.145916154680159</v>
      </c>
      <c r="K10" s="77">
        <f t="shared" si="2"/>
        <v>1615</v>
      </c>
      <c r="L10" s="81">
        <f t="shared" si="3"/>
        <v>1.9979711005542359E-2</v>
      </c>
      <c r="M10" s="78">
        <f t="shared" si="4"/>
        <v>366</v>
      </c>
      <c r="N10" s="78">
        <f t="shared" si="5"/>
        <v>0</v>
      </c>
      <c r="P10" s="7"/>
    </row>
    <row r="11" spans="1:16">
      <c r="A11" s="82">
        <v>18</v>
      </c>
      <c r="B11" s="79" t="s">
        <v>17</v>
      </c>
      <c r="C11" s="77">
        <v>11280</v>
      </c>
      <c r="D11" s="77">
        <v>11486</v>
      </c>
      <c r="E11" s="77">
        <v>11620</v>
      </c>
      <c r="F11" s="77"/>
      <c r="G11" s="77"/>
      <c r="H11" s="77"/>
      <c r="I11" s="80">
        <f t="shared" si="0"/>
        <v>1.1325370486786255E-2</v>
      </c>
      <c r="J11" s="80">
        <f t="shared" si="1"/>
        <v>3.0141843971631204E-2</v>
      </c>
      <c r="K11" s="77">
        <f t="shared" si="2"/>
        <v>340</v>
      </c>
      <c r="L11" s="81">
        <f t="shared" si="3"/>
        <v>4.2062549485352334E-3</v>
      </c>
      <c r="M11" s="78">
        <f t="shared" si="4"/>
        <v>134</v>
      </c>
      <c r="N11" s="78">
        <f t="shared" si="5"/>
        <v>0</v>
      </c>
    </row>
    <row r="12" spans="1:16">
      <c r="A12" s="82">
        <v>19</v>
      </c>
      <c r="B12" s="79" t="s">
        <v>18</v>
      </c>
      <c r="C12" s="77">
        <v>1074</v>
      </c>
      <c r="D12" s="77">
        <v>1136</v>
      </c>
      <c r="E12" s="77">
        <v>1160</v>
      </c>
      <c r="F12" s="77"/>
      <c r="G12" s="77"/>
      <c r="H12" s="77"/>
      <c r="I12" s="80">
        <f t="shared" si="0"/>
        <v>1.1305877594382147E-3</v>
      </c>
      <c r="J12" s="80">
        <f t="shared" si="1"/>
        <v>8.0074487895716945E-2</v>
      </c>
      <c r="K12" s="77">
        <f t="shared" si="2"/>
        <v>86</v>
      </c>
      <c r="L12" s="81">
        <f t="shared" si="3"/>
        <v>1.0639350752177355E-3</v>
      </c>
      <c r="M12" s="78">
        <f t="shared" si="4"/>
        <v>24</v>
      </c>
      <c r="N12" s="78">
        <f t="shared" si="5"/>
        <v>0</v>
      </c>
    </row>
    <row r="13" spans="1:16">
      <c r="A13" s="82">
        <v>20</v>
      </c>
      <c r="B13" s="79" t="s">
        <v>19</v>
      </c>
      <c r="C13" s="77">
        <v>20273</v>
      </c>
      <c r="D13" s="77">
        <v>22761</v>
      </c>
      <c r="E13" s="77">
        <v>23105</v>
      </c>
      <c r="F13" s="77"/>
      <c r="G13" s="77"/>
      <c r="H13" s="77"/>
      <c r="I13" s="80">
        <f t="shared" si="0"/>
        <v>2.2519163949844788E-2</v>
      </c>
      <c r="J13" s="80">
        <f t="shared" si="1"/>
        <v>0.13969318798401814</v>
      </c>
      <c r="K13" s="77">
        <f t="shared" si="2"/>
        <v>2832</v>
      </c>
      <c r="L13" s="81">
        <f t="shared" si="3"/>
        <v>3.5035629453681709E-2</v>
      </c>
      <c r="M13" s="78">
        <f t="shared" si="4"/>
        <v>344</v>
      </c>
      <c r="N13" s="78">
        <f t="shared" si="5"/>
        <v>0</v>
      </c>
    </row>
    <row r="14" spans="1:16">
      <c r="A14" s="82">
        <v>21</v>
      </c>
      <c r="B14" s="79" t="s">
        <v>20</v>
      </c>
      <c r="C14" s="77">
        <v>10162</v>
      </c>
      <c r="D14" s="77">
        <v>11612</v>
      </c>
      <c r="E14" s="77">
        <v>11877</v>
      </c>
      <c r="F14" s="77"/>
      <c r="G14" s="77"/>
      <c r="H14" s="77"/>
      <c r="I14" s="80">
        <f t="shared" si="0"/>
        <v>1.1575854154179032E-2</v>
      </c>
      <c r="J14" s="80">
        <f t="shared" si="1"/>
        <v>0.16876599094666403</v>
      </c>
      <c r="K14" s="77">
        <f t="shared" si="2"/>
        <v>1715</v>
      </c>
      <c r="L14" s="81">
        <f t="shared" si="3"/>
        <v>2.1216844813935074E-2</v>
      </c>
      <c r="M14" s="78">
        <f t="shared" si="4"/>
        <v>265</v>
      </c>
      <c r="N14" s="78">
        <f t="shared" si="5"/>
        <v>0</v>
      </c>
    </row>
    <row r="15" spans="1:16">
      <c r="A15" s="82">
        <v>22</v>
      </c>
      <c r="B15" s="79" t="s">
        <v>21</v>
      </c>
      <c r="C15" s="77">
        <v>43573</v>
      </c>
      <c r="D15" s="77">
        <v>46336</v>
      </c>
      <c r="E15" s="77">
        <v>47463</v>
      </c>
      <c r="F15" s="77"/>
      <c r="G15" s="77"/>
      <c r="H15" s="77"/>
      <c r="I15" s="80">
        <f t="shared" si="0"/>
        <v>4.6259557608806887E-2</v>
      </c>
      <c r="J15" s="80">
        <f t="shared" si="1"/>
        <v>8.927546875358594E-2</v>
      </c>
      <c r="K15" s="77">
        <f t="shared" si="2"/>
        <v>3890</v>
      </c>
      <c r="L15" s="81">
        <f t="shared" si="3"/>
        <v>4.8124505146476641E-2</v>
      </c>
      <c r="M15" s="78">
        <f t="shared" si="4"/>
        <v>1127</v>
      </c>
      <c r="N15" s="78">
        <f t="shared" si="5"/>
        <v>0</v>
      </c>
      <c r="P15" s="8"/>
    </row>
    <row r="16" spans="1:16">
      <c r="A16" s="82">
        <v>23</v>
      </c>
      <c r="B16" s="79" t="s">
        <v>22</v>
      </c>
      <c r="C16" s="77">
        <v>27996</v>
      </c>
      <c r="D16" s="77">
        <v>29587</v>
      </c>
      <c r="E16" s="77">
        <v>30066</v>
      </c>
      <c r="F16" s="77"/>
      <c r="G16" s="77"/>
      <c r="H16" s="77"/>
      <c r="I16" s="80">
        <f t="shared" si="0"/>
        <v>2.9303665151094282E-2</v>
      </c>
      <c r="J16" s="80">
        <f t="shared" si="1"/>
        <v>7.3939134162023148E-2</v>
      </c>
      <c r="K16" s="77">
        <f t="shared" si="2"/>
        <v>2070</v>
      </c>
      <c r="L16" s="81">
        <f t="shared" si="3"/>
        <v>2.5608669833729215E-2</v>
      </c>
      <c r="M16" s="78">
        <f t="shared" si="4"/>
        <v>479</v>
      </c>
      <c r="N16" s="78">
        <f t="shared" si="5"/>
        <v>0</v>
      </c>
    </row>
    <row r="17" spans="1:16">
      <c r="A17" s="82">
        <v>24</v>
      </c>
      <c r="B17" s="79" t="s">
        <v>23</v>
      </c>
      <c r="C17" s="77">
        <v>12131</v>
      </c>
      <c r="D17" s="77">
        <v>12785</v>
      </c>
      <c r="E17" s="77">
        <v>12967</v>
      </c>
      <c r="F17" s="77"/>
      <c r="G17" s="77"/>
      <c r="H17" s="77"/>
      <c r="I17" s="80">
        <f t="shared" si="0"/>
        <v>1.2638216790202873E-2</v>
      </c>
      <c r="J17" s="80">
        <f t="shared" si="1"/>
        <v>6.8914351661033713E-2</v>
      </c>
      <c r="K17" s="77">
        <f t="shared" si="2"/>
        <v>836</v>
      </c>
      <c r="L17" s="81">
        <f t="shared" si="3"/>
        <v>1.0342438638163103E-2</v>
      </c>
      <c r="M17" s="78">
        <f t="shared" si="4"/>
        <v>182</v>
      </c>
      <c r="N17" s="78">
        <f t="shared" si="5"/>
        <v>0</v>
      </c>
    </row>
    <row r="18" spans="1:16">
      <c r="A18" s="82">
        <v>25</v>
      </c>
      <c r="B18" s="79" t="s">
        <v>24</v>
      </c>
      <c r="C18" s="77">
        <v>55520</v>
      </c>
      <c r="D18" s="77">
        <v>58126</v>
      </c>
      <c r="E18" s="77">
        <v>59443</v>
      </c>
      <c r="F18" s="77"/>
      <c r="G18" s="77"/>
      <c r="H18" s="77"/>
      <c r="I18" s="80">
        <f t="shared" si="0"/>
        <v>5.7935800158867075E-2</v>
      </c>
      <c r="J18" s="80">
        <f t="shared" si="1"/>
        <v>7.0659221902017288E-2</v>
      </c>
      <c r="K18" s="77">
        <f t="shared" si="2"/>
        <v>3923</v>
      </c>
      <c r="L18" s="81">
        <f t="shared" si="3"/>
        <v>4.8532759303246242E-2</v>
      </c>
      <c r="M18" s="78">
        <f t="shared" si="4"/>
        <v>1317</v>
      </c>
      <c r="N18" s="78">
        <f t="shared" si="5"/>
        <v>0</v>
      </c>
    </row>
    <row r="19" spans="1:16">
      <c r="A19" s="82">
        <v>26</v>
      </c>
      <c r="B19" s="79" t="s">
        <v>25</v>
      </c>
      <c r="C19" s="77">
        <v>12226</v>
      </c>
      <c r="D19" s="77">
        <v>13437</v>
      </c>
      <c r="E19" s="77">
        <v>13851</v>
      </c>
      <c r="F19" s="77"/>
      <c r="G19" s="77"/>
      <c r="H19" s="77"/>
      <c r="I19" s="80">
        <f t="shared" si="0"/>
        <v>1.3499802634464408E-2</v>
      </c>
      <c r="J19" s="80">
        <f t="shared" si="1"/>
        <v>0.13291346311140192</v>
      </c>
      <c r="K19" s="77">
        <f t="shared" si="2"/>
        <v>1625</v>
      </c>
      <c r="L19" s="81">
        <f t="shared" si="3"/>
        <v>2.010342438638163E-2</v>
      </c>
      <c r="M19" s="78">
        <f t="shared" si="4"/>
        <v>414</v>
      </c>
      <c r="N19" s="78">
        <f t="shared" si="5"/>
        <v>0</v>
      </c>
    </row>
    <row r="20" spans="1:16">
      <c r="A20" s="82">
        <v>27</v>
      </c>
      <c r="B20" s="79" t="s">
        <v>26</v>
      </c>
      <c r="C20" s="77">
        <v>33487</v>
      </c>
      <c r="D20" s="77">
        <v>37735</v>
      </c>
      <c r="E20" s="77">
        <v>39506</v>
      </c>
      <c r="F20" s="77"/>
      <c r="G20" s="77"/>
      <c r="H20" s="77"/>
      <c r="I20" s="80">
        <f t="shared" si="0"/>
        <v>3.8504310365832857E-2</v>
      </c>
      <c r="J20" s="80">
        <f t="shared" si="1"/>
        <v>0.1797413921820408</v>
      </c>
      <c r="K20" s="77">
        <f t="shared" si="2"/>
        <v>6019</v>
      </c>
      <c r="L20" s="81">
        <f t="shared" si="3"/>
        <v>7.4463083927157558E-2</v>
      </c>
      <c r="M20" s="78">
        <f t="shared" si="4"/>
        <v>1771</v>
      </c>
      <c r="N20" s="78">
        <f t="shared" si="5"/>
        <v>0</v>
      </c>
    </row>
    <row r="21" spans="1:16">
      <c r="A21" s="82">
        <v>28</v>
      </c>
      <c r="B21" s="79" t="s">
        <v>27</v>
      </c>
      <c r="C21" s="77">
        <v>22130</v>
      </c>
      <c r="D21" s="77">
        <v>24133</v>
      </c>
      <c r="E21" s="77">
        <v>24720</v>
      </c>
      <c r="F21" s="77"/>
      <c r="G21" s="77"/>
      <c r="H21" s="77"/>
      <c r="I21" s="80">
        <f t="shared" si="0"/>
        <v>2.4093215011476439E-2</v>
      </c>
      <c r="J21" s="80">
        <f t="shared" si="1"/>
        <v>0.11703569814731134</v>
      </c>
      <c r="K21" s="77">
        <f t="shared" si="2"/>
        <v>2590</v>
      </c>
      <c r="L21" s="81">
        <f t="shared" si="3"/>
        <v>3.2041765637371336E-2</v>
      </c>
      <c r="M21" s="78">
        <f t="shared" si="4"/>
        <v>587</v>
      </c>
      <c r="N21" s="78">
        <f t="shared" si="5"/>
        <v>0</v>
      </c>
    </row>
    <row r="22" spans="1:16">
      <c r="A22" s="82">
        <v>29</v>
      </c>
      <c r="B22" s="79" t="s">
        <v>28</v>
      </c>
      <c r="C22" s="77">
        <v>34558</v>
      </c>
      <c r="D22" s="77">
        <v>35967</v>
      </c>
      <c r="E22" s="77">
        <v>36693</v>
      </c>
      <c r="F22" s="77"/>
      <c r="G22" s="77"/>
      <c r="H22" s="77"/>
      <c r="I22" s="80">
        <f t="shared" si="0"/>
        <v>3.5762635049195191E-2</v>
      </c>
      <c r="J22" s="80">
        <f t="shared" si="1"/>
        <v>6.1780195613172058E-2</v>
      </c>
      <c r="K22" s="77">
        <f t="shared" si="2"/>
        <v>2135</v>
      </c>
      <c r="L22" s="81">
        <f t="shared" si="3"/>
        <v>2.641280680918448E-2</v>
      </c>
      <c r="M22" s="78">
        <f t="shared" si="4"/>
        <v>726</v>
      </c>
      <c r="N22" s="78">
        <f t="shared" si="5"/>
        <v>0</v>
      </c>
    </row>
    <row r="23" spans="1:16">
      <c r="A23" s="82">
        <v>30</v>
      </c>
      <c r="B23" s="79" t="s">
        <v>29</v>
      </c>
      <c r="C23" s="77">
        <v>4817</v>
      </c>
      <c r="D23" s="77">
        <v>5284</v>
      </c>
      <c r="E23" s="77">
        <v>5388</v>
      </c>
      <c r="F23" s="77"/>
      <c r="G23" s="77"/>
      <c r="H23" s="77"/>
      <c r="I23" s="80">
        <f t="shared" si="0"/>
        <v>5.2513852136664672E-3</v>
      </c>
      <c r="J23" s="80">
        <f t="shared" si="1"/>
        <v>0.11853850944571311</v>
      </c>
      <c r="K23" s="77">
        <f t="shared" si="2"/>
        <v>571</v>
      </c>
      <c r="L23" s="81">
        <f t="shared" si="3"/>
        <v>7.0640340459224068E-3</v>
      </c>
      <c r="M23" s="78">
        <f t="shared" si="4"/>
        <v>104</v>
      </c>
      <c r="N23" s="78">
        <f t="shared" si="5"/>
        <v>0</v>
      </c>
    </row>
    <row r="24" spans="1:16">
      <c r="A24" s="82">
        <v>31</v>
      </c>
      <c r="B24" s="79" t="s">
        <v>30</v>
      </c>
      <c r="C24" s="77">
        <v>21957</v>
      </c>
      <c r="D24" s="77">
        <v>25168</v>
      </c>
      <c r="E24" s="77">
        <v>25930</v>
      </c>
      <c r="F24" s="77"/>
      <c r="G24" s="77"/>
      <c r="H24" s="77"/>
      <c r="I24" s="80">
        <f t="shared" si="0"/>
        <v>2.5272535001924924E-2</v>
      </c>
      <c r="J24" s="80">
        <f t="shared" si="1"/>
        <v>0.18094457348453796</v>
      </c>
      <c r="K24" s="77">
        <f t="shared" si="2"/>
        <v>3973</v>
      </c>
      <c r="L24" s="81">
        <f t="shared" si="3"/>
        <v>4.91513262074426E-2</v>
      </c>
      <c r="M24" s="78">
        <f t="shared" si="4"/>
        <v>762</v>
      </c>
      <c r="N24" s="78"/>
    </row>
    <row r="25" spans="1:16">
      <c r="A25" s="82">
        <v>32</v>
      </c>
      <c r="B25" s="79" t="s">
        <v>31</v>
      </c>
      <c r="C25" s="77">
        <v>19532</v>
      </c>
      <c r="D25" s="77">
        <v>23142</v>
      </c>
      <c r="E25" s="77">
        <v>23784</v>
      </c>
      <c r="F25" s="77"/>
      <c r="G25" s="77"/>
      <c r="H25" s="77"/>
      <c r="I25" s="80">
        <f t="shared" si="0"/>
        <v>2.3180947646964226E-2</v>
      </c>
      <c r="J25" s="80">
        <f t="shared" si="1"/>
        <v>0.21769404054884292</v>
      </c>
      <c r="K25" s="77">
        <f t="shared" si="2"/>
        <v>4252</v>
      </c>
      <c r="L25" s="81">
        <f t="shared" si="3"/>
        <v>5.2602929532858271E-2</v>
      </c>
      <c r="M25" s="78">
        <f t="shared" si="4"/>
        <v>642</v>
      </c>
      <c r="N25" s="78"/>
    </row>
    <row r="26" spans="1:16">
      <c r="A26" s="82">
        <v>33</v>
      </c>
      <c r="B26" s="79" t="s">
        <v>32</v>
      </c>
      <c r="C26" s="77">
        <v>17767</v>
      </c>
      <c r="D26" s="77">
        <v>19151</v>
      </c>
      <c r="E26" s="77">
        <v>19346</v>
      </c>
      <c r="F26" s="77"/>
      <c r="G26" s="77"/>
      <c r="H26" s="77"/>
      <c r="I26" s="80">
        <f t="shared" si="0"/>
        <v>1.8855474822492849E-2</v>
      </c>
      <c r="J26" s="80">
        <f t="shared" si="1"/>
        <v>8.887262903135025E-2</v>
      </c>
      <c r="K26" s="77">
        <f t="shared" si="2"/>
        <v>1579</v>
      </c>
      <c r="L26" s="81">
        <f t="shared" si="3"/>
        <v>1.9534342834520983E-2</v>
      </c>
      <c r="M26" s="78">
        <f t="shared" si="4"/>
        <v>195</v>
      </c>
      <c r="N26" s="78">
        <f t="shared" si="5"/>
        <v>0</v>
      </c>
    </row>
    <row r="27" spans="1:16" s="89" customFormat="1" ht="14.45" customHeight="1">
      <c r="A27" s="162" t="s">
        <v>89</v>
      </c>
      <c r="B27" s="162"/>
      <c r="C27" s="44">
        <v>945183</v>
      </c>
      <c r="D27" s="44">
        <v>1009457</v>
      </c>
      <c r="E27" s="44">
        <v>1026015</v>
      </c>
      <c r="F27" s="44"/>
      <c r="G27" s="44"/>
      <c r="H27" s="44"/>
      <c r="I27" s="80">
        <f t="shared" si="0"/>
        <v>1</v>
      </c>
      <c r="J27" s="80">
        <f t="shared" si="1"/>
        <v>8.5519946930911792E-2</v>
      </c>
      <c r="K27" s="77">
        <f t="shared" si="2"/>
        <v>80832</v>
      </c>
      <c r="L27" s="81">
        <f t="shared" si="3"/>
        <v>1</v>
      </c>
      <c r="M27" s="77">
        <f t="shared" si="4"/>
        <v>16558</v>
      </c>
      <c r="N27" s="78">
        <f t="shared" si="5"/>
        <v>0</v>
      </c>
      <c r="P27" s="17"/>
    </row>
    <row r="29" spans="1:16">
      <c r="E29" s="120"/>
      <c r="F29" s="120"/>
    </row>
    <row r="30" spans="1:16">
      <c r="E30" s="120"/>
      <c r="F30" s="120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L1" zoomScale="80" zoomScaleNormal="80" workbookViewId="0">
      <selection activeCell="V5" sqref="V5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.5703125" style="5" customWidth="1"/>
    <col min="9" max="9" width="19.28515625" style="5" customWidth="1"/>
    <col min="10" max="10" width="18.140625" style="5" customWidth="1"/>
    <col min="11" max="11" width="30.42578125" style="5" customWidth="1"/>
    <col min="12" max="12" width="27.42578125" style="5" customWidth="1"/>
    <col min="13" max="13" width="22.28515625" style="5" customWidth="1"/>
    <col min="14" max="15" width="30.42578125" style="5" customWidth="1"/>
    <col min="16" max="16384" width="9.140625" style="5"/>
  </cols>
  <sheetData>
    <row r="1" spans="1:15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5" ht="60">
      <c r="A2" s="73" t="s">
        <v>91</v>
      </c>
      <c r="B2" s="73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320</v>
      </c>
      <c r="J2" s="72" t="s">
        <v>303</v>
      </c>
      <c r="K2" s="72" t="s">
        <v>321</v>
      </c>
      <c r="L2" s="72" t="s">
        <v>322</v>
      </c>
      <c r="M2" s="72" t="s">
        <v>302</v>
      </c>
      <c r="N2" s="76" t="s">
        <v>323</v>
      </c>
      <c r="O2" s="139" t="s">
        <v>312</v>
      </c>
    </row>
    <row r="3" spans="1:15">
      <c r="A3" s="55">
        <v>1</v>
      </c>
      <c r="B3" s="69" t="s">
        <v>92</v>
      </c>
      <c r="C3" s="56">
        <v>79836</v>
      </c>
      <c r="D3" s="56">
        <v>83087</v>
      </c>
      <c r="E3" s="56">
        <v>84469</v>
      </c>
      <c r="F3" s="56"/>
      <c r="G3" s="56"/>
      <c r="H3" s="56"/>
      <c r="I3" s="70"/>
      <c r="J3" s="80">
        <f t="shared" ref="J3:J66" si="0">E3/$E$84</f>
        <v>1.8667755760895195E-2</v>
      </c>
      <c r="K3" s="80">
        <f t="shared" ref="K3:K66" si="1">(E3-C3)/C3</f>
        <v>5.8031464502229568E-2</v>
      </c>
      <c r="L3" s="77">
        <f t="shared" ref="L3:L66" si="2">E3-C3</f>
        <v>4633</v>
      </c>
      <c r="M3" s="81">
        <f>L3/$L$84</f>
        <v>3.7195523370638577E-2</v>
      </c>
      <c r="N3" s="78">
        <f t="shared" ref="N3:N66" si="3">E3-D3</f>
        <v>1382</v>
      </c>
      <c r="O3" s="78">
        <f>H3-G3</f>
        <v>0</v>
      </c>
    </row>
    <row r="4" spans="1:15">
      <c r="A4" s="55">
        <v>2</v>
      </c>
      <c r="B4" s="69" t="s">
        <v>93</v>
      </c>
      <c r="C4" s="56">
        <v>14509</v>
      </c>
      <c r="D4" s="56">
        <v>13622</v>
      </c>
      <c r="E4" s="56">
        <v>13707</v>
      </c>
      <c r="F4" s="56"/>
      <c r="G4" s="56"/>
      <c r="H4" s="56"/>
      <c r="I4" s="70"/>
      <c r="J4" s="80">
        <f t="shared" si="0"/>
        <v>3.0292643243626711E-3</v>
      </c>
      <c r="K4" s="80">
        <f t="shared" si="1"/>
        <v>-5.527603556413261E-2</v>
      </c>
      <c r="L4" s="77">
        <f t="shared" si="2"/>
        <v>-802</v>
      </c>
      <c r="M4" s="81">
        <f t="shared" ref="M4:M67" si="4">L4/$L$84</f>
        <v>-6.4387674818156999E-3</v>
      </c>
      <c r="N4" s="78">
        <f t="shared" si="3"/>
        <v>85</v>
      </c>
      <c r="O4" s="78">
        <f t="shared" ref="O4:O67" si="5">H4-G4</f>
        <v>0</v>
      </c>
    </row>
    <row r="5" spans="1:15">
      <c r="A5" s="55">
        <v>3</v>
      </c>
      <c r="B5" s="69" t="s">
        <v>94</v>
      </c>
      <c r="C5" s="56">
        <v>22568</v>
      </c>
      <c r="D5" s="56">
        <v>23102</v>
      </c>
      <c r="E5" s="56">
        <v>23513</v>
      </c>
      <c r="F5" s="56"/>
      <c r="G5" s="56"/>
      <c r="H5" s="56"/>
      <c r="I5" s="70"/>
      <c r="J5" s="80">
        <f t="shared" si="0"/>
        <v>5.1964027182271454E-3</v>
      </c>
      <c r="K5" s="80">
        <f t="shared" si="1"/>
        <v>4.1873449131513647E-2</v>
      </c>
      <c r="L5" s="77">
        <f t="shared" si="2"/>
        <v>945</v>
      </c>
      <c r="M5" s="81">
        <f t="shared" si="4"/>
        <v>7.5868270203439366E-3</v>
      </c>
      <c r="N5" s="78">
        <f t="shared" si="3"/>
        <v>411</v>
      </c>
      <c r="O5" s="78">
        <f t="shared" si="5"/>
        <v>0</v>
      </c>
    </row>
    <row r="6" spans="1:15">
      <c r="A6" s="55">
        <v>4</v>
      </c>
      <c r="B6" s="69" t="s">
        <v>95</v>
      </c>
      <c r="C6" s="56">
        <v>7991</v>
      </c>
      <c r="D6" s="56">
        <v>7040</v>
      </c>
      <c r="E6" s="56">
        <v>7689</v>
      </c>
      <c r="F6" s="56"/>
      <c r="G6" s="56"/>
      <c r="H6" s="56"/>
      <c r="I6" s="70"/>
      <c r="J6" s="80">
        <f t="shared" si="0"/>
        <v>1.6992787181749893E-3</v>
      </c>
      <c r="K6" s="80">
        <f t="shared" si="1"/>
        <v>-3.7792516581153797E-2</v>
      </c>
      <c r="L6" s="77">
        <f t="shared" si="2"/>
        <v>-302</v>
      </c>
      <c r="M6" s="81">
        <f t="shared" si="4"/>
        <v>-2.4245732911575332E-3</v>
      </c>
      <c r="N6" s="78">
        <f t="shared" si="3"/>
        <v>649</v>
      </c>
      <c r="O6" s="78">
        <f t="shared" si="5"/>
        <v>0</v>
      </c>
    </row>
    <row r="7" spans="1:15">
      <c r="A7" s="55">
        <v>5</v>
      </c>
      <c r="B7" s="69" t="s">
        <v>96</v>
      </c>
      <c r="C7" s="56">
        <v>10554</v>
      </c>
      <c r="D7" s="56">
        <v>10955</v>
      </c>
      <c r="E7" s="56">
        <v>11134</v>
      </c>
      <c r="F7" s="56"/>
      <c r="G7" s="56"/>
      <c r="H7" s="56"/>
      <c r="I7" s="70"/>
      <c r="J7" s="80">
        <f t="shared" si="0"/>
        <v>2.4606280723319458E-3</v>
      </c>
      <c r="K7" s="80">
        <f t="shared" si="1"/>
        <v>5.4955467121470536E-2</v>
      </c>
      <c r="L7" s="77">
        <f t="shared" si="2"/>
        <v>580</v>
      </c>
      <c r="M7" s="81">
        <f t="shared" si="4"/>
        <v>4.6564652611634739E-3</v>
      </c>
      <c r="N7" s="78">
        <f t="shared" si="3"/>
        <v>179</v>
      </c>
      <c r="O7" s="78">
        <f t="shared" si="5"/>
        <v>0</v>
      </c>
    </row>
    <row r="8" spans="1:15">
      <c r="A8" s="55">
        <v>6</v>
      </c>
      <c r="B8" s="69" t="s">
        <v>97</v>
      </c>
      <c r="C8" s="56">
        <v>351790</v>
      </c>
      <c r="D8" s="56">
        <v>353699</v>
      </c>
      <c r="E8" s="56">
        <v>357843</v>
      </c>
      <c r="F8" s="56"/>
      <c r="G8" s="56"/>
      <c r="H8" s="56"/>
      <c r="I8" s="70"/>
      <c r="J8" s="80">
        <f t="shared" si="0"/>
        <v>7.9083755279996448E-2</v>
      </c>
      <c r="K8" s="80">
        <f t="shared" si="1"/>
        <v>1.7206287842178574E-2</v>
      </c>
      <c r="L8" s="77">
        <f t="shared" si="2"/>
        <v>6053</v>
      </c>
      <c r="M8" s="81">
        <f t="shared" si="4"/>
        <v>4.8595834872107772E-2</v>
      </c>
      <c r="N8" s="78">
        <f t="shared" si="3"/>
        <v>4144</v>
      </c>
      <c r="O8" s="78">
        <f t="shared" si="5"/>
        <v>0</v>
      </c>
    </row>
    <row r="9" spans="1:15">
      <c r="A9" s="55">
        <v>7</v>
      </c>
      <c r="B9" s="69" t="s">
        <v>98</v>
      </c>
      <c r="C9" s="56">
        <v>218545</v>
      </c>
      <c r="D9" s="56">
        <v>193581</v>
      </c>
      <c r="E9" s="56">
        <v>196470</v>
      </c>
      <c r="F9" s="56"/>
      <c r="G9" s="56"/>
      <c r="H9" s="56"/>
      <c r="I9" s="70"/>
      <c r="J9" s="80">
        <f t="shared" si="0"/>
        <v>4.342011831965667E-2</v>
      </c>
      <c r="K9" s="80">
        <f t="shared" si="1"/>
        <v>-0.10100894552609302</v>
      </c>
      <c r="L9" s="77">
        <f t="shared" si="2"/>
        <v>-22075</v>
      </c>
      <c r="M9" s="81">
        <f t="shared" si="4"/>
        <v>-0.17722667351755808</v>
      </c>
      <c r="N9" s="78">
        <f t="shared" si="3"/>
        <v>2889</v>
      </c>
      <c r="O9" s="78">
        <f t="shared" si="5"/>
        <v>0</v>
      </c>
    </row>
    <row r="10" spans="1:15">
      <c r="A10" s="55">
        <v>8</v>
      </c>
      <c r="B10" s="69" t="s">
        <v>99</v>
      </c>
      <c r="C10" s="56">
        <v>5688</v>
      </c>
      <c r="D10" s="56">
        <v>5664</v>
      </c>
      <c r="E10" s="56">
        <v>5754</v>
      </c>
      <c r="F10" s="56"/>
      <c r="G10" s="56"/>
      <c r="H10" s="56"/>
      <c r="I10" s="70"/>
      <c r="J10" s="80">
        <f t="shared" si="0"/>
        <v>1.2716412725164376E-3</v>
      </c>
      <c r="K10" s="80">
        <f t="shared" si="1"/>
        <v>1.1603375527426161E-2</v>
      </c>
      <c r="L10" s="77">
        <f t="shared" si="2"/>
        <v>66</v>
      </c>
      <c r="M10" s="81">
        <f t="shared" si="4"/>
        <v>5.2987363316687813E-4</v>
      </c>
      <c r="N10" s="78">
        <f t="shared" si="3"/>
        <v>90</v>
      </c>
      <c r="O10" s="78">
        <f t="shared" si="5"/>
        <v>0</v>
      </c>
    </row>
    <row r="11" spans="1:15">
      <c r="A11" s="55">
        <v>9</v>
      </c>
      <c r="B11" s="69" t="s">
        <v>100</v>
      </c>
      <c r="C11" s="56">
        <v>54887</v>
      </c>
      <c r="D11" s="56">
        <v>51477</v>
      </c>
      <c r="E11" s="56">
        <v>54010</v>
      </c>
      <c r="F11" s="56"/>
      <c r="G11" s="56"/>
      <c r="H11" s="56"/>
      <c r="I11" s="70"/>
      <c r="J11" s="80">
        <f t="shared" si="0"/>
        <v>1.1936278263575389E-2</v>
      </c>
      <c r="K11" s="80">
        <f t="shared" si="1"/>
        <v>-1.5978282653451636E-2</v>
      </c>
      <c r="L11" s="77">
        <f t="shared" si="2"/>
        <v>-877</v>
      </c>
      <c r="M11" s="81">
        <f t="shared" si="4"/>
        <v>-7.0408966104144252E-3</v>
      </c>
      <c r="N11" s="78">
        <f t="shared" si="3"/>
        <v>2533</v>
      </c>
      <c r="O11" s="78">
        <f t="shared" si="5"/>
        <v>0</v>
      </c>
    </row>
    <row r="12" spans="1:15">
      <c r="A12" s="55">
        <v>10</v>
      </c>
      <c r="B12" s="69" t="s">
        <v>101</v>
      </c>
      <c r="C12" s="56">
        <v>57356</v>
      </c>
      <c r="D12" s="56">
        <v>61994</v>
      </c>
      <c r="E12" s="56">
        <v>60831</v>
      </c>
      <c r="F12" s="56"/>
      <c r="G12" s="56"/>
      <c r="H12" s="56"/>
      <c r="I12" s="70"/>
      <c r="J12" s="80">
        <f t="shared" si="0"/>
        <v>1.3443727884679773E-2</v>
      </c>
      <c r="K12" s="80">
        <f t="shared" si="1"/>
        <v>6.0586512309087105E-2</v>
      </c>
      <c r="L12" s="77">
        <f t="shared" si="2"/>
        <v>3475</v>
      </c>
      <c r="M12" s="81">
        <f t="shared" si="4"/>
        <v>2.7898649625074264E-2</v>
      </c>
      <c r="N12" s="78">
        <f t="shared" si="3"/>
        <v>-1163</v>
      </c>
      <c r="O12" s="78">
        <f t="shared" si="5"/>
        <v>0</v>
      </c>
    </row>
    <row r="13" spans="1:15">
      <c r="A13" s="55">
        <v>11</v>
      </c>
      <c r="B13" s="69" t="s">
        <v>102</v>
      </c>
      <c r="C13" s="56">
        <v>12051</v>
      </c>
      <c r="D13" s="56">
        <v>12072</v>
      </c>
      <c r="E13" s="56">
        <v>12346</v>
      </c>
      <c r="F13" s="56"/>
      <c r="G13" s="56"/>
      <c r="H13" s="56"/>
      <c r="I13" s="70"/>
      <c r="J13" s="80">
        <f t="shared" si="0"/>
        <v>2.7284816041862944E-3</v>
      </c>
      <c r="K13" s="80">
        <f t="shared" si="1"/>
        <v>2.4479296323956519E-2</v>
      </c>
      <c r="L13" s="77">
        <f t="shared" si="2"/>
        <v>295</v>
      </c>
      <c r="M13" s="81">
        <f t="shared" si="4"/>
        <v>2.3683745724883188E-3</v>
      </c>
      <c r="N13" s="78">
        <f t="shared" si="3"/>
        <v>274</v>
      </c>
      <c r="O13" s="78">
        <f t="shared" si="5"/>
        <v>0</v>
      </c>
    </row>
    <row r="14" spans="1:15">
      <c r="A14" s="55">
        <v>12</v>
      </c>
      <c r="B14" s="69" t="s">
        <v>103</v>
      </c>
      <c r="C14" s="56">
        <v>5642</v>
      </c>
      <c r="D14" s="56">
        <v>5690</v>
      </c>
      <c r="E14" s="56">
        <v>6145</v>
      </c>
      <c r="F14" s="56"/>
      <c r="G14" s="56"/>
      <c r="H14" s="56"/>
      <c r="I14" s="70"/>
      <c r="J14" s="80">
        <f t="shared" si="0"/>
        <v>1.3580527667037727E-3</v>
      </c>
      <c r="K14" s="80">
        <f t="shared" si="1"/>
        <v>8.9152782701169803E-2</v>
      </c>
      <c r="L14" s="77">
        <f t="shared" si="2"/>
        <v>503</v>
      </c>
      <c r="M14" s="81">
        <f t="shared" si="4"/>
        <v>4.0382793558021166E-3</v>
      </c>
      <c r="N14" s="78">
        <f t="shared" si="3"/>
        <v>455</v>
      </c>
      <c r="O14" s="78">
        <f t="shared" si="5"/>
        <v>0</v>
      </c>
    </row>
    <row r="15" spans="1:15">
      <c r="A15" s="55">
        <v>13</v>
      </c>
      <c r="B15" s="69" t="s">
        <v>104</v>
      </c>
      <c r="C15" s="56">
        <v>6277</v>
      </c>
      <c r="D15" s="56">
        <v>6515</v>
      </c>
      <c r="E15" s="56">
        <v>6695</v>
      </c>
      <c r="F15" s="56"/>
      <c r="G15" s="56"/>
      <c r="H15" s="56"/>
      <c r="I15" s="70"/>
      <c r="J15" s="80">
        <f t="shared" si="0"/>
        <v>1.4796034618521983E-3</v>
      </c>
      <c r="K15" s="80">
        <f t="shared" si="1"/>
        <v>6.6592321172534649E-2</v>
      </c>
      <c r="L15" s="77">
        <f t="shared" si="2"/>
        <v>418</v>
      </c>
      <c r="M15" s="81">
        <f t="shared" si="4"/>
        <v>3.355866343390228E-3</v>
      </c>
      <c r="N15" s="78">
        <f t="shared" si="3"/>
        <v>180</v>
      </c>
      <c r="O15" s="78">
        <f t="shared" si="5"/>
        <v>0</v>
      </c>
    </row>
    <row r="16" spans="1:15">
      <c r="A16" s="55">
        <v>14</v>
      </c>
      <c r="B16" s="69" t="s">
        <v>105</v>
      </c>
      <c r="C16" s="56">
        <v>19502</v>
      </c>
      <c r="D16" s="56">
        <v>19777</v>
      </c>
      <c r="E16" s="56">
        <v>19912</v>
      </c>
      <c r="F16" s="56"/>
      <c r="G16" s="56"/>
      <c r="H16" s="56"/>
      <c r="I16" s="70"/>
      <c r="J16" s="80">
        <f t="shared" si="0"/>
        <v>4.4005771669008171E-3</v>
      </c>
      <c r="K16" s="80">
        <f t="shared" si="1"/>
        <v>2.1023484770792741E-2</v>
      </c>
      <c r="L16" s="77">
        <f t="shared" si="2"/>
        <v>410</v>
      </c>
      <c r="M16" s="81">
        <f t="shared" si="4"/>
        <v>3.2916392363396972E-3</v>
      </c>
      <c r="N16" s="78">
        <f t="shared" si="3"/>
        <v>135</v>
      </c>
      <c r="O16" s="78">
        <f t="shared" si="5"/>
        <v>0</v>
      </c>
    </row>
    <row r="17" spans="1:15">
      <c r="A17" s="55">
        <v>15</v>
      </c>
      <c r="B17" s="69" t="s">
        <v>106</v>
      </c>
      <c r="C17" s="56">
        <v>8539</v>
      </c>
      <c r="D17" s="56">
        <v>8603</v>
      </c>
      <c r="E17" s="56">
        <v>9129</v>
      </c>
      <c r="F17" s="56"/>
      <c r="G17" s="56"/>
      <c r="H17" s="56"/>
      <c r="I17" s="70"/>
      <c r="J17" s="80">
        <f t="shared" si="0"/>
        <v>2.0175205381999578E-3</v>
      </c>
      <c r="K17" s="80">
        <f t="shared" si="1"/>
        <v>6.909474177304134E-2</v>
      </c>
      <c r="L17" s="77">
        <f t="shared" si="2"/>
        <v>590</v>
      </c>
      <c r="M17" s="81">
        <f t="shared" si="4"/>
        <v>4.7367491449766376E-3</v>
      </c>
      <c r="N17" s="78">
        <f t="shared" si="3"/>
        <v>526</v>
      </c>
      <c r="O17" s="78">
        <f t="shared" si="5"/>
        <v>0</v>
      </c>
    </row>
    <row r="18" spans="1:15">
      <c r="A18" s="55">
        <v>16</v>
      </c>
      <c r="B18" s="69" t="s">
        <v>107</v>
      </c>
      <c r="C18" s="56">
        <v>224308</v>
      </c>
      <c r="D18" s="56">
        <v>229102</v>
      </c>
      <c r="E18" s="56">
        <v>233717</v>
      </c>
      <c r="F18" s="56"/>
      <c r="G18" s="56"/>
      <c r="H18" s="56"/>
      <c r="I18" s="70"/>
      <c r="J18" s="80">
        <f t="shared" si="0"/>
        <v>5.1651752396371958E-2</v>
      </c>
      <c r="K18" s="80">
        <f t="shared" si="1"/>
        <v>4.1946787452966455E-2</v>
      </c>
      <c r="L18" s="77">
        <f t="shared" si="2"/>
        <v>9409</v>
      </c>
      <c r="M18" s="81">
        <f t="shared" si="4"/>
        <v>7.5539106279805396E-2</v>
      </c>
      <c r="N18" s="78">
        <f t="shared" si="3"/>
        <v>4615</v>
      </c>
      <c r="O18" s="78">
        <f t="shared" si="5"/>
        <v>0</v>
      </c>
    </row>
    <row r="19" spans="1:15">
      <c r="A19" s="55">
        <v>17</v>
      </c>
      <c r="B19" s="69" t="s">
        <v>108</v>
      </c>
      <c r="C19" s="56">
        <v>25779</v>
      </c>
      <c r="D19" s="56">
        <v>26077</v>
      </c>
      <c r="E19" s="56">
        <v>26693</v>
      </c>
      <c r="F19" s="56"/>
      <c r="G19" s="56"/>
      <c r="H19" s="56"/>
      <c r="I19" s="70"/>
      <c r="J19" s="80">
        <f t="shared" si="0"/>
        <v>5.8991867374489516E-3</v>
      </c>
      <c r="K19" s="80">
        <f t="shared" si="1"/>
        <v>3.5455215485472674E-2</v>
      </c>
      <c r="L19" s="77">
        <f t="shared" si="2"/>
        <v>914</v>
      </c>
      <c r="M19" s="81">
        <f t="shared" si="4"/>
        <v>7.3379469805231294E-3</v>
      </c>
      <c r="N19" s="78">
        <f t="shared" si="3"/>
        <v>616</v>
      </c>
      <c r="O19" s="78">
        <f t="shared" si="5"/>
        <v>0</v>
      </c>
    </row>
    <row r="20" spans="1:15">
      <c r="A20" s="55">
        <v>18</v>
      </c>
      <c r="B20" s="69" t="s">
        <v>109</v>
      </c>
      <c r="C20" s="56">
        <v>7256</v>
      </c>
      <c r="D20" s="56">
        <v>7254</v>
      </c>
      <c r="E20" s="56">
        <v>7648</v>
      </c>
      <c r="F20" s="56"/>
      <c r="G20" s="56"/>
      <c r="H20" s="56"/>
      <c r="I20" s="70"/>
      <c r="J20" s="80">
        <f t="shared" si="0"/>
        <v>1.6902176663548339E-3</v>
      </c>
      <c r="K20" s="80">
        <f t="shared" si="1"/>
        <v>5.4024255788313123E-2</v>
      </c>
      <c r="L20" s="77">
        <f t="shared" si="2"/>
        <v>392</v>
      </c>
      <c r="M20" s="81">
        <f t="shared" si="4"/>
        <v>3.1471282454760031E-3</v>
      </c>
      <c r="N20" s="78">
        <f t="shared" si="3"/>
        <v>394</v>
      </c>
      <c r="O20" s="78">
        <f t="shared" si="5"/>
        <v>0</v>
      </c>
    </row>
    <row r="21" spans="1:15">
      <c r="A21" s="55">
        <v>19</v>
      </c>
      <c r="B21" s="69" t="s">
        <v>110</v>
      </c>
      <c r="C21" s="56">
        <v>16147</v>
      </c>
      <c r="D21" s="56">
        <v>17227</v>
      </c>
      <c r="E21" s="56">
        <v>17431</v>
      </c>
      <c r="F21" s="56"/>
      <c r="G21" s="56"/>
      <c r="H21" s="56"/>
      <c r="I21" s="70"/>
      <c r="J21" s="80">
        <f t="shared" si="0"/>
        <v>3.8522730311494652E-3</v>
      </c>
      <c r="K21" s="80">
        <f t="shared" si="1"/>
        <v>7.9519415371276395E-2</v>
      </c>
      <c r="L21" s="77">
        <f t="shared" si="2"/>
        <v>1284</v>
      </c>
      <c r="M21" s="81">
        <f t="shared" si="4"/>
        <v>1.0308450681610173E-2</v>
      </c>
      <c r="N21" s="78">
        <f t="shared" si="3"/>
        <v>204</v>
      </c>
      <c r="O21" s="78">
        <f t="shared" si="5"/>
        <v>0</v>
      </c>
    </row>
    <row r="22" spans="1:15">
      <c r="A22" s="55">
        <v>20</v>
      </c>
      <c r="B22" s="69" t="s">
        <v>111</v>
      </c>
      <c r="C22" s="56">
        <v>67297</v>
      </c>
      <c r="D22" s="56">
        <v>69390</v>
      </c>
      <c r="E22" s="56">
        <v>70590</v>
      </c>
      <c r="F22" s="56"/>
      <c r="G22" s="56"/>
      <c r="H22" s="56"/>
      <c r="I22" s="70"/>
      <c r="J22" s="80">
        <f t="shared" si="0"/>
        <v>1.5600479219140654E-2</v>
      </c>
      <c r="K22" s="80">
        <f t="shared" si="1"/>
        <v>4.8932344681040761E-2</v>
      </c>
      <c r="L22" s="77">
        <f t="shared" si="2"/>
        <v>3293</v>
      </c>
      <c r="M22" s="81">
        <f t="shared" si="4"/>
        <v>2.643748293967469E-2</v>
      </c>
      <c r="N22" s="78">
        <f t="shared" si="3"/>
        <v>1200</v>
      </c>
      <c r="O22" s="78">
        <f t="shared" si="5"/>
        <v>0</v>
      </c>
    </row>
    <row r="23" spans="1:15">
      <c r="A23" s="55">
        <v>21</v>
      </c>
      <c r="B23" s="69" t="s">
        <v>112</v>
      </c>
      <c r="C23" s="56">
        <v>35234</v>
      </c>
      <c r="D23" s="56">
        <v>34792</v>
      </c>
      <c r="E23" s="56">
        <v>35608</v>
      </c>
      <c r="F23" s="56"/>
      <c r="G23" s="56"/>
      <c r="H23" s="56"/>
      <c r="I23" s="70"/>
      <c r="J23" s="80">
        <f t="shared" si="0"/>
        <v>7.8694130051729771E-3</v>
      </c>
      <c r="K23" s="80">
        <f t="shared" si="1"/>
        <v>1.0614747119259806E-2</v>
      </c>
      <c r="L23" s="77">
        <f t="shared" si="2"/>
        <v>374</v>
      </c>
      <c r="M23" s="81">
        <f t="shared" si="4"/>
        <v>3.0026172546123091E-3</v>
      </c>
      <c r="N23" s="78">
        <f t="shared" si="3"/>
        <v>816</v>
      </c>
      <c r="O23" s="78">
        <f t="shared" si="5"/>
        <v>0</v>
      </c>
    </row>
    <row r="24" spans="1:15">
      <c r="A24" s="55">
        <v>22</v>
      </c>
      <c r="B24" s="69" t="s">
        <v>113</v>
      </c>
      <c r="C24" s="56">
        <v>23100</v>
      </c>
      <c r="D24" s="56">
        <v>23218</v>
      </c>
      <c r="E24" s="56">
        <v>24106</v>
      </c>
      <c r="F24" s="56"/>
      <c r="G24" s="56"/>
      <c r="H24" s="56"/>
      <c r="I24" s="70"/>
      <c r="J24" s="80">
        <f t="shared" si="0"/>
        <v>5.3274564677235391E-3</v>
      </c>
      <c r="K24" s="80">
        <f t="shared" si="1"/>
        <v>4.3549783549783547E-2</v>
      </c>
      <c r="L24" s="77">
        <f t="shared" si="2"/>
        <v>1006</v>
      </c>
      <c r="M24" s="81">
        <f t="shared" si="4"/>
        <v>8.0765587116042332E-3</v>
      </c>
      <c r="N24" s="78">
        <f t="shared" si="3"/>
        <v>888</v>
      </c>
      <c r="O24" s="78">
        <f t="shared" si="5"/>
        <v>0</v>
      </c>
    </row>
    <row r="25" spans="1:15">
      <c r="A25" s="55">
        <v>23</v>
      </c>
      <c r="B25" s="69" t="s">
        <v>114</v>
      </c>
      <c r="C25" s="56">
        <v>15253</v>
      </c>
      <c r="D25" s="56">
        <v>16360</v>
      </c>
      <c r="E25" s="56">
        <v>16626</v>
      </c>
      <c r="F25" s="56"/>
      <c r="G25" s="56"/>
      <c r="H25" s="56"/>
      <c r="I25" s="70"/>
      <c r="J25" s="80">
        <f t="shared" si="0"/>
        <v>3.6743670137049512E-3</v>
      </c>
      <c r="K25" s="80">
        <f t="shared" si="1"/>
        <v>9.0015079000852288E-2</v>
      </c>
      <c r="L25" s="77">
        <f t="shared" si="2"/>
        <v>1373</v>
      </c>
      <c r="M25" s="81">
        <f t="shared" si="4"/>
        <v>1.1022977247547328E-2</v>
      </c>
      <c r="N25" s="78">
        <f t="shared" si="3"/>
        <v>266</v>
      </c>
      <c r="O25" s="78">
        <f t="shared" si="5"/>
        <v>0</v>
      </c>
    </row>
    <row r="26" spans="1:15">
      <c r="A26" s="55">
        <v>24</v>
      </c>
      <c r="B26" s="69" t="s">
        <v>115</v>
      </c>
      <c r="C26" s="56">
        <v>7542</v>
      </c>
      <c r="D26" s="56">
        <v>7250</v>
      </c>
      <c r="E26" s="56">
        <v>7321</v>
      </c>
      <c r="F26" s="56"/>
      <c r="G26" s="56"/>
      <c r="H26" s="56"/>
      <c r="I26" s="70"/>
      <c r="J26" s="80">
        <f t="shared" si="0"/>
        <v>1.6179502530574972E-3</v>
      </c>
      <c r="K26" s="80">
        <f t="shared" si="1"/>
        <v>-2.930257226199947E-2</v>
      </c>
      <c r="L26" s="77">
        <f t="shared" si="2"/>
        <v>-221</v>
      </c>
      <c r="M26" s="81">
        <f t="shared" si="4"/>
        <v>-1.77427383227091E-3</v>
      </c>
      <c r="N26" s="78">
        <f t="shared" si="3"/>
        <v>71</v>
      </c>
      <c r="O26" s="78">
        <f t="shared" si="5"/>
        <v>0</v>
      </c>
    </row>
    <row r="27" spans="1:15">
      <c r="A27" s="55">
        <v>25</v>
      </c>
      <c r="B27" s="69" t="s">
        <v>116</v>
      </c>
      <c r="C27" s="56">
        <v>19058</v>
      </c>
      <c r="D27" s="56">
        <v>19473</v>
      </c>
      <c r="E27" s="56">
        <v>19978</v>
      </c>
      <c r="F27" s="56"/>
      <c r="G27" s="56"/>
      <c r="H27" s="56"/>
      <c r="I27" s="70"/>
      <c r="J27" s="80">
        <f t="shared" si="0"/>
        <v>4.4151632503186284E-3</v>
      </c>
      <c r="K27" s="80">
        <f t="shared" si="1"/>
        <v>4.8273690838493019E-2</v>
      </c>
      <c r="L27" s="77">
        <f t="shared" si="2"/>
        <v>920</v>
      </c>
      <c r="M27" s="81">
        <f t="shared" si="4"/>
        <v>7.3861173108110282E-3</v>
      </c>
      <c r="N27" s="78">
        <f t="shared" si="3"/>
        <v>505</v>
      </c>
      <c r="O27" s="78">
        <f t="shared" si="5"/>
        <v>0</v>
      </c>
    </row>
    <row r="28" spans="1:15">
      <c r="A28" s="55">
        <v>26</v>
      </c>
      <c r="B28" s="69" t="s">
        <v>117</v>
      </c>
      <c r="C28" s="56">
        <v>53925</v>
      </c>
      <c r="D28" s="56">
        <v>53751</v>
      </c>
      <c r="E28" s="56">
        <v>55418</v>
      </c>
      <c r="F28" s="56"/>
      <c r="G28" s="56"/>
      <c r="H28" s="56"/>
      <c r="I28" s="70"/>
      <c r="J28" s="80">
        <f t="shared" si="0"/>
        <v>1.2247448043155359E-2</v>
      </c>
      <c r="K28" s="80">
        <f t="shared" si="1"/>
        <v>2.7686601761706075E-2</v>
      </c>
      <c r="L28" s="77">
        <f t="shared" si="2"/>
        <v>1493</v>
      </c>
      <c r="M28" s="81">
        <f t="shared" si="4"/>
        <v>1.1986383853305287E-2</v>
      </c>
      <c r="N28" s="78">
        <f t="shared" si="3"/>
        <v>1667</v>
      </c>
      <c r="O28" s="78">
        <f t="shared" si="5"/>
        <v>0</v>
      </c>
    </row>
    <row r="29" spans="1:15">
      <c r="A29" s="55">
        <v>27</v>
      </c>
      <c r="B29" s="69" t="s">
        <v>118</v>
      </c>
      <c r="C29" s="56">
        <v>58254</v>
      </c>
      <c r="D29" s="56">
        <v>62010</v>
      </c>
      <c r="E29" s="56">
        <v>63893</v>
      </c>
      <c r="F29" s="56"/>
      <c r="G29" s="56"/>
      <c r="H29" s="56"/>
      <c r="I29" s="70"/>
      <c r="J29" s="80">
        <f t="shared" si="0"/>
        <v>1.4120433754760643E-2</v>
      </c>
      <c r="K29" s="80">
        <f t="shared" si="1"/>
        <v>9.6800219727400688E-2</v>
      </c>
      <c r="L29" s="77">
        <f t="shared" si="2"/>
        <v>5639</v>
      </c>
      <c r="M29" s="81">
        <f t="shared" si="4"/>
        <v>4.5272082082242808E-2</v>
      </c>
      <c r="N29" s="78">
        <f t="shared" si="3"/>
        <v>1883</v>
      </c>
      <c r="O29" s="78">
        <f t="shared" si="5"/>
        <v>0</v>
      </c>
    </row>
    <row r="30" spans="1:15">
      <c r="A30" s="55">
        <v>28</v>
      </c>
      <c r="B30" s="69" t="s">
        <v>119</v>
      </c>
      <c r="C30" s="56">
        <v>17961</v>
      </c>
      <c r="D30" s="56">
        <v>17318</v>
      </c>
      <c r="E30" s="56">
        <v>18699</v>
      </c>
      <c r="F30" s="56"/>
      <c r="G30" s="56"/>
      <c r="H30" s="56"/>
      <c r="I30" s="70"/>
      <c r="J30" s="80">
        <f t="shared" si="0"/>
        <v>4.1325026337825626E-3</v>
      </c>
      <c r="K30" s="80">
        <f t="shared" si="1"/>
        <v>4.1089026223484218E-2</v>
      </c>
      <c r="L30" s="77">
        <f t="shared" si="2"/>
        <v>738</v>
      </c>
      <c r="M30" s="81">
        <f t="shared" si="4"/>
        <v>5.9249506254114553E-3</v>
      </c>
      <c r="N30" s="78">
        <f t="shared" si="3"/>
        <v>1381</v>
      </c>
      <c r="O30" s="78">
        <f t="shared" si="5"/>
        <v>0</v>
      </c>
    </row>
    <row r="31" spans="1:15">
      <c r="A31" s="55">
        <v>29</v>
      </c>
      <c r="B31" s="69" t="s">
        <v>120</v>
      </c>
      <c r="C31" s="56">
        <v>3606</v>
      </c>
      <c r="D31" s="56">
        <v>3557</v>
      </c>
      <c r="E31" s="56">
        <v>3596</v>
      </c>
      <c r="F31" s="56"/>
      <c r="G31" s="56"/>
      <c r="H31" s="56"/>
      <c r="I31" s="70"/>
      <c r="J31" s="80">
        <f t="shared" si="0"/>
        <v>7.9472054500679692E-4</v>
      </c>
      <c r="K31" s="80">
        <f t="shared" si="1"/>
        <v>-2.7731558513588465E-3</v>
      </c>
      <c r="L31" s="77">
        <f t="shared" si="2"/>
        <v>-10</v>
      </c>
      <c r="M31" s="81">
        <f t="shared" si="4"/>
        <v>-8.0283883813163351E-5</v>
      </c>
      <c r="N31" s="78">
        <f t="shared" si="3"/>
        <v>39</v>
      </c>
      <c r="O31" s="78">
        <f t="shared" si="5"/>
        <v>0</v>
      </c>
    </row>
    <row r="32" spans="1:15">
      <c r="A32" s="55">
        <v>30</v>
      </c>
      <c r="B32" s="69" t="s">
        <v>121</v>
      </c>
      <c r="C32" s="56">
        <v>6072</v>
      </c>
      <c r="D32" s="56">
        <v>4293</v>
      </c>
      <c r="E32" s="56">
        <v>4732</v>
      </c>
      <c r="F32" s="56"/>
      <c r="G32" s="56"/>
      <c r="H32" s="56"/>
      <c r="I32" s="70"/>
      <c r="J32" s="80">
        <f t="shared" si="0"/>
        <v>1.0457779808042721E-3</v>
      </c>
      <c r="K32" s="80">
        <f t="shared" si="1"/>
        <v>-0.22068511198945981</v>
      </c>
      <c r="L32" s="77">
        <f t="shared" si="2"/>
        <v>-1340</v>
      </c>
      <c r="M32" s="81">
        <f t="shared" si="4"/>
        <v>-1.0758040430963888E-2</v>
      </c>
      <c r="N32" s="78">
        <f t="shared" si="3"/>
        <v>439</v>
      </c>
      <c r="O32" s="78">
        <f t="shared" si="5"/>
        <v>0</v>
      </c>
    </row>
    <row r="33" spans="1:15">
      <c r="A33" s="55">
        <v>31</v>
      </c>
      <c r="B33" s="69" t="s">
        <v>122</v>
      </c>
      <c r="C33" s="56">
        <v>42960</v>
      </c>
      <c r="D33" s="56">
        <v>44245</v>
      </c>
      <c r="E33" s="56">
        <v>44471</v>
      </c>
      <c r="F33" s="56"/>
      <c r="G33" s="56"/>
      <c r="H33" s="56"/>
      <c r="I33" s="70"/>
      <c r="J33" s="80">
        <f t="shared" si="0"/>
        <v>9.8281472071738776E-3</v>
      </c>
      <c r="K33" s="80">
        <f t="shared" si="1"/>
        <v>3.5172253258845439E-2</v>
      </c>
      <c r="L33" s="77">
        <f t="shared" si="2"/>
        <v>1511</v>
      </c>
      <c r="M33" s="81">
        <f t="shared" si="4"/>
        <v>1.2130894844168981E-2</v>
      </c>
      <c r="N33" s="78">
        <f t="shared" si="3"/>
        <v>226</v>
      </c>
      <c r="O33" s="78">
        <f t="shared" si="5"/>
        <v>0</v>
      </c>
    </row>
    <row r="34" spans="1:15">
      <c r="A34" s="55">
        <v>32</v>
      </c>
      <c r="B34" s="69" t="s">
        <v>123</v>
      </c>
      <c r="C34" s="56">
        <v>17741</v>
      </c>
      <c r="D34" s="56">
        <v>18102</v>
      </c>
      <c r="E34" s="56">
        <v>18025</v>
      </c>
      <c r="F34" s="56"/>
      <c r="G34" s="56"/>
      <c r="H34" s="56"/>
      <c r="I34" s="70"/>
      <c r="J34" s="80">
        <f t="shared" si="0"/>
        <v>3.9835477819097648E-3</v>
      </c>
      <c r="K34" s="80">
        <f t="shared" si="1"/>
        <v>1.600811679161265E-2</v>
      </c>
      <c r="L34" s="77">
        <f t="shared" si="2"/>
        <v>284</v>
      </c>
      <c r="M34" s="81">
        <f t="shared" si="4"/>
        <v>2.2800623002938391E-3</v>
      </c>
      <c r="N34" s="78">
        <f t="shared" si="3"/>
        <v>-77</v>
      </c>
      <c r="O34" s="78">
        <f t="shared" si="5"/>
        <v>0</v>
      </c>
    </row>
    <row r="35" spans="1:15">
      <c r="A35" s="55">
        <v>33</v>
      </c>
      <c r="B35" s="69" t="s">
        <v>124</v>
      </c>
      <c r="C35" s="56">
        <v>70724</v>
      </c>
      <c r="D35" s="56">
        <v>70453</v>
      </c>
      <c r="E35" s="56">
        <v>71717</v>
      </c>
      <c r="F35" s="56"/>
      <c r="G35" s="56"/>
      <c r="H35" s="56"/>
      <c r="I35" s="70"/>
      <c r="J35" s="80">
        <f t="shared" si="0"/>
        <v>1.5849547643562972E-2</v>
      </c>
      <c r="K35" s="80">
        <f t="shared" si="1"/>
        <v>1.4040495447090096E-2</v>
      </c>
      <c r="L35" s="77">
        <f t="shared" si="2"/>
        <v>993</v>
      </c>
      <c r="M35" s="81">
        <f t="shared" si="4"/>
        <v>7.9721896626471205E-3</v>
      </c>
      <c r="N35" s="78">
        <f t="shared" si="3"/>
        <v>1264</v>
      </c>
      <c r="O35" s="78">
        <f t="shared" si="5"/>
        <v>0</v>
      </c>
    </row>
    <row r="36" spans="1:15">
      <c r="A36" s="55">
        <v>34</v>
      </c>
      <c r="B36" s="69" t="s">
        <v>125</v>
      </c>
      <c r="C36" s="56">
        <v>1380021</v>
      </c>
      <c r="D36" s="56">
        <v>1384957</v>
      </c>
      <c r="E36" s="56">
        <v>1415810</v>
      </c>
      <c r="F36" s="56"/>
      <c r="G36" s="56"/>
      <c r="H36" s="56"/>
      <c r="I36" s="70"/>
      <c r="J36" s="80">
        <f t="shared" si="0"/>
        <v>0.31289579945107704</v>
      </c>
      <c r="K36" s="80">
        <f t="shared" si="1"/>
        <v>2.5933663328311672E-2</v>
      </c>
      <c r="L36" s="77">
        <f t="shared" si="2"/>
        <v>35789</v>
      </c>
      <c r="M36" s="81">
        <f t="shared" si="4"/>
        <v>0.28732799177893031</v>
      </c>
      <c r="N36" s="78">
        <f t="shared" si="3"/>
        <v>30853</v>
      </c>
      <c r="O36" s="78">
        <f t="shared" si="5"/>
        <v>0</v>
      </c>
    </row>
    <row r="37" spans="1:15">
      <c r="A37" s="55">
        <v>35</v>
      </c>
      <c r="B37" s="69" t="s">
        <v>126</v>
      </c>
      <c r="C37" s="56">
        <v>308134</v>
      </c>
      <c r="D37" s="56">
        <v>317794</v>
      </c>
      <c r="E37" s="56">
        <v>326358</v>
      </c>
      <c r="F37" s="56"/>
      <c r="G37" s="56"/>
      <c r="H37" s="56"/>
      <c r="I37" s="70"/>
      <c r="J37" s="80">
        <f t="shared" si="0"/>
        <v>7.2125530485908848E-2</v>
      </c>
      <c r="K37" s="80">
        <f t="shared" si="1"/>
        <v>5.9143100079835399E-2</v>
      </c>
      <c r="L37" s="77">
        <f t="shared" si="2"/>
        <v>18224</v>
      </c>
      <c r="M37" s="81">
        <f t="shared" si="4"/>
        <v>0.14630934986110888</v>
      </c>
      <c r="N37" s="78">
        <f t="shared" si="3"/>
        <v>8564</v>
      </c>
      <c r="O37" s="78">
        <f t="shared" si="5"/>
        <v>0</v>
      </c>
    </row>
    <row r="38" spans="1:15">
      <c r="A38" s="55">
        <v>36</v>
      </c>
      <c r="B38" s="69" t="s">
        <v>127</v>
      </c>
      <c r="C38" s="56">
        <v>6784</v>
      </c>
      <c r="D38" s="56">
        <v>6827</v>
      </c>
      <c r="E38" s="56">
        <v>6953</v>
      </c>
      <c r="F38" s="56"/>
      <c r="G38" s="56"/>
      <c r="H38" s="56"/>
      <c r="I38" s="70"/>
      <c r="J38" s="80">
        <f t="shared" si="0"/>
        <v>1.5366217879400053E-3</v>
      </c>
      <c r="K38" s="80">
        <f t="shared" si="1"/>
        <v>2.4911556603773585E-2</v>
      </c>
      <c r="L38" s="77">
        <f t="shared" si="2"/>
        <v>169</v>
      </c>
      <c r="M38" s="81">
        <f t="shared" si="4"/>
        <v>1.3567976364424604E-3</v>
      </c>
      <c r="N38" s="78">
        <f t="shared" si="3"/>
        <v>126</v>
      </c>
      <c r="O38" s="78">
        <f t="shared" si="5"/>
        <v>0</v>
      </c>
    </row>
    <row r="39" spans="1:15">
      <c r="A39" s="55">
        <v>37</v>
      </c>
      <c r="B39" s="69" t="s">
        <v>128</v>
      </c>
      <c r="C39" s="56">
        <v>13523</v>
      </c>
      <c r="D39" s="56">
        <v>14236</v>
      </c>
      <c r="E39" s="56">
        <v>14506</v>
      </c>
      <c r="F39" s="56"/>
      <c r="G39" s="56"/>
      <c r="H39" s="56"/>
      <c r="I39" s="70"/>
      <c r="J39" s="80">
        <f t="shared" si="0"/>
        <v>3.2058443342237474E-3</v>
      </c>
      <c r="K39" s="80">
        <f t="shared" si="1"/>
        <v>7.2690970938401239E-2</v>
      </c>
      <c r="L39" s="77">
        <f t="shared" si="2"/>
        <v>983</v>
      </c>
      <c r="M39" s="81">
        <f t="shared" si="4"/>
        <v>7.8919057788339568E-3</v>
      </c>
      <c r="N39" s="78">
        <f t="shared" si="3"/>
        <v>270</v>
      </c>
      <c r="O39" s="78">
        <f t="shared" si="5"/>
        <v>0</v>
      </c>
    </row>
    <row r="40" spans="1:15">
      <c r="A40" s="55">
        <v>38</v>
      </c>
      <c r="B40" s="69" t="s">
        <v>129</v>
      </c>
      <c r="C40" s="56">
        <v>50169</v>
      </c>
      <c r="D40" s="56">
        <v>51754</v>
      </c>
      <c r="E40" s="56">
        <v>52536</v>
      </c>
      <c r="F40" s="56"/>
      <c r="G40" s="56"/>
      <c r="H40" s="56"/>
      <c r="I40" s="70"/>
      <c r="J40" s="80">
        <f t="shared" si="0"/>
        <v>1.1610522400577609E-2</v>
      </c>
      <c r="K40" s="80">
        <f t="shared" si="1"/>
        <v>4.7180529809244753E-2</v>
      </c>
      <c r="L40" s="77">
        <f t="shared" si="2"/>
        <v>2367</v>
      </c>
      <c r="M40" s="81">
        <f t="shared" si="4"/>
        <v>1.9003195298575765E-2</v>
      </c>
      <c r="N40" s="78">
        <f t="shared" si="3"/>
        <v>782</v>
      </c>
      <c r="O40" s="78">
        <f t="shared" si="5"/>
        <v>0</v>
      </c>
    </row>
    <row r="41" spans="1:15">
      <c r="A41" s="55">
        <v>39</v>
      </c>
      <c r="B41" s="69" t="s">
        <v>130</v>
      </c>
      <c r="C41" s="56">
        <v>23551</v>
      </c>
      <c r="D41" s="56">
        <v>24375</v>
      </c>
      <c r="E41" s="56">
        <v>24852</v>
      </c>
      <c r="F41" s="56"/>
      <c r="G41" s="56"/>
      <c r="H41" s="56"/>
      <c r="I41" s="70"/>
      <c r="J41" s="80">
        <f t="shared" si="0"/>
        <v>5.4923234105975849E-3</v>
      </c>
      <c r="K41" s="80">
        <f t="shared" si="1"/>
        <v>5.5241815634155665E-2</v>
      </c>
      <c r="L41" s="77">
        <f t="shared" si="2"/>
        <v>1301</v>
      </c>
      <c r="M41" s="81">
        <f t="shared" si="4"/>
        <v>1.0444933284092552E-2</v>
      </c>
      <c r="N41" s="78">
        <f t="shared" si="3"/>
        <v>477</v>
      </c>
      <c r="O41" s="78">
        <f t="shared" si="5"/>
        <v>0</v>
      </c>
    </row>
    <row r="42" spans="1:15">
      <c r="A42" s="55">
        <v>40</v>
      </c>
      <c r="B42" s="69" t="s">
        <v>131</v>
      </c>
      <c r="C42" s="56">
        <v>5181</v>
      </c>
      <c r="D42" s="56">
        <v>5442</v>
      </c>
      <c r="E42" s="56">
        <v>5844</v>
      </c>
      <c r="F42" s="56"/>
      <c r="G42" s="56"/>
      <c r="H42" s="56"/>
      <c r="I42" s="70"/>
      <c r="J42" s="80">
        <f t="shared" si="0"/>
        <v>1.2915313862679981E-3</v>
      </c>
      <c r="K42" s="80">
        <f t="shared" si="1"/>
        <v>0.12796757382744645</v>
      </c>
      <c r="L42" s="77">
        <f t="shared" si="2"/>
        <v>663</v>
      </c>
      <c r="M42" s="81">
        <f t="shared" si="4"/>
        <v>5.32282149681273E-3</v>
      </c>
      <c r="N42" s="78">
        <f t="shared" si="3"/>
        <v>402</v>
      </c>
      <c r="O42" s="78">
        <f t="shared" si="5"/>
        <v>0</v>
      </c>
    </row>
    <row r="43" spans="1:15">
      <c r="A43" s="55">
        <v>41</v>
      </c>
      <c r="B43" s="69" t="s">
        <v>132</v>
      </c>
      <c r="C43" s="56">
        <v>133698</v>
      </c>
      <c r="D43" s="56">
        <v>141190</v>
      </c>
      <c r="E43" s="56">
        <v>145193</v>
      </c>
      <c r="F43" s="56"/>
      <c r="G43" s="56"/>
      <c r="H43" s="56"/>
      <c r="I43" s="70"/>
      <c r="J43" s="80">
        <f t="shared" si="0"/>
        <v>3.2087836510337003E-2</v>
      </c>
      <c r="K43" s="80">
        <f t="shared" si="1"/>
        <v>8.5977351942437427E-2</v>
      </c>
      <c r="L43" s="77">
        <f t="shared" si="2"/>
        <v>11495</v>
      </c>
      <c r="M43" s="81">
        <f t="shared" si="4"/>
        <v>9.228632444323126E-2</v>
      </c>
      <c r="N43" s="78">
        <f t="shared" si="3"/>
        <v>4003</v>
      </c>
      <c r="O43" s="78">
        <f t="shared" si="5"/>
        <v>0</v>
      </c>
    </row>
    <row r="44" spans="1:15">
      <c r="A44" s="55">
        <v>42</v>
      </c>
      <c r="B44" s="69" t="s">
        <v>133</v>
      </c>
      <c r="C44" s="56">
        <v>64072</v>
      </c>
      <c r="D44" s="56">
        <v>68831</v>
      </c>
      <c r="E44" s="56">
        <v>69404</v>
      </c>
      <c r="F44" s="56"/>
      <c r="G44" s="56"/>
      <c r="H44" s="56"/>
      <c r="I44" s="70"/>
      <c r="J44" s="80">
        <f t="shared" si="0"/>
        <v>1.5338371720147868E-2</v>
      </c>
      <c r="K44" s="80">
        <f t="shared" si="1"/>
        <v>8.3218878761393431E-2</v>
      </c>
      <c r="L44" s="77">
        <f t="shared" si="2"/>
        <v>5332</v>
      </c>
      <c r="M44" s="81">
        <f t="shared" si="4"/>
        <v>4.2807366849178699E-2</v>
      </c>
      <c r="N44" s="78">
        <f t="shared" si="3"/>
        <v>573</v>
      </c>
      <c r="O44" s="78">
        <f t="shared" si="5"/>
        <v>0</v>
      </c>
    </row>
    <row r="45" spans="1:15">
      <c r="A45" s="55">
        <v>43</v>
      </c>
      <c r="B45" s="69" t="s">
        <v>134</v>
      </c>
      <c r="C45" s="56">
        <v>21155</v>
      </c>
      <c r="D45" s="56">
        <v>21455</v>
      </c>
      <c r="E45" s="56">
        <v>21897</v>
      </c>
      <c r="F45" s="56"/>
      <c r="G45" s="56"/>
      <c r="H45" s="56"/>
      <c r="I45" s="70"/>
      <c r="J45" s="80">
        <f t="shared" si="0"/>
        <v>4.8392646757546808E-3</v>
      </c>
      <c r="K45" s="80">
        <f t="shared" si="1"/>
        <v>3.5074450484519029E-2</v>
      </c>
      <c r="L45" s="77">
        <f t="shared" si="2"/>
        <v>742</v>
      </c>
      <c r="M45" s="81">
        <f t="shared" si="4"/>
        <v>5.9570641789367202E-3</v>
      </c>
      <c r="N45" s="78">
        <f t="shared" si="3"/>
        <v>442</v>
      </c>
      <c r="O45" s="78">
        <f t="shared" si="5"/>
        <v>0</v>
      </c>
    </row>
    <row r="46" spans="1:15">
      <c r="A46" s="55">
        <v>44</v>
      </c>
      <c r="B46" s="69" t="s">
        <v>135</v>
      </c>
      <c r="C46" s="56">
        <v>24063</v>
      </c>
      <c r="D46" s="56">
        <v>25066</v>
      </c>
      <c r="E46" s="56">
        <v>25429</v>
      </c>
      <c r="F46" s="56"/>
      <c r="G46" s="56"/>
      <c r="H46" s="56"/>
      <c r="I46" s="70"/>
      <c r="J46" s="80">
        <f t="shared" si="0"/>
        <v>5.6198411398714785E-3</v>
      </c>
      <c r="K46" s="80">
        <f t="shared" si="1"/>
        <v>5.6767651581265843E-2</v>
      </c>
      <c r="L46" s="77">
        <f t="shared" si="2"/>
        <v>1366</v>
      </c>
      <c r="M46" s="81">
        <f t="shared" si="4"/>
        <v>1.0966778528878113E-2</v>
      </c>
      <c r="N46" s="78">
        <f t="shared" si="3"/>
        <v>363</v>
      </c>
      <c r="O46" s="78">
        <f t="shared" si="5"/>
        <v>0</v>
      </c>
    </row>
    <row r="47" spans="1:15">
      <c r="A47" s="55">
        <v>45</v>
      </c>
      <c r="B47" s="69" t="s">
        <v>136</v>
      </c>
      <c r="C47" s="56">
        <v>74766</v>
      </c>
      <c r="D47" s="56">
        <v>76571</v>
      </c>
      <c r="E47" s="56">
        <v>77834</v>
      </c>
      <c r="F47" s="56"/>
      <c r="G47" s="56"/>
      <c r="H47" s="56"/>
      <c r="I47" s="70"/>
      <c r="J47" s="80">
        <f t="shared" si="0"/>
        <v>1.7201412374877371E-2</v>
      </c>
      <c r="K47" s="80">
        <f t="shared" si="1"/>
        <v>4.1034694914800843E-2</v>
      </c>
      <c r="L47" s="77">
        <f t="shared" si="2"/>
        <v>3068</v>
      </c>
      <c r="M47" s="81">
        <f t="shared" si="4"/>
        <v>2.4631095553878515E-2</v>
      </c>
      <c r="N47" s="78">
        <f t="shared" si="3"/>
        <v>1263</v>
      </c>
      <c r="O47" s="78">
        <f t="shared" si="5"/>
        <v>0</v>
      </c>
    </row>
    <row r="48" spans="1:15">
      <c r="A48" s="55">
        <v>46</v>
      </c>
      <c r="B48" s="69" t="s">
        <v>137</v>
      </c>
      <c r="C48" s="56">
        <v>27302</v>
      </c>
      <c r="D48" s="56">
        <v>27613</v>
      </c>
      <c r="E48" s="56">
        <v>28419</v>
      </c>
      <c r="F48" s="56"/>
      <c r="G48" s="56"/>
      <c r="H48" s="56"/>
      <c r="I48" s="70"/>
      <c r="J48" s="80">
        <f t="shared" si="0"/>
        <v>6.2806349189511012E-3</v>
      </c>
      <c r="K48" s="80">
        <f t="shared" si="1"/>
        <v>4.0912753644421651E-2</v>
      </c>
      <c r="L48" s="77">
        <f t="shared" si="2"/>
        <v>1117</v>
      </c>
      <c r="M48" s="81">
        <f t="shared" si="4"/>
        <v>8.9677098219303458E-3</v>
      </c>
      <c r="N48" s="78">
        <f t="shared" si="3"/>
        <v>806</v>
      </c>
      <c r="O48" s="78">
        <f t="shared" si="5"/>
        <v>0</v>
      </c>
    </row>
    <row r="49" spans="1:15">
      <c r="A49" s="55">
        <v>47</v>
      </c>
      <c r="B49" s="69" t="s">
        <v>138</v>
      </c>
      <c r="C49" s="56">
        <v>15431</v>
      </c>
      <c r="D49" s="56">
        <v>16334</v>
      </c>
      <c r="E49" s="56">
        <v>17191</v>
      </c>
      <c r="F49" s="56"/>
      <c r="G49" s="56"/>
      <c r="H49" s="56"/>
      <c r="I49" s="70"/>
      <c r="J49" s="80">
        <f t="shared" si="0"/>
        <v>3.7992327278119705E-3</v>
      </c>
      <c r="K49" s="80">
        <f t="shared" si="1"/>
        <v>0.11405612079580066</v>
      </c>
      <c r="L49" s="77">
        <f t="shared" si="2"/>
        <v>1760</v>
      </c>
      <c r="M49" s="81">
        <f t="shared" si="4"/>
        <v>1.4129963551116748E-2</v>
      </c>
      <c r="N49" s="78">
        <f t="shared" si="3"/>
        <v>857</v>
      </c>
      <c r="O49" s="78">
        <f t="shared" si="5"/>
        <v>0</v>
      </c>
    </row>
    <row r="50" spans="1:15">
      <c r="A50" s="55">
        <v>48</v>
      </c>
      <c r="B50" s="69" t="s">
        <v>139</v>
      </c>
      <c r="C50" s="56">
        <v>74647</v>
      </c>
      <c r="D50" s="56">
        <v>69222</v>
      </c>
      <c r="E50" s="56">
        <v>69430</v>
      </c>
      <c r="F50" s="56"/>
      <c r="G50" s="56"/>
      <c r="H50" s="56"/>
      <c r="I50" s="70"/>
      <c r="J50" s="80">
        <f t="shared" si="0"/>
        <v>1.534411775300943E-2</v>
      </c>
      <c r="K50" s="80">
        <f t="shared" si="1"/>
        <v>-6.9888943962918809E-2</v>
      </c>
      <c r="L50" s="77">
        <f t="shared" si="2"/>
        <v>-5217</v>
      </c>
      <c r="M50" s="81">
        <f t="shared" si="4"/>
        <v>-4.1884102185327315E-2</v>
      </c>
      <c r="N50" s="78">
        <f t="shared" si="3"/>
        <v>208</v>
      </c>
      <c r="O50" s="78">
        <f t="shared" si="5"/>
        <v>0</v>
      </c>
    </row>
    <row r="51" spans="1:15">
      <c r="A51" s="55">
        <v>49</v>
      </c>
      <c r="B51" s="69" t="s">
        <v>140</v>
      </c>
      <c r="C51" s="56">
        <v>7675</v>
      </c>
      <c r="D51" s="56">
        <v>7102</v>
      </c>
      <c r="E51" s="56">
        <v>7275</v>
      </c>
      <c r="F51" s="56"/>
      <c r="G51" s="56"/>
      <c r="H51" s="56"/>
      <c r="I51" s="70"/>
      <c r="J51" s="80">
        <f t="shared" si="0"/>
        <v>1.6077841949178107E-3</v>
      </c>
      <c r="K51" s="80">
        <f t="shared" si="1"/>
        <v>-5.2117263843648211E-2</v>
      </c>
      <c r="L51" s="77">
        <f t="shared" si="2"/>
        <v>-400</v>
      </c>
      <c r="M51" s="81">
        <f t="shared" si="4"/>
        <v>-3.2113553525265339E-3</v>
      </c>
      <c r="N51" s="78">
        <f t="shared" si="3"/>
        <v>173</v>
      </c>
      <c r="O51" s="78">
        <f t="shared" si="5"/>
        <v>0</v>
      </c>
    </row>
    <row r="52" spans="1:15">
      <c r="A52" s="55">
        <v>50</v>
      </c>
      <c r="B52" s="69" t="s">
        <v>141</v>
      </c>
      <c r="C52" s="56">
        <v>11195</v>
      </c>
      <c r="D52" s="56">
        <v>10462</v>
      </c>
      <c r="E52" s="56">
        <v>11186</v>
      </c>
      <c r="F52" s="56"/>
      <c r="G52" s="56"/>
      <c r="H52" s="56"/>
      <c r="I52" s="70"/>
      <c r="J52" s="80">
        <f t="shared" si="0"/>
        <v>2.4721201380550695E-3</v>
      </c>
      <c r="K52" s="80">
        <f t="shared" si="1"/>
        <v>-8.0393032603841004E-4</v>
      </c>
      <c r="L52" s="77">
        <f t="shared" si="2"/>
        <v>-9</v>
      </c>
      <c r="M52" s="81">
        <f t="shared" si="4"/>
        <v>-7.2255495431847015E-5</v>
      </c>
      <c r="N52" s="78">
        <f t="shared" si="3"/>
        <v>724</v>
      </c>
      <c r="O52" s="78">
        <f t="shared" si="5"/>
        <v>0</v>
      </c>
    </row>
    <row r="53" spans="1:15">
      <c r="A53" s="55">
        <v>51</v>
      </c>
      <c r="B53" s="69" t="s">
        <v>142</v>
      </c>
      <c r="C53" s="56">
        <v>8916</v>
      </c>
      <c r="D53" s="56">
        <v>8501</v>
      </c>
      <c r="E53" s="56">
        <v>8765</v>
      </c>
      <c r="F53" s="56"/>
      <c r="G53" s="56"/>
      <c r="H53" s="56"/>
      <c r="I53" s="70"/>
      <c r="J53" s="80">
        <f t="shared" si="0"/>
        <v>1.9370760781380909E-3</v>
      </c>
      <c r="K53" s="80">
        <f t="shared" si="1"/>
        <v>-1.6935845670704351E-2</v>
      </c>
      <c r="L53" s="77">
        <f t="shared" si="2"/>
        <v>-151</v>
      </c>
      <c r="M53" s="81">
        <f t="shared" si="4"/>
        <v>-1.2122866455787666E-3</v>
      </c>
      <c r="N53" s="78">
        <f t="shared" si="3"/>
        <v>264</v>
      </c>
      <c r="O53" s="78">
        <f t="shared" si="5"/>
        <v>0</v>
      </c>
    </row>
    <row r="54" spans="1:15">
      <c r="A54" s="55">
        <v>52</v>
      </c>
      <c r="B54" s="69" t="s">
        <v>143</v>
      </c>
      <c r="C54" s="56">
        <v>30836</v>
      </c>
      <c r="D54" s="56">
        <v>30566</v>
      </c>
      <c r="E54" s="56">
        <v>31134</v>
      </c>
      <c r="F54" s="56"/>
      <c r="G54" s="56"/>
      <c r="H54" s="56"/>
      <c r="I54" s="70"/>
      <c r="J54" s="80">
        <f t="shared" si="0"/>
        <v>6.8806533504565115E-3</v>
      </c>
      <c r="K54" s="80">
        <f t="shared" si="1"/>
        <v>9.6640290569464261E-3</v>
      </c>
      <c r="L54" s="77">
        <f t="shared" si="2"/>
        <v>298</v>
      </c>
      <c r="M54" s="81">
        <f t="shared" si="4"/>
        <v>2.3924597376322678E-3</v>
      </c>
      <c r="N54" s="78">
        <f t="shared" si="3"/>
        <v>568</v>
      </c>
      <c r="O54" s="78">
        <f t="shared" si="5"/>
        <v>0</v>
      </c>
    </row>
    <row r="55" spans="1:15">
      <c r="A55" s="55">
        <v>53</v>
      </c>
      <c r="B55" s="69" t="s">
        <v>144</v>
      </c>
      <c r="C55" s="56">
        <v>13222</v>
      </c>
      <c r="D55" s="56">
        <v>13307</v>
      </c>
      <c r="E55" s="56">
        <v>13595</v>
      </c>
      <c r="F55" s="56"/>
      <c r="G55" s="56"/>
      <c r="H55" s="56"/>
      <c r="I55" s="70"/>
      <c r="J55" s="80">
        <f t="shared" si="0"/>
        <v>3.0045121828051733E-3</v>
      </c>
      <c r="K55" s="80">
        <f t="shared" si="1"/>
        <v>2.8210558160641355E-2</v>
      </c>
      <c r="L55" s="77">
        <f t="shared" si="2"/>
        <v>373</v>
      </c>
      <c r="M55" s="81">
        <f t="shared" si="4"/>
        <v>2.9945888662309926E-3</v>
      </c>
      <c r="N55" s="78">
        <f t="shared" si="3"/>
        <v>288</v>
      </c>
      <c r="O55" s="78">
        <f t="shared" si="5"/>
        <v>0</v>
      </c>
    </row>
    <row r="56" spans="1:15">
      <c r="A56" s="55">
        <v>54</v>
      </c>
      <c r="B56" s="69" t="s">
        <v>145</v>
      </c>
      <c r="C56" s="56">
        <v>51891</v>
      </c>
      <c r="D56" s="56">
        <v>52001</v>
      </c>
      <c r="E56" s="56">
        <v>53197</v>
      </c>
      <c r="F56" s="56"/>
      <c r="G56" s="56"/>
      <c r="H56" s="56"/>
      <c r="I56" s="70"/>
      <c r="J56" s="80">
        <f t="shared" si="0"/>
        <v>1.1756604236019626E-2</v>
      </c>
      <c r="K56" s="80">
        <f t="shared" si="1"/>
        <v>2.5168140910755237E-2</v>
      </c>
      <c r="L56" s="77">
        <f t="shared" si="2"/>
        <v>1306</v>
      </c>
      <c r="M56" s="81">
        <f t="shared" si="4"/>
        <v>1.0485075225999133E-2</v>
      </c>
      <c r="N56" s="78">
        <f t="shared" si="3"/>
        <v>1196</v>
      </c>
      <c r="O56" s="78">
        <f t="shared" si="5"/>
        <v>0</v>
      </c>
    </row>
    <row r="57" spans="1:15">
      <c r="A57" s="55">
        <v>55</v>
      </c>
      <c r="B57" s="69" t="s">
        <v>146</v>
      </c>
      <c r="C57" s="56">
        <v>52754</v>
      </c>
      <c r="D57" s="56">
        <v>54942</v>
      </c>
      <c r="E57" s="56">
        <v>55620</v>
      </c>
      <c r="F57" s="56"/>
      <c r="G57" s="56"/>
      <c r="H57" s="56"/>
      <c r="I57" s="70"/>
      <c r="J57" s="80">
        <f t="shared" si="0"/>
        <v>1.2292090298464417E-2</v>
      </c>
      <c r="K57" s="80">
        <f t="shared" si="1"/>
        <v>5.4327633923493955E-2</v>
      </c>
      <c r="L57" s="77">
        <f t="shared" si="2"/>
        <v>2866</v>
      </c>
      <c r="M57" s="81">
        <f t="shared" si="4"/>
        <v>2.3009361100852613E-2</v>
      </c>
      <c r="N57" s="78">
        <f t="shared" si="3"/>
        <v>678</v>
      </c>
      <c r="O57" s="78">
        <f t="shared" si="5"/>
        <v>0</v>
      </c>
    </row>
    <row r="58" spans="1:15">
      <c r="A58" s="55">
        <v>56</v>
      </c>
      <c r="B58" s="69" t="s">
        <v>147</v>
      </c>
      <c r="C58" s="56">
        <v>5889</v>
      </c>
      <c r="D58" s="56">
        <v>5041</v>
      </c>
      <c r="E58" s="56">
        <v>5233</v>
      </c>
      <c r="F58" s="56"/>
      <c r="G58" s="56"/>
      <c r="H58" s="56"/>
      <c r="I58" s="70"/>
      <c r="J58" s="80">
        <f t="shared" si="0"/>
        <v>1.1564996140212926E-3</v>
      </c>
      <c r="K58" s="80">
        <f t="shared" si="1"/>
        <v>-0.11139412463915775</v>
      </c>
      <c r="L58" s="77">
        <f t="shared" si="2"/>
        <v>-656</v>
      </c>
      <c r="M58" s="81">
        <f t="shared" si="4"/>
        <v>-5.2666227781435152E-3</v>
      </c>
      <c r="N58" s="78">
        <f t="shared" si="3"/>
        <v>192</v>
      </c>
      <c r="O58" s="78">
        <f t="shared" si="5"/>
        <v>0</v>
      </c>
    </row>
    <row r="59" spans="1:15">
      <c r="A59" s="55">
        <v>57</v>
      </c>
      <c r="B59" s="69" t="s">
        <v>148</v>
      </c>
      <c r="C59" s="56">
        <v>7707</v>
      </c>
      <c r="D59" s="56">
        <v>8146</v>
      </c>
      <c r="E59" s="56">
        <v>8202</v>
      </c>
      <c r="F59" s="56"/>
      <c r="G59" s="56"/>
      <c r="H59" s="56"/>
      <c r="I59" s="70"/>
      <c r="J59" s="80">
        <f t="shared" si="0"/>
        <v>1.8126523665588843E-3</v>
      </c>
      <c r="K59" s="80">
        <f t="shared" si="1"/>
        <v>6.4227325807707278E-2</v>
      </c>
      <c r="L59" s="77">
        <f t="shared" si="2"/>
        <v>495</v>
      </c>
      <c r="M59" s="81">
        <f t="shared" si="4"/>
        <v>3.9740522487515858E-3</v>
      </c>
      <c r="N59" s="78">
        <f t="shared" si="3"/>
        <v>56</v>
      </c>
      <c r="O59" s="78">
        <f t="shared" si="5"/>
        <v>0</v>
      </c>
    </row>
    <row r="60" spans="1:15">
      <c r="A60" s="55">
        <v>58</v>
      </c>
      <c r="B60" s="69" t="s">
        <v>149</v>
      </c>
      <c r="C60" s="56">
        <v>16908</v>
      </c>
      <c r="D60" s="56">
        <v>17248</v>
      </c>
      <c r="E60" s="56">
        <v>17758</v>
      </c>
      <c r="F60" s="56"/>
      <c r="G60" s="56"/>
      <c r="H60" s="56"/>
      <c r="I60" s="70"/>
      <c r="J60" s="80">
        <f t="shared" si="0"/>
        <v>3.9245404444468021E-3</v>
      </c>
      <c r="K60" s="80">
        <f t="shared" si="1"/>
        <v>5.0272060563047082E-2</v>
      </c>
      <c r="L60" s="77">
        <f t="shared" si="2"/>
        <v>850</v>
      </c>
      <c r="M60" s="81">
        <f t="shared" si="4"/>
        <v>6.8241301241188847E-3</v>
      </c>
      <c r="N60" s="78">
        <f t="shared" si="3"/>
        <v>510</v>
      </c>
      <c r="O60" s="78">
        <f t="shared" si="5"/>
        <v>0</v>
      </c>
    </row>
    <row r="61" spans="1:15">
      <c r="A61" s="55">
        <v>59</v>
      </c>
      <c r="B61" s="69" t="s">
        <v>150</v>
      </c>
      <c r="C61" s="56">
        <v>85023</v>
      </c>
      <c r="D61" s="56">
        <v>88810</v>
      </c>
      <c r="E61" s="56">
        <v>91065</v>
      </c>
      <c r="F61" s="56"/>
      <c r="G61" s="56"/>
      <c r="H61" s="56"/>
      <c r="I61" s="70"/>
      <c r="J61" s="80">
        <f t="shared" si="0"/>
        <v>2.0125480097620677E-2</v>
      </c>
      <c r="K61" s="80">
        <f t="shared" si="1"/>
        <v>7.1063124095832889E-2</v>
      </c>
      <c r="L61" s="77">
        <f t="shared" si="2"/>
        <v>6042</v>
      </c>
      <c r="M61" s="81">
        <f t="shared" si="4"/>
        <v>4.850752259991329E-2</v>
      </c>
      <c r="N61" s="78">
        <f t="shared" si="3"/>
        <v>2255</v>
      </c>
      <c r="O61" s="78">
        <f t="shared" si="5"/>
        <v>0</v>
      </c>
    </row>
    <row r="62" spans="1:15">
      <c r="A62" s="55">
        <v>60</v>
      </c>
      <c r="B62" s="69" t="s">
        <v>151</v>
      </c>
      <c r="C62" s="56">
        <v>16976</v>
      </c>
      <c r="D62" s="56">
        <v>17798</v>
      </c>
      <c r="E62" s="56">
        <v>18244</v>
      </c>
      <c r="F62" s="56"/>
      <c r="G62" s="56"/>
      <c r="H62" s="56"/>
      <c r="I62" s="70"/>
      <c r="J62" s="80">
        <f t="shared" si="0"/>
        <v>4.0319470587052283E-3</v>
      </c>
      <c r="K62" s="80">
        <f t="shared" si="1"/>
        <v>7.4693685202639026E-2</v>
      </c>
      <c r="L62" s="77">
        <f t="shared" si="2"/>
        <v>1268</v>
      </c>
      <c r="M62" s="81">
        <f t="shared" si="4"/>
        <v>1.0179996467509111E-2</v>
      </c>
      <c r="N62" s="78">
        <f t="shared" si="3"/>
        <v>446</v>
      </c>
      <c r="O62" s="78">
        <f t="shared" si="5"/>
        <v>0</v>
      </c>
    </row>
    <row r="63" spans="1:15">
      <c r="A63" s="55">
        <v>61</v>
      </c>
      <c r="B63" s="69" t="s">
        <v>152</v>
      </c>
      <c r="C63" s="56">
        <v>34560</v>
      </c>
      <c r="D63" s="56">
        <v>33237</v>
      </c>
      <c r="E63" s="56">
        <v>34451</v>
      </c>
      <c r="F63" s="56"/>
      <c r="G63" s="56"/>
      <c r="H63" s="56"/>
      <c r="I63" s="70"/>
      <c r="J63" s="80">
        <f t="shared" si="0"/>
        <v>7.6137145428334706E-3</v>
      </c>
      <c r="K63" s="80">
        <f t="shared" si="1"/>
        <v>-3.1539351851851854E-3</v>
      </c>
      <c r="L63" s="77">
        <f t="shared" si="2"/>
        <v>-109</v>
      </c>
      <c r="M63" s="81">
        <f t="shared" si="4"/>
        <v>-8.7509433356348042E-4</v>
      </c>
      <c r="N63" s="78">
        <f t="shared" si="3"/>
        <v>1214</v>
      </c>
      <c r="O63" s="78">
        <f t="shared" si="5"/>
        <v>0</v>
      </c>
    </row>
    <row r="64" spans="1:15">
      <c r="A64" s="55">
        <v>62</v>
      </c>
      <c r="B64" s="69" t="s">
        <v>153</v>
      </c>
      <c r="C64" s="56">
        <v>2589</v>
      </c>
      <c r="D64" s="56">
        <v>2434</v>
      </c>
      <c r="E64" s="56">
        <v>2519</v>
      </c>
      <c r="F64" s="56"/>
      <c r="G64" s="56"/>
      <c r="H64" s="56"/>
      <c r="I64" s="70"/>
      <c r="J64" s="80">
        <f t="shared" si="0"/>
        <v>5.5670218377978909E-4</v>
      </c>
      <c r="K64" s="80">
        <f t="shared" si="1"/>
        <v>-2.7037466203167246E-2</v>
      </c>
      <c r="L64" s="77">
        <f t="shared" si="2"/>
        <v>-70</v>
      </c>
      <c r="M64" s="81">
        <f t="shared" si="4"/>
        <v>-5.6198718669214342E-4</v>
      </c>
      <c r="N64" s="78">
        <f t="shared" si="3"/>
        <v>85</v>
      </c>
      <c r="O64" s="78">
        <f t="shared" si="5"/>
        <v>0</v>
      </c>
    </row>
    <row r="65" spans="1:15">
      <c r="A65" s="55">
        <v>63</v>
      </c>
      <c r="B65" s="69" t="s">
        <v>154</v>
      </c>
      <c r="C65" s="56">
        <v>34622</v>
      </c>
      <c r="D65" s="56">
        <v>34032</v>
      </c>
      <c r="E65" s="56">
        <v>34623</v>
      </c>
      <c r="F65" s="56"/>
      <c r="G65" s="56"/>
      <c r="H65" s="56"/>
      <c r="I65" s="70"/>
      <c r="J65" s="80">
        <f t="shared" si="0"/>
        <v>7.6517267602253421E-3</v>
      </c>
      <c r="K65" s="80">
        <f t="shared" si="1"/>
        <v>2.8883368956155048E-5</v>
      </c>
      <c r="L65" s="77">
        <f t="shared" si="2"/>
        <v>1</v>
      </c>
      <c r="M65" s="81">
        <f t="shared" si="4"/>
        <v>8.0283883813163348E-6</v>
      </c>
      <c r="N65" s="78">
        <f t="shared" si="3"/>
        <v>591</v>
      </c>
      <c r="O65" s="78">
        <f t="shared" si="5"/>
        <v>0</v>
      </c>
    </row>
    <row r="66" spans="1:15">
      <c r="A66" s="55">
        <v>64</v>
      </c>
      <c r="B66" s="69" t="s">
        <v>155</v>
      </c>
      <c r="C66" s="56">
        <v>19776</v>
      </c>
      <c r="D66" s="56">
        <v>20498</v>
      </c>
      <c r="E66" s="56">
        <v>21146</v>
      </c>
      <c r="F66" s="56"/>
      <c r="G66" s="56"/>
      <c r="H66" s="56"/>
      <c r="I66" s="70"/>
      <c r="J66" s="80">
        <f t="shared" si="0"/>
        <v>4.6732927265611028E-3</v>
      </c>
      <c r="K66" s="80">
        <f t="shared" si="1"/>
        <v>6.9275889967637547E-2</v>
      </c>
      <c r="L66" s="77">
        <f t="shared" si="2"/>
        <v>1370</v>
      </c>
      <c r="M66" s="81">
        <f t="shared" si="4"/>
        <v>1.0998892082403379E-2</v>
      </c>
      <c r="N66" s="78">
        <f t="shared" si="3"/>
        <v>648</v>
      </c>
      <c r="O66" s="78">
        <f t="shared" si="5"/>
        <v>0</v>
      </c>
    </row>
    <row r="67" spans="1:15">
      <c r="A67" s="55">
        <v>65</v>
      </c>
      <c r="B67" s="69" t="s">
        <v>156</v>
      </c>
      <c r="C67" s="56">
        <v>20290</v>
      </c>
      <c r="D67" s="56">
        <v>20953</v>
      </c>
      <c r="E67" s="56">
        <v>21679</v>
      </c>
      <c r="F67" s="56"/>
      <c r="G67" s="56"/>
      <c r="H67" s="56"/>
      <c r="I67" s="70"/>
      <c r="J67" s="80">
        <f t="shared" ref="J67:J84" si="6">E67/$E$84</f>
        <v>4.7910864002231228E-3</v>
      </c>
      <c r="K67" s="80">
        <f t="shared" ref="K67:K84" si="7">(E67-C67)/C67</f>
        <v>6.8457368161655985E-2</v>
      </c>
      <c r="L67" s="77">
        <f t="shared" ref="L67:L84" si="8">E67-C67</f>
        <v>1389</v>
      </c>
      <c r="M67" s="81">
        <f t="shared" si="4"/>
        <v>1.1151431461648389E-2</v>
      </c>
      <c r="N67" s="78">
        <f t="shared" ref="N67:N84" si="9">E67-D67</f>
        <v>726</v>
      </c>
      <c r="O67" s="78">
        <f t="shared" si="5"/>
        <v>0</v>
      </c>
    </row>
    <row r="68" spans="1:15">
      <c r="A68" s="55">
        <v>66</v>
      </c>
      <c r="B68" s="69" t="s">
        <v>157</v>
      </c>
      <c r="C68" s="56">
        <v>9132</v>
      </c>
      <c r="D68" s="56">
        <v>9458</v>
      </c>
      <c r="E68" s="56">
        <v>9819</v>
      </c>
      <c r="F68" s="56"/>
      <c r="G68" s="56"/>
      <c r="H68" s="56"/>
      <c r="I68" s="70"/>
      <c r="J68" s="80">
        <f t="shared" si="6"/>
        <v>2.1700114102952556E-3</v>
      </c>
      <c r="K68" s="80">
        <f t="shared" si="7"/>
        <v>7.5229960578186594E-2</v>
      </c>
      <c r="L68" s="77">
        <f t="shared" si="8"/>
        <v>687</v>
      </c>
      <c r="M68" s="81">
        <f t="shared" ref="M68:M84" si="10">L68/$L$84</f>
        <v>5.5155028179643215E-3</v>
      </c>
      <c r="N68" s="78">
        <f t="shared" si="9"/>
        <v>361</v>
      </c>
      <c r="O68" s="78">
        <f t="shared" ref="O68:O83" si="11">H68-G68</f>
        <v>0</v>
      </c>
    </row>
    <row r="69" spans="1:15">
      <c r="A69" s="55">
        <v>67</v>
      </c>
      <c r="B69" s="69" t="s">
        <v>158</v>
      </c>
      <c r="C69" s="56">
        <v>21286</v>
      </c>
      <c r="D69" s="56">
        <v>21381</v>
      </c>
      <c r="E69" s="56">
        <v>22371</v>
      </c>
      <c r="F69" s="56"/>
      <c r="G69" s="56"/>
      <c r="H69" s="56"/>
      <c r="I69" s="70"/>
      <c r="J69" s="80">
        <f t="shared" si="6"/>
        <v>4.9440192748462326E-3</v>
      </c>
      <c r="K69" s="80">
        <f t="shared" si="7"/>
        <v>5.0972470168185659E-2</v>
      </c>
      <c r="L69" s="77">
        <f t="shared" si="8"/>
        <v>1085</v>
      </c>
      <c r="M69" s="81">
        <f t="shared" si="10"/>
        <v>8.7108013937282226E-3</v>
      </c>
      <c r="N69" s="78">
        <f t="shared" si="9"/>
        <v>990</v>
      </c>
      <c r="O69" s="78">
        <f t="shared" si="11"/>
        <v>0</v>
      </c>
    </row>
    <row r="70" spans="1:15">
      <c r="A70" s="55">
        <v>68</v>
      </c>
      <c r="B70" s="69" t="s">
        <v>159</v>
      </c>
      <c r="C70" s="56">
        <v>11370</v>
      </c>
      <c r="D70" s="56">
        <v>11375</v>
      </c>
      <c r="E70" s="56">
        <v>11915</v>
      </c>
      <c r="F70" s="56"/>
      <c r="G70" s="56"/>
      <c r="H70" s="56"/>
      <c r="I70" s="70"/>
      <c r="J70" s="80">
        <f t="shared" si="6"/>
        <v>2.6332300594427102E-3</v>
      </c>
      <c r="K70" s="80">
        <f t="shared" si="7"/>
        <v>4.7933157431838173E-2</v>
      </c>
      <c r="L70" s="77">
        <f t="shared" si="8"/>
        <v>545</v>
      </c>
      <c r="M70" s="81">
        <f t="shared" si="10"/>
        <v>4.3754716678174026E-3</v>
      </c>
      <c r="N70" s="78">
        <f t="shared" si="9"/>
        <v>540</v>
      </c>
      <c r="O70" s="78">
        <f t="shared" si="11"/>
        <v>0</v>
      </c>
    </row>
    <row r="71" spans="1:15">
      <c r="A71" s="55">
        <v>69</v>
      </c>
      <c r="B71" s="69" t="s">
        <v>160</v>
      </c>
      <c r="C71" s="56">
        <v>2214</v>
      </c>
      <c r="D71" s="56">
        <v>2127</v>
      </c>
      <c r="E71" s="56">
        <v>2274</v>
      </c>
      <c r="F71" s="56"/>
      <c r="G71" s="56"/>
      <c r="H71" s="56"/>
      <c r="I71" s="70"/>
      <c r="J71" s="80">
        <f t="shared" si="6"/>
        <v>5.0255687412276314E-4</v>
      </c>
      <c r="K71" s="80">
        <f t="shared" si="7"/>
        <v>2.7100271002710029E-2</v>
      </c>
      <c r="L71" s="77">
        <f t="shared" si="8"/>
        <v>60</v>
      </c>
      <c r="M71" s="81">
        <f t="shared" si="10"/>
        <v>4.8170330287898008E-4</v>
      </c>
      <c r="N71" s="78">
        <f t="shared" si="9"/>
        <v>147</v>
      </c>
      <c r="O71" s="78">
        <f t="shared" si="11"/>
        <v>0</v>
      </c>
    </row>
    <row r="72" spans="1:15">
      <c r="A72" s="55">
        <v>70</v>
      </c>
      <c r="B72" s="69" t="s">
        <v>161</v>
      </c>
      <c r="C72" s="56">
        <v>12367</v>
      </c>
      <c r="D72" s="56">
        <v>12952</v>
      </c>
      <c r="E72" s="56">
        <v>13335</v>
      </c>
      <c r="F72" s="56"/>
      <c r="G72" s="56"/>
      <c r="H72" s="56"/>
      <c r="I72" s="70"/>
      <c r="J72" s="80">
        <f t="shared" si="6"/>
        <v>2.9470518541895542E-3</v>
      </c>
      <c r="K72" s="80">
        <f t="shared" si="7"/>
        <v>7.827282283496402E-2</v>
      </c>
      <c r="L72" s="77">
        <f t="shared" si="8"/>
        <v>968</v>
      </c>
      <c r="M72" s="81">
        <f t="shared" si="10"/>
        <v>7.7714799531142121E-3</v>
      </c>
      <c r="N72" s="78">
        <f t="shared" si="9"/>
        <v>383</v>
      </c>
      <c r="O72" s="78">
        <f t="shared" si="11"/>
        <v>0</v>
      </c>
    </row>
    <row r="73" spans="1:15">
      <c r="A73" s="55">
        <v>71</v>
      </c>
      <c r="B73" s="69" t="s">
        <v>162</v>
      </c>
      <c r="C73" s="56">
        <v>8163</v>
      </c>
      <c r="D73" s="56">
        <v>8661</v>
      </c>
      <c r="E73" s="56">
        <v>8839</v>
      </c>
      <c r="F73" s="56"/>
      <c r="G73" s="56"/>
      <c r="H73" s="56"/>
      <c r="I73" s="70"/>
      <c r="J73" s="80">
        <f t="shared" si="6"/>
        <v>1.9534301716671518E-3</v>
      </c>
      <c r="K73" s="80">
        <f t="shared" si="7"/>
        <v>8.2812691412470898E-2</v>
      </c>
      <c r="L73" s="77">
        <f t="shared" si="8"/>
        <v>676</v>
      </c>
      <c r="M73" s="81">
        <f t="shared" si="10"/>
        <v>5.4271905457698418E-3</v>
      </c>
      <c r="N73" s="78">
        <f t="shared" si="9"/>
        <v>178</v>
      </c>
      <c r="O73" s="78">
        <f t="shared" si="11"/>
        <v>0</v>
      </c>
    </row>
    <row r="74" spans="1:15">
      <c r="A74" s="55">
        <v>72</v>
      </c>
      <c r="B74" s="69" t="s">
        <v>163</v>
      </c>
      <c r="C74" s="56">
        <v>15883</v>
      </c>
      <c r="D74" s="56">
        <v>18373</v>
      </c>
      <c r="E74" s="56">
        <v>18378</v>
      </c>
      <c r="F74" s="56"/>
      <c r="G74" s="56"/>
      <c r="H74" s="56"/>
      <c r="I74" s="70"/>
      <c r="J74" s="80">
        <f t="shared" si="6"/>
        <v>4.0615612280686629E-3</v>
      </c>
      <c r="K74" s="80">
        <f t="shared" si="7"/>
        <v>0.1570861927847384</v>
      </c>
      <c r="L74" s="77">
        <f t="shared" si="8"/>
        <v>2495</v>
      </c>
      <c r="M74" s="81">
        <f t="shared" si="10"/>
        <v>2.0030829011384255E-2</v>
      </c>
      <c r="N74" s="78">
        <f t="shared" si="9"/>
        <v>5</v>
      </c>
      <c r="O74" s="78">
        <f t="shared" si="11"/>
        <v>0</v>
      </c>
    </row>
    <row r="75" spans="1:15">
      <c r="A75" s="55">
        <v>73</v>
      </c>
      <c r="B75" s="69" t="s">
        <v>164</v>
      </c>
      <c r="C75" s="56">
        <v>9273</v>
      </c>
      <c r="D75" s="56">
        <v>8195</v>
      </c>
      <c r="E75" s="56">
        <v>8507</v>
      </c>
      <c r="F75" s="56"/>
      <c r="G75" s="56"/>
      <c r="H75" s="56"/>
      <c r="I75" s="70"/>
      <c r="J75" s="80">
        <f t="shared" si="6"/>
        <v>1.8800577520502839E-3</v>
      </c>
      <c r="K75" s="80">
        <f t="shared" si="7"/>
        <v>-8.260541356626766E-2</v>
      </c>
      <c r="L75" s="77">
        <f t="shared" si="8"/>
        <v>-766</v>
      </c>
      <c r="M75" s="81">
        <f t="shared" si="10"/>
        <v>-6.1497455000883126E-3</v>
      </c>
      <c r="N75" s="78">
        <f t="shared" si="9"/>
        <v>312</v>
      </c>
      <c r="O75" s="78">
        <f t="shared" si="11"/>
        <v>0</v>
      </c>
    </row>
    <row r="76" spans="1:15">
      <c r="A76" s="55">
        <v>74</v>
      </c>
      <c r="B76" s="69" t="s">
        <v>165</v>
      </c>
      <c r="C76" s="56">
        <v>8668</v>
      </c>
      <c r="D76" s="56">
        <v>8721</v>
      </c>
      <c r="E76" s="56">
        <v>9046</v>
      </c>
      <c r="F76" s="56"/>
      <c r="G76" s="56"/>
      <c r="H76" s="56"/>
      <c r="I76" s="70"/>
      <c r="J76" s="80">
        <f t="shared" si="6"/>
        <v>1.9991774332957409E-3</v>
      </c>
      <c r="K76" s="80">
        <f t="shared" si="7"/>
        <v>4.3608675588371018E-2</v>
      </c>
      <c r="L76" s="77">
        <f t="shared" si="8"/>
        <v>378</v>
      </c>
      <c r="M76" s="81">
        <f t="shared" si="10"/>
        <v>3.0347308081375745E-3</v>
      </c>
      <c r="N76" s="78">
        <f t="shared" si="9"/>
        <v>325</v>
      </c>
      <c r="O76" s="78">
        <f t="shared" si="11"/>
        <v>0</v>
      </c>
    </row>
    <row r="77" spans="1:15">
      <c r="A77" s="55">
        <v>75</v>
      </c>
      <c r="B77" s="69" t="s">
        <v>166</v>
      </c>
      <c r="C77" s="56">
        <v>2784</v>
      </c>
      <c r="D77" s="56">
        <v>2511</v>
      </c>
      <c r="E77" s="56">
        <v>2597</v>
      </c>
      <c r="F77" s="56"/>
      <c r="G77" s="56"/>
      <c r="H77" s="56"/>
      <c r="I77" s="70"/>
      <c r="J77" s="80">
        <f t="shared" si="6"/>
        <v>5.7394028236447479E-4</v>
      </c>
      <c r="K77" s="80">
        <f t="shared" si="7"/>
        <v>-6.7169540229885055E-2</v>
      </c>
      <c r="L77" s="77">
        <f t="shared" si="8"/>
        <v>-187</v>
      </c>
      <c r="M77" s="81">
        <f t="shared" si="10"/>
        <v>-1.5013086273061545E-3</v>
      </c>
      <c r="N77" s="78">
        <f t="shared" si="9"/>
        <v>86</v>
      </c>
      <c r="O77" s="78">
        <f t="shared" si="11"/>
        <v>0</v>
      </c>
    </row>
    <row r="78" spans="1:15">
      <c r="A78" s="55">
        <v>76</v>
      </c>
      <c r="B78" s="69" t="s">
        <v>167</v>
      </c>
      <c r="C78" s="56">
        <v>4112</v>
      </c>
      <c r="D78" s="56">
        <v>3937</v>
      </c>
      <c r="E78" s="56">
        <v>4118</v>
      </c>
      <c r="F78" s="56"/>
      <c r="G78" s="56"/>
      <c r="H78" s="56"/>
      <c r="I78" s="70"/>
      <c r="J78" s="80">
        <f t="shared" si="6"/>
        <v>9.1008320476584806E-4</v>
      </c>
      <c r="K78" s="80">
        <f t="shared" si="7"/>
        <v>1.4591439688715954E-3</v>
      </c>
      <c r="L78" s="77">
        <f t="shared" si="8"/>
        <v>6</v>
      </c>
      <c r="M78" s="81">
        <f t="shared" si="10"/>
        <v>4.8170330287898005E-5</v>
      </c>
      <c r="N78" s="78">
        <f t="shared" si="9"/>
        <v>181</v>
      </c>
      <c r="O78" s="78">
        <f t="shared" si="11"/>
        <v>0</v>
      </c>
    </row>
    <row r="79" spans="1:15">
      <c r="A79" s="55">
        <v>77</v>
      </c>
      <c r="B79" s="69" t="s">
        <v>168</v>
      </c>
      <c r="C79" s="56">
        <v>14756</v>
      </c>
      <c r="D79" s="56">
        <v>15151</v>
      </c>
      <c r="E79" s="56">
        <v>15364</v>
      </c>
      <c r="F79" s="56"/>
      <c r="G79" s="56"/>
      <c r="H79" s="56"/>
      <c r="I79" s="70"/>
      <c r="J79" s="80">
        <f t="shared" si="6"/>
        <v>3.3954634186552915E-3</v>
      </c>
      <c r="K79" s="80">
        <f t="shared" si="7"/>
        <v>4.1203578205475738E-2</v>
      </c>
      <c r="L79" s="77">
        <f t="shared" si="8"/>
        <v>608</v>
      </c>
      <c r="M79" s="81">
        <f t="shared" si="10"/>
        <v>4.8812601358403313E-3</v>
      </c>
      <c r="N79" s="78">
        <f t="shared" si="9"/>
        <v>213</v>
      </c>
      <c r="O79" s="78">
        <f t="shared" si="11"/>
        <v>0</v>
      </c>
    </row>
    <row r="80" spans="1:15">
      <c r="A80" s="55">
        <v>78</v>
      </c>
      <c r="B80" s="69" t="s">
        <v>169</v>
      </c>
      <c r="C80" s="56">
        <v>9837</v>
      </c>
      <c r="D80" s="56">
        <v>9313</v>
      </c>
      <c r="E80" s="56">
        <v>9424</v>
      </c>
      <c r="F80" s="56"/>
      <c r="G80" s="56"/>
      <c r="H80" s="56"/>
      <c r="I80" s="70"/>
      <c r="J80" s="80">
        <f t="shared" si="6"/>
        <v>2.0827159110522954E-3</v>
      </c>
      <c r="K80" s="80">
        <f t="shared" si="7"/>
        <v>-4.1984344820575378E-2</v>
      </c>
      <c r="L80" s="77">
        <f t="shared" si="8"/>
        <v>-413</v>
      </c>
      <c r="M80" s="81">
        <f t="shared" si="10"/>
        <v>-3.3157244014836462E-3</v>
      </c>
      <c r="N80" s="78">
        <f t="shared" si="9"/>
        <v>111</v>
      </c>
      <c r="O80" s="78">
        <f t="shared" si="11"/>
        <v>0</v>
      </c>
    </row>
    <row r="81" spans="1:15">
      <c r="A81" s="55">
        <v>79</v>
      </c>
      <c r="B81" s="69" t="s">
        <v>170</v>
      </c>
      <c r="C81" s="56">
        <v>4072</v>
      </c>
      <c r="D81" s="56">
        <v>3942</v>
      </c>
      <c r="E81" s="56">
        <v>3969</v>
      </c>
      <c r="F81" s="56"/>
      <c r="G81" s="56"/>
      <c r="H81" s="56"/>
      <c r="I81" s="70"/>
      <c r="J81" s="80">
        <f t="shared" si="6"/>
        <v>8.7715401644382004E-4</v>
      </c>
      <c r="K81" s="80">
        <f t="shared" si="7"/>
        <v>-2.5294695481335953E-2</v>
      </c>
      <c r="L81" s="77">
        <f t="shared" si="8"/>
        <v>-103</v>
      </c>
      <c r="M81" s="81">
        <f t="shared" si="10"/>
        <v>-8.2692400327558243E-4</v>
      </c>
      <c r="N81" s="78">
        <f t="shared" si="9"/>
        <v>27</v>
      </c>
      <c r="O81" s="78">
        <f t="shared" si="11"/>
        <v>0</v>
      </c>
    </row>
    <row r="82" spans="1:15">
      <c r="A82" s="55">
        <v>80</v>
      </c>
      <c r="B82" s="69" t="s">
        <v>171</v>
      </c>
      <c r="C82" s="56">
        <v>11494</v>
      </c>
      <c r="D82" s="56">
        <v>11758</v>
      </c>
      <c r="E82" s="56">
        <v>12777</v>
      </c>
      <c r="F82" s="56"/>
      <c r="G82" s="56"/>
      <c r="H82" s="56"/>
      <c r="I82" s="70"/>
      <c r="J82" s="80">
        <f t="shared" si="6"/>
        <v>2.8237331489298786E-3</v>
      </c>
      <c r="K82" s="80">
        <f t="shared" si="7"/>
        <v>0.11162345571602575</v>
      </c>
      <c r="L82" s="77">
        <f t="shared" si="8"/>
        <v>1283</v>
      </c>
      <c r="M82" s="81">
        <f t="shared" si="10"/>
        <v>1.0300422293228858E-2</v>
      </c>
      <c r="N82" s="78">
        <f t="shared" si="9"/>
        <v>1019</v>
      </c>
      <c r="O82" s="78">
        <f t="shared" si="11"/>
        <v>0</v>
      </c>
    </row>
    <row r="83" spans="1:15">
      <c r="A83" s="55">
        <v>81</v>
      </c>
      <c r="B83" s="69" t="s">
        <v>172</v>
      </c>
      <c r="C83" s="56">
        <v>23614</v>
      </c>
      <c r="D83" s="56">
        <v>24388</v>
      </c>
      <c r="E83" s="56">
        <v>24864</v>
      </c>
      <c r="F83" s="56"/>
      <c r="G83" s="56"/>
      <c r="H83" s="56"/>
      <c r="I83" s="70"/>
      <c r="J83" s="80">
        <f t="shared" si="6"/>
        <v>5.4949754257644602E-3</v>
      </c>
      <c r="K83" s="80">
        <f t="shared" si="7"/>
        <v>5.2934699754382995E-2</v>
      </c>
      <c r="L83" s="77">
        <f t="shared" si="8"/>
        <v>1250</v>
      </c>
      <c r="M83" s="81">
        <f t="shared" si="10"/>
        <v>1.0035485476645418E-2</v>
      </c>
      <c r="N83" s="78">
        <f t="shared" si="9"/>
        <v>476</v>
      </c>
      <c r="O83" s="78">
        <f t="shared" si="11"/>
        <v>0</v>
      </c>
    </row>
    <row r="84" spans="1:15" s="89" customFormat="1">
      <c r="A84" s="166" t="s">
        <v>173</v>
      </c>
      <c r="B84" s="166"/>
      <c r="C84" s="57">
        <v>4400303</v>
      </c>
      <c r="D84" s="57">
        <v>4429738</v>
      </c>
      <c r="E84" s="57">
        <v>4524861</v>
      </c>
      <c r="F84" s="44"/>
      <c r="G84" s="44"/>
      <c r="H84" s="44"/>
      <c r="I84" s="92"/>
      <c r="J84" s="49">
        <f t="shared" si="6"/>
        <v>1</v>
      </c>
      <c r="K84" s="49">
        <f t="shared" si="7"/>
        <v>2.8306687062231852E-2</v>
      </c>
      <c r="L84" s="44">
        <f t="shared" si="8"/>
        <v>124558</v>
      </c>
      <c r="M84" s="50">
        <f t="shared" si="10"/>
        <v>1</v>
      </c>
      <c r="N84" s="44">
        <f t="shared" si="9"/>
        <v>95123</v>
      </c>
      <c r="O84" s="78">
        <f>H84-G84</f>
        <v>0</v>
      </c>
    </row>
    <row r="85" spans="1:15">
      <c r="F85" s="106"/>
      <c r="G85" s="106"/>
      <c r="H85" s="106"/>
      <c r="I85" s="53"/>
      <c r="M85" s="11"/>
    </row>
    <row r="86" spans="1:15">
      <c r="F86" s="120">
        <f>E84-C84</f>
        <v>124558</v>
      </c>
      <c r="G86" s="120">
        <f>E84-D84</f>
        <v>95123</v>
      </c>
      <c r="I86" s="18"/>
      <c r="M86" s="11"/>
    </row>
    <row r="87" spans="1:15">
      <c r="F87" s="120">
        <f>H84-F84</f>
        <v>0</v>
      </c>
      <c r="G87" s="120">
        <f>H84-G84</f>
        <v>0</v>
      </c>
      <c r="M87" s="11"/>
    </row>
    <row r="88" spans="1:15">
      <c r="M88" s="11"/>
    </row>
    <row r="89" spans="1:15">
      <c r="M89" s="11"/>
    </row>
    <row r="90" spans="1:15">
      <c r="M90" s="1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52" activePane="bottomLeft" state="frozen"/>
      <selection pane="bottomLeft" activeCell="K84" sqref="K84"/>
    </sheetView>
  </sheetViews>
  <sheetFormatPr defaultColWidth="8.85546875" defaultRowHeight="15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2.42578125" style="5" customWidth="1"/>
    <col min="9" max="9" width="26.42578125" style="5" customWidth="1"/>
    <col min="10" max="10" width="27.42578125" style="5" customWidth="1"/>
    <col min="11" max="11" width="13.28515625" style="5" customWidth="1"/>
    <col min="12" max="12" width="14.140625" style="5" customWidth="1"/>
    <col min="13" max="16384" width="8.85546875" style="5"/>
  </cols>
  <sheetData>
    <row r="1" spans="1:12" ht="15.75" thickBot="1">
      <c r="B1" s="163" t="s">
        <v>274</v>
      </c>
      <c r="C1" s="163"/>
      <c r="D1" s="164"/>
      <c r="E1" s="165" t="s">
        <v>273</v>
      </c>
      <c r="F1" s="163"/>
      <c r="G1" s="164"/>
    </row>
    <row r="2" spans="1:12" ht="45">
      <c r="A2" s="73" t="s">
        <v>174</v>
      </c>
      <c r="B2" s="73">
        <v>43709</v>
      </c>
      <c r="C2" s="73">
        <v>44044</v>
      </c>
      <c r="D2" s="73">
        <v>44075</v>
      </c>
      <c r="E2" s="73">
        <v>43709</v>
      </c>
      <c r="F2" s="73">
        <v>44044</v>
      </c>
      <c r="G2" s="73">
        <v>44075</v>
      </c>
      <c r="H2" s="72" t="s">
        <v>303</v>
      </c>
      <c r="I2" s="1" t="s">
        <v>324</v>
      </c>
      <c r="J2" s="1" t="s">
        <v>325</v>
      </c>
      <c r="K2" s="72" t="s">
        <v>255</v>
      </c>
      <c r="L2" s="72" t="s">
        <v>275</v>
      </c>
    </row>
    <row r="3" spans="1:12">
      <c r="A3" s="32" t="s">
        <v>175</v>
      </c>
      <c r="B3" s="68">
        <v>3737</v>
      </c>
      <c r="C3" s="77">
        <v>1985</v>
      </c>
      <c r="D3" s="23">
        <v>2294</v>
      </c>
      <c r="E3" s="23">
        <v>3941.5544528640198</v>
      </c>
      <c r="F3" s="23">
        <v>2424.8719256880599</v>
      </c>
      <c r="G3" s="23">
        <v>2418.6149655805102</v>
      </c>
      <c r="H3" s="81">
        <f>D3/$D$84</f>
        <v>2.7575429739151339E-2</v>
      </c>
      <c r="I3" s="81">
        <f t="shared" ref="I3:I66" si="0">(D3-B3)/B3</f>
        <v>-0.38613861386138615</v>
      </c>
      <c r="J3" s="77">
        <f t="shared" ref="J3:J66" si="1">D3-B3</f>
        <v>-1443</v>
      </c>
      <c r="K3" s="77">
        <f>D3-C3</f>
        <v>309</v>
      </c>
      <c r="L3" s="77">
        <f>G3-F3</f>
        <v>-6.2569601075497303</v>
      </c>
    </row>
    <row r="4" spans="1:12">
      <c r="A4" s="32" t="s">
        <v>176</v>
      </c>
      <c r="B4" s="68">
        <v>414</v>
      </c>
      <c r="C4" s="77">
        <v>282</v>
      </c>
      <c r="D4" s="23">
        <v>286</v>
      </c>
      <c r="E4" s="23">
        <v>3941.5544528640198</v>
      </c>
      <c r="F4" s="23">
        <v>2424.8719256880599</v>
      </c>
      <c r="G4" s="23">
        <v>2418.6149655805102</v>
      </c>
      <c r="H4" s="81">
        <f t="shared" ref="H4:H67" si="2">D4/$D$84</f>
        <v>3.4379132107224424E-3</v>
      </c>
      <c r="I4" s="81">
        <f t="shared" si="0"/>
        <v>-0.30917874396135264</v>
      </c>
      <c r="J4" s="77">
        <f t="shared" si="1"/>
        <v>-128</v>
      </c>
      <c r="K4" s="77">
        <f t="shared" ref="K4:K67" si="3">D4-C4</f>
        <v>4</v>
      </c>
      <c r="L4" s="77">
        <f t="shared" ref="L4:L67" si="4">G4-F4</f>
        <v>-6.2569601075497303</v>
      </c>
    </row>
    <row r="5" spans="1:12">
      <c r="A5" s="32" t="s">
        <v>177</v>
      </c>
      <c r="B5" s="68">
        <v>905</v>
      </c>
      <c r="C5" s="77">
        <v>523</v>
      </c>
      <c r="D5" s="23">
        <v>535</v>
      </c>
      <c r="E5" s="23">
        <v>1086.2778508314</v>
      </c>
      <c r="F5" s="23">
        <v>688.12271895849904</v>
      </c>
      <c r="G5" s="23">
        <v>642.00276614103495</v>
      </c>
      <c r="H5" s="81">
        <f t="shared" si="2"/>
        <v>6.4310614256521213E-3</v>
      </c>
      <c r="I5" s="81">
        <f t="shared" si="0"/>
        <v>-0.40883977900552487</v>
      </c>
      <c r="J5" s="77">
        <f t="shared" si="1"/>
        <v>-370</v>
      </c>
      <c r="K5" s="77">
        <f t="shared" si="3"/>
        <v>12</v>
      </c>
      <c r="L5" s="77">
        <f t="shared" si="4"/>
        <v>-46.119952817464082</v>
      </c>
    </row>
    <row r="6" spans="1:12">
      <c r="A6" s="32" t="s">
        <v>178</v>
      </c>
      <c r="B6" s="68">
        <v>340</v>
      </c>
      <c r="C6" s="77">
        <v>227</v>
      </c>
      <c r="D6" s="23">
        <v>240</v>
      </c>
      <c r="E6" s="23">
        <v>324.85402536172199</v>
      </c>
      <c r="F6" s="23">
        <v>280.97662342842398</v>
      </c>
      <c r="G6" s="23">
        <v>247.53313797623699</v>
      </c>
      <c r="H6" s="81">
        <f t="shared" si="2"/>
        <v>2.8849621348719799E-3</v>
      </c>
      <c r="I6" s="81">
        <f t="shared" si="0"/>
        <v>-0.29411764705882354</v>
      </c>
      <c r="J6" s="77">
        <f t="shared" si="1"/>
        <v>-100</v>
      </c>
      <c r="K6" s="77">
        <f t="shared" si="3"/>
        <v>13</v>
      </c>
      <c r="L6" s="77">
        <f t="shared" si="4"/>
        <v>-33.443485452186991</v>
      </c>
    </row>
    <row r="7" spans="1:12">
      <c r="A7" s="32" t="s">
        <v>179</v>
      </c>
      <c r="B7" s="68">
        <v>634</v>
      </c>
      <c r="C7" s="77">
        <v>302</v>
      </c>
      <c r="D7" s="23">
        <v>395</v>
      </c>
      <c r="E7" s="23">
        <v>736.66938634818496</v>
      </c>
      <c r="F7" s="23">
        <v>369.30402406959303</v>
      </c>
      <c r="G7" s="23">
        <v>456.71692183369697</v>
      </c>
      <c r="H7" s="81">
        <f t="shared" si="2"/>
        <v>4.7481668469768002E-3</v>
      </c>
      <c r="I7" s="81">
        <f t="shared" si="0"/>
        <v>-0.37697160883280756</v>
      </c>
      <c r="J7" s="77">
        <f t="shared" si="1"/>
        <v>-239</v>
      </c>
      <c r="K7" s="77">
        <f t="shared" si="3"/>
        <v>93</v>
      </c>
      <c r="L7" s="77">
        <f t="shared" si="4"/>
        <v>87.412897764103946</v>
      </c>
    </row>
    <row r="8" spans="1:12">
      <c r="A8" s="32" t="s">
        <v>180</v>
      </c>
      <c r="B8" s="68">
        <v>356</v>
      </c>
      <c r="C8" s="77">
        <v>250</v>
      </c>
      <c r="D8" s="23">
        <v>240</v>
      </c>
      <c r="E8" s="23">
        <v>449.19692848327998</v>
      </c>
      <c r="F8" s="23">
        <v>312.94052539360803</v>
      </c>
      <c r="G8" s="23">
        <v>302.07135766248302</v>
      </c>
      <c r="H8" s="81">
        <f t="shared" si="2"/>
        <v>2.8849621348719799E-3</v>
      </c>
      <c r="I8" s="81">
        <f t="shared" si="0"/>
        <v>-0.3258426966292135</v>
      </c>
      <c r="J8" s="77">
        <f t="shared" si="1"/>
        <v>-116</v>
      </c>
      <c r="K8" s="77">
        <f t="shared" si="3"/>
        <v>-10</v>
      </c>
      <c r="L8" s="77">
        <f t="shared" si="4"/>
        <v>-10.869167731125003</v>
      </c>
    </row>
    <row r="9" spans="1:12">
      <c r="A9" s="32" t="s">
        <v>181</v>
      </c>
      <c r="B9" s="68">
        <v>11878</v>
      </c>
      <c r="C9" s="77">
        <v>5544</v>
      </c>
      <c r="D9" s="23">
        <v>6503</v>
      </c>
      <c r="E9" s="23">
        <v>12802.975955052099</v>
      </c>
      <c r="F9" s="23">
        <v>6626.7749246732201</v>
      </c>
      <c r="G9" s="23">
        <v>7016.3894566580702</v>
      </c>
      <c r="H9" s="81">
        <f t="shared" si="2"/>
        <v>7.8170453179468691E-2</v>
      </c>
      <c r="I9" s="81">
        <f t="shared" si="0"/>
        <v>-0.45251725879777738</v>
      </c>
      <c r="J9" s="77">
        <f t="shared" si="1"/>
        <v>-5375</v>
      </c>
      <c r="K9" s="77">
        <f t="shared" si="3"/>
        <v>959</v>
      </c>
      <c r="L9" s="77">
        <f t="shared" si="4"/>
        <v>389.61453198485015</v>
      </c>
    </row>
    <row r="10" spans="1:12">
      <c r="A10" s="32" t="s">
        <v>182</v>
      </c>
      <c r="B10" s="68">
        <v>5414</v>
      </c>
      <c r="C10" s="77">
        <v>2641</v>
      </c>
      <c r="D10" s="23">
        <v>3147</v>
      </c>
      <c r="E10" s="23">
        <v>7262.72200483898</v>
      </c>
      <c r="F10" s="23">
        <v>4846.6250134902402</v>
      </c>
      <c r="G10" s="23">
        <v>4300.9845041533799</v>
      </c>
      <c r="H10" s="81">
        <f t="shared" si="2"/>
        <v>3.7829065993508833E-2</v>
      </c>
      <c r="I10" s="81">
        <f t="shared" si="0"/>
        <v>-0.41872922053934247</v>
      </c>
      <c r="J10" s="77">
        <f t="shared" si="1"/>
        <v>-2267</v>
      </c>
      <c r="K10" s="77">
        <f t="shared" si="3"/>
        <v>506</v>
      </c>
      <c r="L10" s="77">
        <f t="shared" si="4"/>
        <v>-545.6405093368603</v>
      </c>
    </row>
    <row r="11" spans="1:12">
      <c r="A11" s="32" t="s">
        <v>183</v>
      </c>
      <c r="B11" s="68">
        <v>138</v>
      </c>
      <c r="C11" s="77">
        <v>61</v>
      </c>
      <c r="D11" s="23">
        <v>57</v>
      </c>
      <c r="E11" s="23">
        <v>166.253792420141</v>
      </c>
      <c r="F11" s="23">
        <v>94.181953273977797</v>
      </c>
      <c r="G11" s="23">
        <v>89.7446764834405</v>
      </c>
      <c r="H11" s="81">
        <f t="shared" si="2"/>
        <v>6.8517850703209517E-4</v>
      </c>
      <c r="I11" s="81">
        <f t="shared" si="0"/>
        <v>-0.58695652173913049</v>
      </c>
      <c r="J11" s="77">
        <f t="shared" si="1"/>
        <v>-81</v>
      </c>
      <c r="K11" s="77">
        <f t="shared" si="3"/>
        <v>-4</v>
      </c>
      <c r="L11" s="77">
        <f t="shared" si="4"/>
        <v>-4.4372767905372967</v>
      </c>
    </row>
    <row r="12" spans="1:12">
      <c r="A12" s="32" t="s">
        <v>184</v>
      </c>
      <c r="B12" s="68">
        <v>292</v>
      </c>
      <c r="C12" s="77">
        <v>267</v>
      </c>
      <c r="D12" s="23">
        <v>606</v>
      </c>
      <c r="E12" s="23">
        <v>368.60593014395897</v>
      </c>
      <c r="F12" s="23">
        <v>323.34546205059797</v>
      </c>
      <c r="G12" s="23">
        <v>762.06475999110796</v>
      </c>
      <c r="H12" s="81">
        <f t="shared" si="2"/>
        <v>7.2845293905517486E-3</v>
      </c>
      <c r="I12" s="81">
        <f t="shared" si="0"/>
        <v>1.0753424657534247</v>
      </c>
      <c r="J12" s="77">
        <f t="shared" si="1"/>
        <v>314</v>
      </c>
      <c r="K12" s="77">
        <f t="shared" si="3"/>
        <v>339</v>
      </c>
      <c r="L12" s="77">
        <f t="shared" si="4"/>
        <v>438.71929794050999</v>
      </c>
    </row>
    <row r="13" spans="1:12">
      <c r="A13" s="32" t="s">
        <v>185</v>
      </c>
      <c r="B13" s="68">
        <v>1759</v>
      </c>
      <c r="C13" s="77">
        <v>843</v>
      </c>
      <c r="D13" s="23">
        <v>997</v>
      </c>
      <c r="E13" s="23">
        <v>2056.7853420312199</v>
      </c>
      <c r="F13" s="23">
        <v>1149.6127261326201</v>
      </c>
      <c r="G13" s="23">
        <v>1165.3815678778101</v>
      </c>
      <c r="H13" s="81">
        <f t="shared" si="2"/>
        <v>1.1984613535280682E-2</v>
      </c>
      <c r="I13" s="81">
        <f t="shared" si="0"/>
        <v>-0.43320068220579877</v>
      </c>
      <c r="J13" s="77">
        <f t="shared" si="1"/>
        <v>-762</v>
      </c>
      <c r="K13" s="77">
        <f t="shared" si="3"/>
        <v>154</v>
      </c>
      <c r="L13" s="77">
        <f t="shared" si="4"/>
        <v>15.768841745190002</v>
      </c>
    </row>
    <row r="14" spans="1:12">
      <c r="A14" s="32" t="s">
        <v>186</v>
      </c>
      <c r="B14" s="68">
        <v>1838</v>
      </c>
      <c r="C14" s="77">
        <v>809</v>
      </c>
      <c r="D14" s="23">
        <v>976</v>
      </c>
      <c r="E14" s="23">
        <v>2046.9288640906</v>
      </c>
      <c r="F14" s="23">
        <v>1063.81342854026</v>
      </c>
      <c r="G14" s="23">
        <v>1090.3624785541101</v>
      </c>
      <c r="H14" s="81">
        <f t="shared" si="2"/>
        <v>1.1732179348479385E-2</v>
      </c>
      <c r="I14" s="81">
        <f t="shared" si="0"/>
        <v>-0.46898803046789989</v>
      </c>
      <c r="J14" s="77">
        <f t="shared" si="1"/>
        <v>-862</v>
      </c>
      <c r="K14" s="77">
        <f t="shared" si="3"/>
        <v>167</v>
      </c>
      <c r="L14" s="77">
        <f t="shared" si="4"/>
        <v>26.549050013850092</v>
      </c>
    </row>
    <row r="15" spans="1:12">
      <c r="A15" s="32" t="s">
        <v>187</v>
      </c>
      <c r="B15" s="68">
        <v>355</v>
      </c>
      <c r="C15" s="77">
        <v>173</v>
      </c>
      <c r="D15" s="23">
        <v>136</v>
      </c>
      <c r="E15" s="23">
        <v>399.46754487649298</v>
      </c>
      <c r="F15" s="23">
        <v>194.68982032383099</v>
      </c>
      <c r="G15" s="23">
        <v>156.32186081302899</v>
      </c>
      <c r="H15" s="81">
        <f t="shared" si="2"/>
        <v>1.6348118764274553E-3</v>
      </c>
      <c r="I15" s="81">
        <f t="shared" si="0"/>
        <v>-0.61690140845070418</v>
      </c>
      <c r="J15" s="77">
        <f t="shared" si="1"/>
        <v>-219</v>
      </c>
      <c r="K15" s="77">
        <f t="shared" si="3"/>
        <v>-37</v>
      </c>
      <c r="L15" s="77">
        <f t="shared" si="4"/>
        <v>-38.367959510801995</v>
      </c>
    </row>
    <row r="16" spans="1:12">
      <c r="A16" s="32" t="s">
        <v>188</v>
      </c>
      <c r="B16" s="68">
        <v>521</v>
      </c>
      <c r="C16" s="77">
        <v>394</v>
      </c>
      <c r="D16" s="23">
        <v>439</v>
      </c>
      <c r="E16" s="23">
        <v>635.67984152700205</v>
      </c>
      <c r="F16" s="23">
        <v>503.04365972265299</v>
      </c>
      <c r="G16" s="23">
        <v>535.11577365539301</v>
      </c>
      <c r="H16" s="81">
        <f t="shared" si="2"/>
        <v>5.27707657170333E-3</v>
      </c>
      <c r="I16" s="81">
        <f t="shared" si="0"/>
        <v>-0.15738963531669867</v>
      </c>
      <c r="J16" s="77">
        <f t="shared" si="1"/>
        <v>-82</v>
      </c>
      <c r="K16" s="77">
        <f t="shared" si="3"/>
        <v>45</v>
      </c>
      <c r="L16" s="77">
        <f t="shared" si="4"/>
        <v>32.072113932740024</v>
      </c>
    </row>
    <row r="17" spans="1:12">
      <c r="A17" s="32" t="s">
        <v>189</v>
      </c>
      <c r="B17" s="68">
        <v>86</v>
      </c>
      <c r="C17" s="77">
        <v>79</v>
      </c>
      <c r="D17" s="23">
        <v>51</v>
      </c>
      <c r="E17" s="23">
        <v>144.90504109660901</v>
      </c>
      <c r="F17" s="23">
        <v>134.66741335257899</v>
      </c>
      <c r="G17" s="23">
        <v>86.776371017705799</v>
      </c>
      <c r="H17" s="81">
        <f t="shared" si="2"/>
        <v>6.1305445366029567E-4</v>
      </c>
      <c r="I17" s="81">
        <f t="shared" si="0"/>
        <v>-0.40697674418604651</v>
      </c>
      <c r="J17" s="77">
        <f t="shared" si="1"/>
        <v>-35</v>
      </c>
      <c r="K17" s="77">
        <f t="shared" si="3"/>
        <v>-28</v>
      </c>
      <c r="L17" s="77">
        <f t="shared" si="4"/>
        <v>-47.891042334873191</v>
      </c>
    </row>
    <row r="18" spans="1:12">
      <c r="A18" s="32" t="s">
        <v>190</v>
      </c>
      <c r="B18" s="68">
        <v>474</v>
      </c>
      <c r="C18" s="77">
        <v>179</v>
      </c>
      <c r="D18" s="23">
        <v>237</v>
      </c>
      <c r="E18" s="23">
        <v>530.94893164377004</v>
      </c>
      <c r="F18" s="23">
        <v>237.867601795924</v>
      </c>
      <c r="G18" s="23">
        <v>264.06678644879003</v>
      </c>
      <c r="H18" s="81">
        <f t="shared" si="2"/>
        <v>2.84890010818608E-3</v>
      </c>
      <c r="I18" s="81">
        <f t="shared" si="0"/>
        <v>-0.5</v>
      </c>
      <c r="J18" s="77">
        <f t="shared" si="1"/>
        <v>-237</v>
      </c>
      <c r="K18" s="77">
        <f t="shared" si="3"/>
        <v>58</v>
      </c>
      <c r="L18" s="77">
        <f t="shared" si="4"/>
        <v>26.199184652866023</v>
      </c>
    </row>
    <row r="19" spans="1:12">
      <c r="A19" s="32" t="s">
        <v>191</v>
      </c>
      <c r="B19" s="68">
        <v>351</v>
      </c>
      <c r="C19" s="77">
        <v>167</v>
      </c>
      <c r="D19" s="23">
        <v>210</v>
      </c>
      <c r="E19" s="23">
        <v>448.82130215988002</v>
      </c>
      <c r="F19" s="23">
        <v>224.35726829794001</v>
      </c>
      <c r="G19" s="23">
        <v>270.90198573754702</v>
      </c>
      <c r="H19" s="81">
        <f t="shared" si="2"/>
        <v>2.5243418680129825E-3</v>
      </c>
      <c r="I19" s="81">
        <f t="shared" si="0"/>
        <v>-0.40170940170940173</v>
      </c>
      <c r="J19" s="77">
        <f t="shared" si="1"/>
        <v>-141</v>
      </c>
      <c r="K19" s="77">
        <f t="shared" si="3"/>
        <v>43</v>
      </c>
      <c r="L19" s="77">
        <f t="shared" si="4"/>
        <v>46.544717439607012</v>
      </c>
    </row>
    <row r="20" spans="1:12">
      <c r="A20" s="32" t="s">
        <v>192</v>
      </c>
      <c r="B20" s="68">
        <v>225</v>
      </c>
      <c r="C20" s="77">
        <v>142</v>
      </c>
      <c r="D20" s="23">
        <v>185</v>
      </c>
      <c r="E20" s="23">
        <v>295.43426154875101</v>
      </c>
      <c r="F20" s="23">
        <v>227.40980760457401</v>
      </c>
      <c r="G20" s="23">
        <v>239.41301595105199</v>
      </c>
      <c r="H20" s="81">
        <f t="shared" si="2"/>
        <v>2.2238249789638177E-3</v>
      </c>
      <c r="I20" s="81">
        <f t="shared" si="0"/>
        <v>-0.17777777777777778</v>
      </c>
      <c r="J20" s="77">
        <f t="shared" si="1"/>
        <v>-40</v>
      </c>
      <c r="K20" s="77">
        <f t="shared" si="3"/>
        <v>43</v>
      </c>
      <c r="L20" s="77">
        <f t="shared" si="4"/>
        <v>12.003208346477976</v>
      </c>
    </row>
    <row r="21" spans="1:12">
      <c r="A21" s="32" t="s">
        <v>193</v>
      </c>
      <c r="B21" s="68">
        <v>560</v>
      </c>
      <c r="C21" s="77">
        <v>390</v>
      </c>
      <c r="D21" s="23">
        <v>359</v>
      </c>
      <c r="E21" s="23">
        <v>636.35201196808896</v>
      </c>
      <c r="F21" s="23">
        <v>488.73027369954798</v>
      </c>
      <c r="G21" s="23">
        <v>402.13414163478001</v>
      </c>
      <c r="H21" s="81">
        <f t="shared" si="2"/>
        <v>4.3154225267460029E-3</v>
      </c>
      <c r="I21" s="81">
        <f t="shared" si="0"/>
        <v>-0.35892857142857143</v>
      </c>
      <c r="J21" s="77">
        <f t="shared" si="1"/>
        <v>-201</v>
      </c>
      <c r="K21" s="77">
        <f t="shared" si="3"/>
        <v>-31</v>
      </c>
      <c r="L21" s="77">
        <f t="shared" si="4"/>
        <v>-86.596132064767971</v>
      </c>
    </row>
    <row r="22" spans="1:12">
      <c r="A22" s="32" t="s">
        <v>194</v>
      </c>
      <c r="B22" s="68">
        <v>425</v>
      </c>
      <c r="C22" s="77">
        <v>223</v>
      </c>
      <c r="D22" s="23">
        <v>249</v>
      </c>
      <c r="E22" s="23">
        <v>484.03203086536598</v>
      </c>
      <c r="F22" s="23">
        <v>286.91633328192398</v>
      </c>
      <c r="G22" s="23">
        <v>283.351661875893</v>
      </c>
      <c r="H22" s="81">
        <f t="shared" si="2"/>
        <v>2.9931482149296793E-3</v>
      </c>
      <c r="I22" s="81">
        <f t="shared" si="0"/>
        <v>-0.41411764705882353</v>
      </c>
      <c r="J22" s="77">
        <f t="shared" si="1"/>
        <v>-176</v>
      </c>
      <c r="K22" s="77">
        <f t="shared" si="3"/>
        <v>26</v>
      </c>
      <c r="L22" s="77">
        <f t="shared" si="4"/>
        <v>-3.5646714060309819</v>
      </c>
    </row>
    <row r="23" spans="1:12">
      <c r="A23" s="32" t="s">
        <v>195</v>
      </c>
      <c r="B23" s="68">
        <v>7293</v>
      </c>
      <c r="C23" s="77">
        <v>2835</v>
      </c>
      <c r="D23" s="23">
        <v>3401</v>
      </c>
      <c r="E23" s="23">
        <v>7312.3077884441</v>
      </c>
      <c r="F23" s="23">
        <v>3343.0192714918298</v>
      </c>
      <c r="G23" s="23">
        <v>3406.69844703338</v>
      </c>
      <c r="H23" s="81">
        <f t="shared" si="2"/>
        <v>4.088231758624835E-2</v>
      </c>
      <c r="I23" s="81">
        <f t="shared" si="0"/>
        <v>-0.53366241601535724</v>
      </c>
      <c r="J23" s="77">
        <f t="shared" si="1"/>
        <v>-3892</v>
      </c>
      <c r="K23" s="77">
        <f t="shared" si="3"/>
        <v>566</v>
      </c>
      <c r="L23" s="77">
        <f t="shared" si="4"/>
        <v>63.679175541550194</v>
      </c>
    </row>
    <row r="24" spans="1:12">
      <c r="A24" s="32" t="s">
        <v>196</v>
      </c>
      <c r="B24" s="68">
        <v>997</v>
      </c>
      <c r="C24" s="77">
        <v>467</v>
      </c>
      <c r="D24" s="23">
        <v>541</v>
      </c>
      <c r="E24" s="23">
        <v>1008.4274692482099</v>
      </c>
      <c r="F24" s="23">
        <v>524.93450113713004</v>
      </c>
      <c r="G24" s="23">
        <v>546.60875572718999</v>
      </c>
      <c r="H24" s="81">
        <f t="shared" si="2"/>
        <v>6.5031854790239211E-3</v>
      </c>
      <c r="I24" s="81">
        <f t="shared" si="0"/>
        <v>-0.45737211634904712</v>
      </c>
      <c r="J24" s="77">
        <f t="shared" si="1"/>
        <v>-456</v>
      </c>
      <c r="K24" s="77">
        <f t="shared" si="3"/>
        <v>74</v>
      </c>
      <c r="L24" s="77">
        <f t="shared" si="4"/>
        <v>21.674254590059945</v>
      </c>
    </row>
    <row r="25" spans="1:12">
      <c r="A25" s="32" t="s">
        <v>197</v>
      </c>
      <c r="B25" s="68">
        <v>279</v>
      </c>
      <c r="C25" s="77">
        <v>176</v>
      </c>
      <c r="D25" s="23">
        <v>172</v>
      </c>
      <c r="E25" s="23">
        <v>381.97645082201001</v>
      </c>
      <c r="F25" s="23">
        <v>223.56418050160099</v>
      </c>
      <c r="G25" s="23">
        <v>235.039427711992</v>
      </c>
      <c r="H25" s="81">
        <f t="shared" si="2"/>
        <v>2.0675561966582521E-3</v>
      </c>
      <c r="I25" s="81">
        <f t="shared" si="0"/>
        <v>-0.38351254480286739</v>
      </c>
      <c r="J25" s="77">
        <f t="shared" si="1"/>
        <v>-107</v>
      </c>
      <c r="K25" s="77">
        <f t="shared" si="3"/>
        <v>-4</v>
      </c>
      <c r="L25" s="77">
        <f t="shared" si="4"/>
        <v>11.475247210391018</v>
      </c>
    </row>
    <row r="26" spans="1:12">
      <c r="A26" s="32" t="s">
        <v>198</v>
      </c>
      <c r="B26" s="68">
        <v>569</v>
      </c>
      <c r="C26" s="77">
        <v>361</v>
      </c>
      <c r="D26" s="23">
        <v>369</v>
      </c>
      <c r="E26" s="23">
        <v>775.23829584105101</v>
      </c>
      <c r="F26" s="23">
        <v>460.63787408472302</v>
      </c>
      <c r="G26" s="23">
        <v>504.18277887753601</v>
      </c>
      <c r="H26" s="81">
        <f t="shared" si="2"/>
        <v>4.435629282365669E-3</v>
      </c>
      <c r="I26" s="81">
        <f t="shared" si="0"/>
        <v>-0.35149384885764501</v>
      </c>
      <c r="J26" s="77">
        <f t="shared" si="1"/>
        <v>-200</v>
      </c>
      <c r="K26" s="77">
        <f t="shared" si="3"/>
        <v>8</v>
      </c>
      <c r="L26" s="77">
        <f t="shared" si="4"/>
        <v>43.544904792812986</v>
      </c>
    </row>
    <row r="27" spans="1:12">
      <c r="A27" s="32" t="s">
        <v>199</v>
      </c>
      <c r="B27" s="68">
        <v>1897</v>
      </c>
      <c r="C27" s="77">
        <v>788</v>
      </c>
      <c r="D27" s="23">
        <v>915</v>
      </c>
      <c r="E27" s="23">
        <v>2093.6343348597502</v>
      </c>
      <c r="F27" s="23">
        <v>977.53347759611302</v>
      </c>
      <c r="G27" s="23">
        <v>1001.36786359441</v>
      </c>
      <c r="H27" s="81">
        <f t="shared" si="2"/>
        <v>1.0998918139199423E-2</v>
      </c>
      <c r="I27" s="81">
        <f t="shared" si="0"/>
        <v>-0.5176594623089088</v>
      </c>
      <c r="J27" s="77">
        <f t="shared" si="1"/>
        <v>-982</v>
      </c>
      <c r="K27" s="77">
        <f t="shared" si="3"/>
        <v>127</v>
      </c>
      <c r="L27" s="77">
        <f t="shared" si="4"/>
        <v>23.834385998296966</v>
      </c>
    </row>
    <row r="28" spans="1:12">
      <c r="A28" s="32" t="s">
        <v>112</v>
      </c>
      <c r="B28" s="68">
        <v>1262</v>
      </c>
      <c r="C28" s="77">
        <v>895</v>
      </c>
      <c r="D28" s="23">
        <v>1121</v>
      </c>
      <c r="E28" s="23">
        <v>1462.57156078501</v>
      </c>
      <c r="F28" s="23">
        <v>1208.34830362702</v>
      </c>
      <c r="G28" s="23">
        <v>1296.54846729154</v>
      </c>
      <c r="H28" s="81">
        <f t="shared" si="2"/>
        <v>1.3475177304964539E-2</v>
      </c>
      <c r="I28" s="81">
        <f t="shared" si="0"/>
        <v>-0.11172741679873217</v>
      </c>
      <c r="J28" s="77">
        <f t="shared" si="1"/>
        <v>-141</v>
      </c>
      <c r="K28" s="77">
        <f t="shared" si="3"/>
        <v>226</v>
      </c>
      <c r="L28" s="77">
        <f t="shared" si="4"/>
        <v>88.200163664520005</v>
      </c>
    </row>
    <row r="29" spans="1:12">
      <c r="A29" s="32" t="s">
        <v>200</v>
      </c>
      <c r="B29" s="68">
        <v>851</v>
      </c>
      <c r="C29" s="77">
        <v>404</v>
      </c>
      <c r="D29" s="23">
        <v>463</v>
      </c>
      <c r="E29" s="23">
        <v>926.53563005555804</v>
      </c>
      <c r="F29" s="23">
        <v>468.26274179385399</v>
      </c>
      <c r="G29" s="23">
        <v>503.46720848139802</v>
      </c>
      <c r="H29" s="81">
        <f t="shared" si="2"/>
        <v>5.5655727851905276E-3</v>
      </c>
      <c r="I29" s="81">
        <f t="shared" si="0"/>
        <v>-0.45593419506462984</v>
      </c>
      <c r="J29" s="77">
        <f t="shared" si="1"/>
        <v>-388</v>
      </c>
      <c r="K29" s="77">
        <f t="shared" si="3"/>
        <v>59</v>
      </c>
      <c r="L29" s="77">
        <f t="shared" si="4"/>
        <v>35.204466687544027</v>
      </c>
    </row>
    <row r="30" spans="1:12">
      <c r="A30" s="32" t="s">
        <v>201</v>
      </c>
      <c r="B30" s="68">
        <v>704</v>
      </c>
      <c r="C30" s="77">
        <v>251</v>
      </c>
      <c r="D30" s="23">
        <v>421</v>
      </c>
      <c r="E30" s="23">
        <v>696.20313569657901</v>
      </c>
      <c r="F30" s="23">
        <v>356.45913135150698</v>
      </c>
      <c r="G30" s="23">
        <v>406.47574183292397</v>
      </c>
      <c r="H30" s="81">
        <f t="shared" si="2"/>
        <v>5.0607044115879313E-3</v>
      </c>
      <c r="I30" s="81">
        <f t="shared" si="0"/>
        <v>-0.40198863636363635</v>
      </c>
      <c r="J30" s="77">
        <f t="shared" si="1"/>
        <v>-283</v>
      </c>
      <c r="K30" s="77">
        <f t="shared" si="3"/>
        <v>170</v>
      </c>
      <c r="L30" s="77">
        <f t="shared" si="4"/>
        <v>50.01661048141699</v>
      </c>
    </row>
    <row r="31" spans="1:12">
      <c r="A31" s="32" t="s">
        <v>202</v>
      </c>
      <c r="B31" s="68">
        <v>638</v>
      </c>
      <c r="C31" s="77">
        <v>611</v>
      </c>
      <c r="D31" s="23">
        <v>971</v>
      </c>
      <c r="E31" s="23">
        <v>791.51000826979805</v>
      </c>
      <c r="F31" s="23">
        <v>844.29304237607505</v>
      </c>
      <c r="G31" s="23">
        <v>1182.75059577502</v>
      </c>
      <c r="H31" s="81">
        <f t="shared" si="2"/>
        <v>1.1672075970669552E-2</v>
      </c>
      <c r="I31" s="81">
        <f t="shared" si="0"/>
        <v>0.5219435736677116</v>
      </c>
      <c r="J31" s="77">
        <f t="shared" si="1"/>
        <v>333</v>
      </c>
      <c r="K31" s="77">
        <f t="shared" si="3"/>
        <v>360</v>
      </c>
      <c r="L31" s="77">
        <f t="shared" si="4"/>
        <v>338.45755339894492</v>
      </c>
    </row>
    <row r="32" spans="1:12">
      <c r="A32" s="32" t="s">
        <v>203</v>
      </c>
      <c r="B32" s="68">
        <v>314</v>
      </c>
      <c r="C32" s="77">
        <v>219</v>
      </c>
      <c r="D32" s="23">
        <v>221</v>
      </c>
      <c r="E32" s="23">
        <v>431.45833906002701</v>
      </c>
      <c r="F32" s="23">
        <v>293.62097068332901</v>
      </c>
      <c r="G32" s="23">
        <v>301.33588720848002</v>
      </c>
      <c r="H32" s="81">
        <f t="shared" si="2"/>
        <v>2.6565692991946149E-3</v>
      </c>
      <c r="I32" s="81">
        <f t="shared" si="0"/>
        <v>-0.29617834394904458</v>
      </c>
      <c r="J32" s="77">
        <f t="shared" si="1"/>
        <v>-93</v>
      </c>
      <c r="K32" s="77">
        <f t="shared" si="3"/>
        <v>2</v>
      </c>
      <c r="L32" s="77">
        <f t="shared" si="4"/>
        <v>7.7149165251510112</v>
      </c>
    </row>
    <row r="33" spans="1:12">
      <c r="A33" s="32" t="s">
        <v>204</v>
      </c>
      <c r="B33" s="68">
        <v>907</v>
      </c>
      <c r="C33" s="77">
        <v>478</v>
      </c>
      <c r="D33" s="23">
        <v>575</v>
      </c>
      <c r="E33" s="23">
        <v>1130.6965493200601</v>
      </c>
      <c r="F33" s="23">
        <v>653.79405848568797</v>
      </c>
      <c r="G33" s="23">
        <v>712.98383532423804</v>
      </c>
      <c r="H33" s="81">
        <f t="shared" si="2"/>
        <v>6.9118884481307848E-3</v>
      </c>
      <c r="I33" s="81">
        <f t="shared" si="0"/>
        <v>-0.36604189636163176</v>
      </c>
      <c r="J33" s="77">
        <f t="shared" si="1"/>
        <v>-332</v>
      </c>
      <c r="K33" s="77">
        <f t="shared" si="3"/>
        <v>97</v>
      </c>
      <c r="L33" s="77">
        <f t="shared" si="4"/>
        <v>59.189776838550074</v>
      </c>
    </row>
    <row r="34" spans="1:12">
      <c r="A34" s="32" t="s">
        <v>205</v>
      </c>
      <c r="B34" s="68">
        <v>1831</v>
      </c>
      <c r="C34" s="77">
        <v>848</v>
      </c>
      <c r="D34" s="23">
        <v>941</v>
      </c>
      <c r="E34" s="23">
        <v>1948.6561621917999</v>
      </c>
      <c r="F34" s="23">
        <v>1169.6567316969199</v>
      </c>
      <c r="G34" s="23">
        <v>1055.3543773241199</v>
      </c>
      <c r="H34" s="81">
        <f t="shared" si="2"/>
        <v>1.1311455703810555E-2</v>
      </c>
      <c r="I34" s="81">
        <f t="shared" si="0"/>
        <v>-0.48607318405243038</v>
      </c>
      <c r="J34" s="77">
        <f t="shared" si="1"/>
        <v>-890</v>
      </c>
      <c r="K34" s="77">
        <f t="shared" si="3"/>
        <v>93</v>
      </c>
      <c r="L34" s="77">
        <f t="shared" si="4"/>
        <v>-114.30235437279998</v>
      </c>
    </row>
    <row r="35" spans="1:12">
      <c r="A35" s="32" t="s">
        <v>206</v>
      </c>
      <c r="B35" s="68">
        <v>3238</v>
      </c>
      <c r="C35" s="77">
        <v>1553</v>
      </c>
      <c r="D35" s="23">
        <v>1740</v>
      </c>
      <c r="E35" s="23">
        <v>3292.66625390635</v>
      </c>
      <c r="F35" s="23">
        <v>1201.0006156135501</v>
      </c>
      <c r="G35" s="23">
        <v>1826.9034648827001</v>
      </c>
      <c r="H35" s="81">
        <f t="shared" si="2"/>
        <v>2.0915975477821855E-2</v>
      </c>
      <c r="I35" s="81">
        <f t="shared" si="0"/>
        <v>-0.46263125386040765</v>
      </c>
      <c r="J35" s="77">
        <f t="shared" si="1"/>
        <v>-1498</v>
      </c>
      <c r="K35" s="77">
        <f t="shared" si="3"/>
        <v>187</v>
      </c>
      <c r="L35" s="77">
        <f t="shared" si="4"/>
        <v>625.90284926915001</v>
      </c>
    </row>
    <row r="36" spans="1:12">
      <c r="A36" s="32" t="s">
        <v>207</v>
      </c>
      <c r="B36" s="68">
        <v>482</v>
      </c>
      <c r="C36" s="77">
        <v>274</v>
      </c>
      <c r="D36" s="23">
        <v>332</v>
      </c>
      <c r="E36" s="23">
        <v>537.97198472035905</v>
      </c>
      <c r="F36" s="23">
        <v>323.28883113492299</v>
      </c>
      <c r="G36" s="23">
        <v>368.76738098269402</v>
      </c>
      <c r="H36" s="81">
        <f t="shared" si="2"/>
        <v>3.9908642865729054E-3</v>
      </c>
      <c r="I36" s="81">
        <f t="shared" si="0"/>
        <v>-0.31120331950207469</v>
      </c>
      <c r="J36" s="77">
        <f t="shared" si="1"/>
        <v>-150</v>
      </c>
      <c r="K36" s="77">
        <f t="shared" si="3"/>
        <v>58</v>
      </c>
      <c r="L36" s="77">
        <f t="shared" si="4"/>
        <v>45.478549847771035</v>
      </c>
    </row>
    <row r="37" spans="1:12">
      <c r="A37" s="32" t="s">
        <v>208</v>
      </c>
      <c r="B37" s="68">
        <v>135</v>
      </c>
      <c r="C37" s="77">
        <v>68</v>
      </c>
      <c r="D37" s="23">
        <v>74</v>
      </c>
      <c r="E37" s="23">
        <v>210.22367364137699</v>
      </c>
      <c r="F37" s="23">
        <v>103.904317482301</v>
      </c>
      <c r="G37" s="23">
        <v>117.355627600131</v>
      </c>
      <c r="H37" s="81">
        <f t="shared" si="2"/>
        <v>8.8952999158552714E-4</v>
      </c>
      <c r="I37" s="81">
        <f t="shared" si="0"/>
        <v>-0.45185185185185184</v>
      </c>
      <c r="J37" s="77">
        <f t="shared" si="1"/>
        <v>-61</v>
      </c>
      <c r="K37" s="77">
        <f t="shared" si="3"/>
        <v>6</v>
      </c>
      <c r="L37" s="77">
        <f t="shared" si="4"/>
        <v>13.451310117830005</v>
      </c>
    </row>
    <row r="38" spans="1:12">
      <c r="A38" s="32" t="s">
        <v>209</v>
      </c>
      <c r="B38" s="68">
        <v>156</v>
      </c>
      <c r="C38" s="77">
        <v>205</v>
      </c>
      <c r="D38" s="23">
        <v>193</v>
      </c>
      <c r="E38" s="23">
        <v>239.00010494268301</v>
      </c>
      <c r="F38" s="23">
        <v>327.80125138694098</v>
      </c>
      <c r="G38" s="23">
        <v>300.19894600829099</v>
      </c>
      <c r="H38" s="81">
        <f t="shared" si="2"/>
        <v>2.3199903834595502E-3</v>
      </c>
      <c r="I38" s="81">
        <f t="shared" si="0"/>
        <v>0.23717948717948717</v>
      </c>
      <c r="J38" s="77">
        <f t="shared" si="1"/>
        <v>37</v>
      </c>
      <c r="K38" s="77">
        <f t="shared" si="3"/>
        <v>-12</v>
      </c>
      <c r="L38" s="77">
        <f t="shared" si="4"/>
        <v>-27.602305378649987</v>
      </c>
    </row>
    <row r="39" spans="1:12">
      <c r="A39" s="32" t="s">
        <v>210</v>
      </c>
      <c r="B39" s="68">
        <v>1347</v>
      </c>
      <c r="C39" s="77">
        <v>975</v>
      </c>
      <c r="D39" s="23">
        <v>1044</v>
      </c>
      <c r="E39" s="23">
        <v>1586.80336226179</v>
      </c>
      <c r="F39" s="23">
        <v>1129.6746059710999</v>
      </c>
      <c r="G39" s="23">
        <v>1226.42191662452</v>
      </c>
      <c r="H39" s="81">
        <f t="shared" si="2"/>
        <v>1.2549585286693112E-2</v>
      </c>
      <c r="I39" s="81">
        <f t="shared" si="0"/>
        <v>-0.22494432071269488</v>
      </c>
      <c r="J39" s="77">
        <f t="shared" si="1"/>
        <v>-303</v>
      </c>
      <c r="K39" s="77">
        <f t="shared" si="3"/>
        <v>69</v>
      </c>
      <c r="L39" s="77">
        <f t="shared" si="4"/>
        <v>96.747310653420072</v>
      </c>
    </row>
    <row r="40" spans="1:12">
      <c r="A40" s="32" t="s">
        <v>211</v>
      </c>
      <c r="B40" s="68">
        <v>132</v>
      </c>
      <c r="C40" s="77">
        <v>108</v>
      </c>
      <c r="D40" s="23">
        <v>117</v>
      </c>
      <c r="E40" s="23">
        <v>157.952626767547</v>
      </c>
      <c r="F40" s="23">
        <v>138.50176053493601</v>
      </c>
      <c r="G40" s="23">
        <v>148.468100285546</v>
      </c>
      <c r="H40" s="81">
        <f t="shared" si="2"/>
        <v>1.40641904075009E-3</v>
      </c>
      <c r="I40" s="81">
        <f t="shared" si="0"/>
        <v>-0.11363636363636363</v>
      </c>
      <c r="J40" s="77">
        <f t="shared" si="1"/>
        <v>-15</v>
      </c>
      <c r="K40" s="77">
        <f t="shared" si="3"/>
        <v>9</v>
      </c>
      <c r="L40" s="77">
        <f t="shared" si="4"/>
        <v>9.9663397506099898</v>
      </c>
    </row>
    <row r="41" spans="1:12">
      <c r="A41" s="32" t="s">
        <v>212</v>
      </c>
      <c r="B41" s="68">
        <v>608</v>
      </c>
      <c r="C41" s="77">
        <v>313</v>
      </c>
      <c r="D41" s="23">
        <v>355</v>
      </c>
      <c r="E41" s="23">
        <v>628.04265434373895</v>
      </c>
      <c r="F41" s="23">
        <v>384.91359365279499</v>
      </c>
      <c r="G41" s="23">
        <v>366.64327188360301</v>
      </c>
      <c r="H41" s="81">
        <f t="shared" si="2"/>
        <v>4.2673398244981366E-3</v>
      </c>
      <c r="I41" s="81">
        <f t="shared" si="0"/>
        <v>-0.41611842105263158</v>
      </c>
      <c r="J41" s="77">
        <f t="shared" si="1"/>
        <v>-253</v>
      </c>
      <c r="K41" s="77">
        <f t="shared" si="3"/>
        <v>42</v>
      </c>
      <c r="L41" s="77">
        <f t="shared" si="4"/>
        <v>-18.27032176919198</v>
      </c>
    </row>
    <row r="42" spans="1:12">
      <c r="A42" s="32" t="s">
        <v>213</v>
      </c>
      <c r="B42" s="68">
        <v>40866</v>
      </c>
      <c r="C42" s="77">
        <v>18686</v>
      </c>
      <c r="D42" s="23">
        <v>20790</v>
      </c>
      <c r="E42" s="23">
        <v>41537.387623045302</v>
      </c>
      <c r="F42" s="23">
        <v>19783.3110714912</v>
      </c>
      <c r="G42" s="23">
        <v>20711.848148031699</v>
      </c>
      <c r="H42" s="81">
        <f t="shared" si="2"/>
        <v>0.24990984493328525</v>
      </c>
      <c r="I42" s="81">
        <f t="shared" si="0"/>
        <v>-0.49126413155190135</v>
      </c>
      <c r="J42" s="77">
        <f t="shared" si="1"/>
        <v>-20076</v>
      </c>
      <c r="K42" s="77">
        <f t="shared" si="3"/>
        <v>2104</v>
      </c>
      <c r="L42" s="77">
        <f t="shared" si="4"/>
        <v>928.53707654049867</v>
      </c>
    </row>
    <row r="43" spans="1:12">
      <c r="A43" s="32" t="s">
        <v>214</v>
      </c>
      <c r="B43" s="68">
        <v>10049</v>
      </c>
      <c r="C43" s="77">
        <v>4177</v>
      </c>
      <c r="D43" s="23">
        <v>4827</v>
      </c>
      <c r="E43" s="23">
        <v>9519.1467867722204</v>
      </c>
      <c r="F43" s="23">
        <v>4528.7105001574801</v>
      </c>
      <c r="G43" s="23">
        <v>5005.1785204490498</v>
      </c>
      <c r="H43" s="81">
        <f t="shared" si="2"/>
        <v>5.8023800937612696E-2</v>
      </c>
      <c r="I43" s="81">
        <f t="shared" si="0"/>
        <v>-0.5196536968852622</v>
      </c>
      <c r="J43" s="77">
        <f t="shared" si="1"/>
        <v>-5222</v>
      </c>
      <c r="K43" s="77">
        <f t="shared" si="3"/>
        <v>650</v>
      </c>
      <c r="L43" s="77">
        <f t="shared" si="4"/>
        <v>476.4680202915697</v>
      </c>
    </row>
    <row r="44" spans="1:12">
      <c r="A44" s="32" t="s">
        <v>215</v>
      </c>
      <c r="B44" s="68">
        <v>1503</v>
      </c>
      <c r="C44" s="77">
        <v>886</v>
      </c>
      <c r="D44" s="23">
        <v>945</v>
      </c>
      <c r="E44" s="23">
        <v>1561.29812031712</v>
      </c>
      <c r="F44" s="23">
        <v>1046.43277055574</v>
      </c>
      <c r="G44" s="23">
        <v>1053.75416865441</v>
      </c>
      <c r="H44" s="81">
        <f t="shared" si="2"/>
        <v>1.135953840605842E-2</v>
      </c>
      <c r="I44" s="81">
        <f t="shared" si="0"/>
        <v>-0.3712574850299401</v>
      </c>
      <c r="J44" s="77">
        <f t="shared" si="1"/>
        <v>-558</v>
      </c>
      <c r="K44" s="77">
        <f t="shared" si="3"/>
        <v>59</v>
      </c>
      <c r="L44" s="77">
        <f t="shared" si="4"/>
        <v>7.321398098669988</v>
      </c>
    </row>
    <row r="45" spans="1:12">
      <c r="A45" s="32" t="s">
        <v>216</v>
      </c>
      <c r="B45" s="68">
        <v>330</v>
      </c>
      <c r="C45" s="77">
        <v>212</v>
      </c>
      <c r="D45" s="23">
        <v>187</v>
      </c>
      <c r="E45" s="23">
        <v>370.31292063425002</v>
      </c>
      <c r="F45" s="23">
        <v>250.26258491924099</v>
      </c>
      <c r="G45" s="23">
        <v>214.48684468058499</v>
      </c>
      <c r="H45" s="81">
        <f t="shared" si="2"/>
        <v>2.2478663300877508E-3</v>
      </c>
      <c r="I45" s="81">
        <f t="shared" si="0"/>
        <v>-0.43333333333333335</v>
      </c>
      <c r="J45" s="77">
        <f t="shared" si="1"/>
        <v>-143</v>
      </c>
      <c r="K45" s="77">
        <f t="shared" si="3"/>
        <v>-25</v>
      </c>
      <c r="L45" s="77">
        <f t="shared" si="4"/>
        <v>-35.775740238655999</v>
      </c>
    </row>
    <row r="46" spans="1:12">
      <c r="A46" s="32" t="s">
        <v>217</v>
      </c>
      <c r="B46" s="68">
        <v>454</v>
      </c>
      <c r="C46" s="77">
        <v>336</v>
      </c>
      <c r="D46" s="23">
        <v>377</v>
      </c>
      <c r="E46" s="23">
        <v>518.18186976587003</v>
      </c>
      <c r="F46" s="23">
        <v>408.359430348751</v>
      </c>
      <c r="G46" s="23">
        <v>412.39590707733498</v>
      </c>
      <c r="H46" s="81">
        <f t="shared" si="2"/>
        <v>4.5317946868614015E-3</v>
      </c>
      <c r="I46" s="81">
        <f t="shared" si="0"/>
        <v>-0.1696035242290749</v>
      </c>
      <c r="J46" s="77">
        <f t="shared" si="1"/>
        <v>-77</v>
      </c>
      <c r="K46" s="77">
        <f t="shared" si="3"/>
        <v>41</v>
      </c>
      <c r="L46" s="77">
        <f t="shared" si="4"/>
        <v>4.0364767285839775</v>
      </c>
    </row>
    <row r="47" spans="1:12">
      <c r="A47" s="32" t="s">
        <v>218</v>
      </c>
      <c r="B47" s="68">
        <v>188</v>
      </c>
      <c r="C47" s="77">
        <v>134</v>
      </c>
      <c r="D47" s="23">
        <v>118</v>
      </c>
      <c r="E47" s="23">
        <v>328.28372106819899</v>
      </c>
      <c r="F47" s="23">
        <v>244.06133096615801</v>
      </c>
      <c r="G47" s="23">
        <v>216.91298488110701</v>
      </c>
      <c r="H47" s="81">
        <f t="shared" si="2"/>
        <v>1.4184397163120568E-3</v>
      </c>
      <c r="I47" s="81">
        <f t="shared" si="0"/>
        <v>-0.37234042553191488</v>
      </c>
      <c r="J47" s="77">
        <f t="shared" si="1"/>
        <v>-70</v>
      </c>
      <c r="K47" s="77">
        <f t="shared" si="3"/>
        <v>-16</v>
      </c>
      <c r="L47" s="77">
        <f t="shared" si="4"/>
        <v>-27.148346085051003</v>
      </c>
    </row>
    <row r="48" spans="1:12">
      <c r="A48" s="32" t="s">
        <v>219</v>
      </c>
      <c r="B48" s="68">
        <v>631</v>
      </c>
      <c r="C48" s="77">
        <v>248</v>
      </c>
      <c r="D48" s="23">
        <v>276</v>
      </c>
      <c r="E48" s="23">
        <v>826.67268403200296</v>
      </c>
      <c r="F48" s="23">
        <v>365.786344206492</v>
      </c>
      <c r="G48" s="23">
        <v>361.26632216450201</v>
      </c>
      <c r="H48" s="81">
        <f t="shared" si="2"/>
        <v>3.3177064551027768E-3</v>
      </c>
      <c r="I48" s="81">
        <f t="shared" si="0"/>
        <v>-0.56259904912836767</v>
      </c>
      <c r="J48" s="77">
        <f t="shared" si="1"/>
        <v>-355</v>
      </c>
      <c r="K48" s="77">
        <f t="shared" si="3"/>
        <v>28</v>
      </c>
      <c r="L48" s="77">
        <f t="shared" si="4"/>
        <v>-4.5200220419899892</v>
      </c>
    </row>
    <row r="49" spans="1:12">
      <c r="A49" s="32" t="s">
        <v>220</v>
      </c>
      <c r="B49" s="68">
        <v>2481</v>
      </c>
      <c r="C49" s="77">
        <v>1035</v>
      </c>
      <c r="D49" s="23">
        <v>1262</v>
      </c>
      <c r="E49" s="23">
        <v>2408.4939177123401</v>
      </c>
      <c r="F49" s="23">
        <v>1267.56873690319</v>
      </c>
      <c r="G49" s="23">
        <v>1251.5979932182699</v>
      </c>
      <c r="H49" s="81">
        <f t="shared" si="2"/>
        <v>1.5170092559201827E-2</v>
      </c>
      <c r="I49" s="81">
        <f t="shared" si="0"/>
        <v>-0.49133413945989518</v>
      </c>
      <c r="J49" s="77">
        <f t="shared" si="1"/>
        <v>-1219</v>
      </c>
      <c r="K49" s="77">
        <f t="shared" si="3"/>
        <v>227</v>
      </c>
      <c r="L49" s="77">
        <f t="shared" si="4"/>
        <v>-15.97074368492008</v>
      </c>
    </row>
    <row r="50" spans="1:12">
      <c r="A50" s="32" t="s">
        <v>222</v>
      </c>
      <c r="B50" s="68">
        <v>561</v>
      </c>
      <c r="C50" s="77">
        <v>264</v>
      </c>
      <c r="D50" s="23">
        <v>299</v>
      </c>
      <c r="E50" s="23">
        <v>578.47611200068104</v>
      </c>
      <c r="F50" s="23">
        <v>335.47364817681398</v>
      </c>
      <c r="G50" s="23">
        <v>308.99379497398201</v>
      </c>
      <c r="H50" s="81">
        <f t="shared" si="2"/>
        <v>3.594181993028008E-3</v>
      </c>
      <c r="I50" s="81">
        <f t="shared" si="0"/>
        <v>-0.46702317290552586</v>
      </c>
      <c r="J50" s="77">
        <f t="shared" si="1"/>
        <v>-262</v>
      </c>
      <c r="K50" s="77">
        <f t="shared" si="3"/>
        <v>35</v>
      </c>
      <c r="L50" s="77">
        <f t="shared" si="4"/>
        <v>-26.479853202831976</v>
      </c>
    </row>
    <row r="51" spans="1:12">
      <c r="A51" s="32" t="s">
        <v>130</v>
      </c>
      <c r="B51" s="68">
        <v>759</v>
      </c>
      <c r="C51" s="77">
        <v>322</v>
      </c>
      <c r="D51" s="23">
        <v>451</v>
      </c>
      <c r="E51" s="23">
        <v>821.04252784642597</v>
      </c>
      <c r="F51" s="23">
        <v>390.010494804053</v>
      </c>
      <c r="G51" s="23">
        <v>485.800999453955</v>
      </c>
      <c r="H51" s="81">
        <f t="shared" si="2"/>
        <v>5.4213246784469288E-3</v>
      </c>
      <c r="I51" s="81">
        <f t="shared" si="0"/>
        <v>-0.40579710144927539</v>
      </c>
      <c r="J51" s="77">
        <f t="shared" si="1"/>
        <v>-308</v>
      </c>
      <c r="K51" s="77">
        <f t="shared" si="3"/>
        <v>129</v>
      </c>
      <c r="L51" s="77">
        <f t="shared" si="4"/>
        <v>95.790504649902005</v>
      </c>
    </row>
    <row r="52" spans="1:12">
      <c r="A52" s="32" t="s">
        <v>223</v>
      </c>
      <c r="B52" s="68">
        <v>312</v>
      </c>
      <c r="C52" s="77">
        <v>143</v>
      </c>
      <c r="D52" s="23">
        <v>177</v>
      </c>
      <c r="E52" s="23">
        <v>342.36046389509102</v>
      </c>
      <c r="F52" s="23">
        <v>196.81401871005801</v>
      </c>
      <c r="G52" s="23">
        <v>197.35200329249099</v>
      </c>
      <c r="H52" s="81">
        <f t="shared" si="2"/>
        <v>2.1276595744680851E-3</v>
      </c>
      <c r="I52" s="81">
        <f t="shared" si="0"/>
        <v>-0.43269230769230771</v>
      </c>
      <c r="J52" s="77">
        <f t="shared" si="1"/>
        <v>-135</v>
      </c>
      <c r="K52" s="77">
        <f t="shared" si="3"/>
        <v>34</v>
      </c>
      <c r="L52" s="77">
        <f t="shared" si="4"/>
        <v>0.53798458243298342</v>
      </c>
    </row>
    <row r="53" spans="1:12">
      <c r="A53" s="32" t="s">
        <v>221</v>
      </c>
      <c r="B53" s="68">
        <v>115</v>
      </c>
      <c r="C53" s="77">
        <v>84</v>
      </c>
      <c r="D53" s="23">
        <v>128</v>
      </c>
      <c r="E53" s="23">
        <v>147.684372641121</v>
      </c>
      <c r="F53" s="23">
        <v>101.760427544509</v>
      </c>
      <c r="G53" s="23">
        <v>163.86656043399199</v>
      </c>
      <c r="H53" s="81">
        <f t="shared" si="2"/>
        <v>1.5386464719317225E-3</v>
      </c>
      <c r="I53" s="81">
        <f t="shared" si="0"/>
        <v>0.11304347826086956</v>
      </c>
      <c r="J53" s="77">
        <f t="shared" si="1"/>
        <v>13</v>
      </c>
      <c r="K53" s="77">
        <f t="shared" si="3"/>
        <v>44</v>
      </c>
      <c r="L53" s="77">
        <f t="shared" si="4"/>
        <v>62.106132889482993</v>
      </c>
    </row>
    <row r="54" spans="1:12">
      <c r="A54" s="32" t="s">
        <v>224</v>
      </c>
      <c r="B54" s="68">
        <v>4820</v>
      </c>
      <c r="C54" s="77">
        <v>2354</v>
      </c>
      <c r="D54" s="23">
        <v>2725</v>
      </c>
      <c r="E54" s="23">
        <v>5076.2440367326599</v>
      </c>
      <c r="F54" s="23">
        <v>2833.32338764939</v>
      </c>
      <c r="G54" s="23">
        <v>2880.1838475487498</v>
      </c>
      <c r="H54" s="81">
        <f t="shared" si="2"/>
        <v>3.2756340906358934E-2</v>
      </c>
      <c r="I54" s="81">
        <f t="shared" si="0"/>
        <v>-0.43464730290456433</v>
      </c>
      <c r="J54" s="77">
        <f t="shared" si="1"/>
        <v>-2095</v>
      </c>
      <c r="K54" s="77">
        <f t="shared" si="3"/>
        <v>371</v>
      </c>
      <c r="L54" s="77">
        <f t="shared" si="4"/>
        <v>46.860459899359739</v>
      </c>
    </row>
    <row r="55" spans="1:12">
      <c r="A55" s="32" t="s">
        <v>225</v>
      </c>
      <c r="B55" s="68">
        <v>3206</v>
      </c>
      <c r="C55" s="77">
        <v>1569</v>
      </c>
      <c r="D55" s="23">
        <v>1738</v>
      </c>
      <c r="E55" s="23">
        <v>3522.8273035041502</v>
      </c>
      <c r="F55" s="23">
        <v>1861.9367930641499</v>
      </c>
      <c r="G55" s="23">
        <v>1870.0294142385301</v>
      </c>
      <c r="H55" s="81">
        <f t="shared" si="2"/>
        <v>2.089193412669792E-2</v>
      </c>
      <c r="I55" s="81">
        <f t="shared" si="0"/>
        <v>-0.45789145352464128</v>
      </c>
      <c r="J55" s="77">
        <f t="shared" si="1"/>
        <v>-1468</v>
      </c>
      <c r="K55" s="77">
        <f t="shared" si="3"/>
        <v>169</v>
      </c>
      <c r="L55" s="77">
        <f t="shared" si="4"/>
        <v>8.0926211743801559</v>
      </c>
    </row>
    <row r="56" spans="1:12">
      <c r="A56" s="32" t="s">
        <v>226</v>
      </c>
      <c r="B56" s="68">
        <v>849</v>
      </c>
      <c r="C56" s="77">
        <v>495</v>
      </c>
      <c r="D56" s="23">
        <v>441</v>
      </c>
      <c r="E56" s="23">
        <v>1019.88112631911</v>
      </c>
      <c r="F56" s="23">
        <v>626.33361062646804</v>
      </c>
      <c r="G56" s="23">
        <v>528.71832133211399</v>
      </c>
      <c r="H56" s="81">
        <f t="shared" si="2"/>
        <v>5.3011179228272627E-3</v>
      </c>
      <c r="I56" s="81">
        <f t="shared" si="0"/>
        <v>-0.48056537102473496</v>
      </c>
      <c r="J56" s="77">
        <f t="shared" si="1"/>
        <v>-408</v>
      </c>
      <c r="K56" s="77">
        <f t="shared" si="3"/>
        <v>-54</v>
      </c>
      <c r="L56" s="77">
        <f t="shared" si="4"/>
        <v>-97.615289294354056</v>
      </c>
    </row>
    <row r="57" spans="1:12">
      <c r="A57" s="32" t="s">
        <v>227</v>
      </c>
      <c r="B57" s="68">
        <v>913</v>
      </c>
      <c r="C57" s="77">
        <v>691</v>
      </c>
      <c r="D57" s="23">
        <v>719</v>
      </c>
      <c r="E57" s="23">
        <v>1089.74420347818</v>
      </c>
      <c r="F57" s="23">
        <v>834.72473594591099</v>
      </c>
      <c r="G57" s="23">
        <v>858.88874045371801</v>
      </c>
      <c r="H57" s="81">
        <f t="shared" si="2"/>
        <v>8.642865729053973E-3</v>
      </c>
      <c r="I57" s="81">
        <f t="shared" si="0"/>
        <v>-0.21248630887185105</v>
      </c>
      <c r="J57" s="77">
        <f t="shared" si="1"/>
        <v>-194</v>
      </c>
      <c r="K57" s="77">
        <f t="shared" si="3"/>
        <v>28</v>
      </c>
      <c r="L57" s="77">
        <f t="shared" si="4"/>
        <v>24.164004507807022</v>
      </c>
    </row>
    <row r="58" spans="1:12">
      <c r="A58" s="32" t="s">
        <v>228</v>
      </c>
      <c r="B58" s="68">
        <v>2368</v>
      </c>
      <c r="C58" s="77">
        <v>1036</v>
      </c>
      <c r="D58" s="23">
        <v>1210</v>
      </c>
      <c r="E58" s="23">
        <v>2530.5129542949098</v>
      </c>
      <c r="F58" s="23">
        <v>1150.9674189878999</v>
      </c>
      <c r="G58" s="23">
        <v>1290.3583571031099</v>
      </c>
      <c r="H58" s="81">
        <f t="shared" si="2"/>
        <v>1.4545017429979564E-2</v>
      </c>
      <c r="I58" s="81">
        <f t="shared" si="0"/>
        <v>-0.48902027027027029</v>
      </c>
      <c r="J58" s="77">
        <f t="shared" si="1"/>
        <v>-1158</v>
      </c>
      <c r="K58" s="77">
        <f t="shared" si="3"/>
        <v>174</v>
      </c>
      <c r="L58" s="77">
        <f t="shared" si="4"/>
        <v>139.39093811521002</v>
      </c>
    </row>
    <row r="59" spans="1:12">
      <c r="A59" s="32" t="s">
        <v>229</v>
      </c>
      <c r="B59" s="68">
        <v>501</v>
      </c>
      <c r="C59" s="77">
        <v>406</v>
      </c>
      <c r="D59" s="23">
        <v>439</v>
      </c>
      <c r="E59" s="23">
        <v>595.85506053790505</v>
      </c>
      <c r="F59" s="23">
        <v>500.01639681210202</v>
      </c>
      <c r="G59" s="23">
        <v>522.41100384260403</v>
      </c>
      <c r="H59" s="81">
        <f t="shared" si="2"/>
        <v>5.27707657170333E-3</v>
      </c>
      <c r="I59" s="81">
        <f t="shared" si="0"/>
        <v>-0.12375249500998003</v>
      </c>
      <c r="J59" s="77">
        <f t="shared" si="1"/>
        <v>-62</v>
      </c>
      <c r="K59" s="77">
        <f t="shared" si="3"/>
        <v>33</v>
      </c>
      <c r="L59" s="77">
        <f t="shared" si="4"/>
        <v>22.394607030502016</v>
      </c>
    </row>
    <row r="60" spans="1:12">
      <c r="A60" s="32" t="s">
        <v>230</v>
      </c>
      <c r="B60" s="68">
        <v>2805</v>
      </c>
      <c r="C60" s="77">
        <v>1308</v>
      </c>
      <c r="D60" s="23">
        <v>1642</v>
      </c>
      <c r="E60" s="23">
        <v>2962.2739955043398</v>
      </c>
      <c r="F60" s="23">
        <v>1591.5472253662199</v>
      </c>
      <c r="G60" s="23">
        <v>1722.71533976314</v>
      </c>
      <c r="H60" s="81">
        <f t="shared" si="2"/>
        <v>1.973794927274913E-2</v>
      </c>
      <c r="I60" s="81">
        <f t="shared" si="0"/>
        <v>-0.41461675579322638</v>
      </c>
      <c r="J60" s="77">
        <f t="shared" si="1"/>
        <v>-1163</v>
      </c>
      <c r="K60" s="77">
        <f t="shared" si="3"/>
        <v>334</v>
      </c>
      <c r="L60" s="77">
        <f t="shared" si="4"/>
        <v>131.16811439692015</v>
      </c>
    </row>
    <row r="61" spans="1:12">
      <c r="A61" s="32" t="s">
        <v>231</v>
      </c>
      <c r="B61" s="68">
        <v>2151</v>
      </c>
      <c r="C61" s="77">
        <v>1032</v>
      </c>
      <c r="D61" s="23">
        <v>1301</v>
      </c>
      <c r="E61" s="23">
        <v>2730.9190661780999</v>
      </c>
      <c r="F61" s="23">
        <v>1711.4954471006599</v>
      </c>
      <c r="G61" s="23">
        <v>1626.85431425246</v>
      </c>
      <c r="H61" s="81">
        <f t="shared" si="2"/>
        <v>1.5638898906118522E-2</v>
      </c>
      <c r="I61" s="81">
        <f t="shared" si="0"/>
        <v>-0.39516503951650395</v>
      </c>
      <c r="J61" s="77">
        <f t="shared" si="1"/>
        <v>-850</v>
      </c>
      <c r="K61" s="77">
        <f t="shared" si="3"/>
        <v>269</v>
      </c>
      <c r="L61" s="77">
        <f t="shared" si="4"/>
        <v>-84.641132848199959</v>
      </c>
    </row>
    <row r="62" spans="1:12">
      <c r="A62" s="32" t="s">
        <v>232</v>
      </c>
      <c r="B62" s="68">
        <v>179</v>
      </c>
      <c r="C62" s="77">
        <v>194</v>
      </c>
      <c r="D62" s="23">
        <v>240</v>
      </c>
      <c r="E62" s="23">
        <v>229.79632913827399</v>
      </c>
      <c r="F62" s="23">
        <v>281.52259631022599</v>
      </c>
      <c r="G62" s="23">
        <v>299.36310418335501</v>
      </c>
      <c r="H62" s="81">
        <f t="shared" si="2"/>
        <v>2.8849621348719799E-3</v>
      </c>
      <c r="I62" s="81">
        <f t="shared" si="0"/>
        <v>0.34078212290502791</v>
      </c>
      <c r="J62" s="77">
        <f t="shared" si="1"/>
        <v>61</v>
      </c>
      <c r="K62" s="77">
        <f t="shared" si="3"/>
        <v>46</v>
      </c>
      <c r="L62" s="77">
        <f t="shared" si="4"/>
        <v>17.840507873129013</v>
      </c>
    </row>
    <row r="63" spans="1:12">
      <c r="A63" s="32" t="s">
        <v>233</v>
      </c>
      <c r="B63" s="68">
        <v>388</v>
      </c>
      <c r="C63" s="77">
        <v>261</v>
      </c>
      <c r="D63" s="23">
        <v>259</v>
      </c>
      <c r="E63" s="23">
        <v>500.51770058199202</v>
      </c>
      <c r="F63" s="23">
        <v>329.05300316298002</v>
      </c>
      <c r="G63" s="23">
        <v>333.91722674502103</v>
      </c>
      <c r="H63" s="81">
        <f t="shared" si="2"/>
        <v>3.1133549705493449E-3</v>
      </c>
      <c r="I63" s="81">
        <f t="shared" si="0"/>
        <v>-0.3324742268041237</v>
      </c>
      <c r="J63" s="77">
        <f t="shared" si="1"/>
        <v>-129</v>
      </c>
      <c r="K63" s="77">
        <f t="shared" si="3"/>
        <v>-2</v>
      </c>
      <c r="L63" s="77">
        <f t="shared" si="4"/>
        <v>4.8642235820410065</v>
      </c>
    </row>
    <row r="64" spans="1:12">
      <c r="A64" s="32" t="s">
        <v>234</v>
      </c>
      <c r="B64" s="68">
        <v>362</v>
      </c>
      <c r="C64" s="77">
        <v>253</v>
      </c>
      <c r="D64" s="23">
        <v>248</v>
      </c>
      <c r="E64" s="23">
        <v>457.129260878173</v>
      </c>
      <c r="F64" s="23">
        <v>333.46399299017497</v>
      </c>
      <c r="G64" s="23">
        <v>313.171431075535</v>
      </c>
      <c r="H64" s="81">
        <f t="shared" si="2"/>
        <v>2.9811275393677125E-3</v>
      </c>
      <c r="I64" s="81">
        <f t="shared" si="0"/>
        <v>-0.31491712707182318</v>
      </c>
      <c r="J64" s="77">
        <f t="shared" si="1"/>
        <v>-114</v>
      </c>
      <c r="K64" s="77">
        <f t="shared" si="3"/>
        <v>-5</v>
      </c>
      <c r="L64" s="77">
        <f t="shared" si="4"/>
        <v>-20.292561914639975</v>
      </c>
    </row>
    <row r="65" spans="1:12">
      <c r="A65" s="32" t="s">
        <v>235</v>
      </c>
      <c r="B65" s="68">
        <v>911</v>
      </c>
      <c r="C65" s="77">
        <v>348</v>
      </c>
      <c r="D65" s="23">
        <v>537</v>
      </c>
      <c r="E65" s="23">
        <v>1035.9957334547801</v>
      </c>
      <c r="F65" s="23">
        <v>407.454577719697</v>
      </c>
      <c r="G65" s="23">
        <v>610.42733511154097</v>
      </c>
      <c r="H65" s="81">
        <f t="shared" si="2"/>
        <v>6.4551027767760548E-3</v>
      </c>
      <c r="I65" s="81">
        <f t="shared" si="0"/>
        <v>-0.41053787047200879</v>
      </c>
      <c r="J65" s="77">
        <f t="shared" si="1"/>
        <v>-374</v>
      </c>
      <c r="K65" s="77">
        <f t="shared" si="3"/>
        <v>189</v>
      </c>
      <c r="L65" s="77">
        <f t="shared" si="4"/>
        <v>202.97275739184397</v>
      </c>
    </row>
    <row r="66" spans="1:12">
      <c r="A66" s="32" t="s">
        <v>236</v>
      </c>
      <c r="B66" s="68">
        <v>523</v>
      </c>
      <c r="C66" s="77">
        <v>283</v>
      </c>
      <c r="D66" s="23">
        <v>319</v>
      </c>
      <c r="E66" s="23">
        <v>648.11102031772498</v>
      </c>
      <c r="F66" s="23">
        <v>317.81621005924598</v>
      </c>
      <c r="G66" s="23">
        <v>395.30059165744501</v>
      </c>
      <c r="H66" s="81">
        <f t="shared" si="2"/>
        <v>3.8345955042673398E-3</v>
      </c>
      <c r="I66" s="81">
        <f t="shared" si="0"/>
        <v>-0.39005736137667302</v>
      </c>
      <c r="J66" s="77">
        <f t="shared" si="1"/>
        <v>-204</v>
      </c>
      <c r="K66" s="77">
        <f t="shared" si="3"/>
        <v>36</v>
      </c>
      <c r="L66" s="77">
        <f t="shared" si="4"/>
        <v>77.484381598199036</v>
      </c>
    </row>
    <row r="67" spans="1:12">
      <c r="A67" s="32" t="s">
        <v>237</v>
      </c>
      <c r="B67" s="68">
        <v>420</v>
      </c>
      <c r="C67" s="77">
        <v>303</v>
      </c>
      <c r="D67" s="23">
        <v>331</v>
      </c>
      <c r="E67" s="23">
        <v>510.64210976187002</v>
      </c>
      <c r="F67" s="23">
        <v>417.97037636638902</v>
      </c>
      <c r="G67" s="23">
        <v>383.70266939527301</v>
      </c>
      <c r="H67" s="81">
        <f t="shared" si="2"/>
        <v>3.978843611010939E-3</v>
      </c>
      <c r="I67" s="81">
        <f t="shared" ref="I67:I84" si="5">(D67-B67)/B67</f>
        <v>-0.2119047619047619</v>
      </c>
      <c r="J67" s="77">
        <f t="shared" ref="J67:J84" si="6">D67-B67</f>
        <v>-89</v>
      </c>
      <c r="K67" s="77">
        <f t="shared" si="3"/>
        <v>28</v>
      </c>
      <c r="L67" s="77">
        <f t="shared" si="4"/>
        <v>-34.267706971116013</v>
      </c>
    </row>
    <row r="68" spans="1:12">
      <c r="A68" s="32" t="s">
        <v>238</v>
      </c>
      <c r="B68" s="68">
        <v>1834</v>
      </c>
      <c r="C68" s="77">
        <v>958</v>
      </c>
      <c r="D68" s="23">
        <v>1104</v>
      </c>
      <c r="E68" s="23">
        <v>1922.0284645690101</v>
      </c>
      <c r="F68" s="23">
        <v>1067.1400961839699</v>
      </c>
      <c r="G68" s="23">
        <v>1135.4104516523601</v>
      </c>
      <c r="H68" s="81">
        <f t="shared" ref="H68:H84" si="7">D68/$D$84</f>
        <v>1.3270825820411107E-2</v>
      </c>
      <c r="I68" s="81">
        <f t="shared" si="5"/>
        <v>-0.39803707742639038</v>
      </c>
      <c r="J68" s="77">
        <f t="shared" si="6"/>
        <v>-730</v>
      </c>
      <c r="K68" s="77">
        <f t="shared" ref="K68:K84" si="8">D68-C68</f>
        <v>146</v>
      </c>
      <c r="L68" s="77">
        <f t="shared" ref="L68:L84" si="9">G68-F68</f>
        <v>68.270355468390107</v>
      </c>
    </row>
    <row r="69" spans="1:12">
      <c r="A69" s="32" t="s">
        <v>239</v>
      </c>
      <c r="B69" s="68">
        <v>1716</v>
      </c>
      <c r="C69" s="77">
        <v>850</v>
      </c>
      <c r="D69" s="23">
        <v>960</v>
      </c>
      <c r="E69" s="23">
        <v>1910.1686805858001</v>
      </c>
      <c r="F69" s="23">
        <v>983.91323335756897</v>
      </c>
      <c r="G69" s="23">
        <v>1054.2752844568599</v>
      </c>
      <c r="H69" s="81">
        <f t="shared" si="7"/>
        <v>1.153984853948792E-2</v>
      </c>
      <c r="I69" s="81">
        <f t="shared" si="5"/>
        <v>-0.44055944055944057</v>
      </c>
      <c r="J69" s="77">
        <f t="shared" si="6"/>
        <v>-756</v>
      </c>
      <c r="K69" s="77">
        <f t="shared" si="8"/>
        <v>110</v>
      </c>
      <c r="L69" s="77">
        <f t="shared" si="9"/>
        <v>70.362051099290966</v>
      </c>
    </row>
    <row r="70" spans="1:12">
      <c r="A70" s="32" t="s">
        <v>240</v>
      </c>
      <c r="B70" s="68">
        <v>274</v>
      </c>
      <c r="C70" s="77">
        <v>282</v>
      </c>
      <c r="D70" s="23">
        <v>236</v>
      </c>
      <c r="E70" s="23">
        <v>383.30097517740302</v>
      </c>
      <c r="F70" s="23">
        <v>408.14167152044303</v>
      </c>
      <c r="G70" s="23">
        <v>331.31936040536499</v>
      </c>
      <c r="H70" s="81">
        <f t="shared" si="7"/>
        <v>2.8368794326241137E-3</v>
      </c>
      <c r="I70" s="81">
        <f t="shared" si="5"/>
        <v>-0.13868613138686131</v>
      </c>
      <c r="J70" s="77">
        <f t="shared" si="6"/>
        <v>-38</v>
      </c>
      <c r="K70" s="77">
        <f t="shared" si="8"/>
        <v>-46</v>
      </c>
      <c r="L70" s="77">
        <f t="shared" si="9"/>
        <v>-76.822311115078037</v>
      </c>
    </row>
    <row r="71" spans="1:12">
      <c r="A71" s="32" t="s">
        <v>241</v>
      </c>
      <c r="B71" s="68">
        <v>229</v>
      </c>
      <c r="C71" s="77">
        <v>100</v>
      </c>
      <c r="D71" s="23">
        <v>140</v>
      </c>
      <c r="E71" s="23">
        <v>305.19377685847797</v>
      </c>
      <c r="F71" s="23">
        <v>147.21863796507</v>
      </c>
      <c r="G71" s="23">
        <v>186.46708414578001</v>
      </c>
      <c r="H71" s="81">
        <f t="shared" si="7"/>
        <v>1.6828945786753215E-3</v>
      </c>
      <c r="I71" s="81">
        <f t="shared" si="5"/>
        <v>-0.388646288209607</v>
      </c>
      <c r="J71" s="77">
        <f t="shared" si="6"/>
        <v>-89</v>
      </c>
      <c r="K71" s="77">
        <f t="shared" si="8"/>
        <v>40</v>
      </c>
      <c r="L71" s="77">
        <f t="shared" si="9"/>
        <v>39.248446180710005</v>
      </c>
    </row>
    <row r="72" spans="1:12">
      <c r="A72" s="32" t="s">
        <v>242</v>
      </c>
      <c r="B72" s="68">
        <v>882</v>
      </c>
      <c r="C72" s="77">
        <v>559</v>
      </c>
      <c r="D72" s="23">
        <v>588</v>
      </c>
      <c r="E72" s="23">
        <v>1273.69546597464</v>
      </c>
      <c r="F72" s="23">
        <v>809.43984097360305</v>
      </c>
      <c r="G72" s="23">
        <v>847.39081530118699</v>
      </c>
      <c r="H72" s="81">
        <f t="shared" si="7"/>
        <v>7.0681572304363508E-3</v>
      </c>
      <c r="I72" s="81">
        <f t="shared" si="5"/>
        <v>-0.33333333333333331</v>
      </c>
      <c r="J72" s="77">
        <f t="shared" si="6"/>
        <v>-294</v>
      </c>
      <c r="K72" s="77">
        <f t="shared" si="8"/>
        <v>29</v>
      </c>
      <c r="L72" s="77">
        <f t="shared" si="9"/>
        <v>37.950974327583936</v>
      </c>
    </row>
    <row r="73" spans="1:12">
      <c r="A73" s="32" t="s">
        <v>243</v>
      </c>
      <c r="B73" s="68">
        <v>983</v>
      </c>
      <c r="C73" s="77">
        <v>769</v>
      </c>
      <c r="D73" s="23">
        <v>921</v>
      </c>
      <c r="E73" s="23">
        <v>1208.0080612645399</v>
      </c>
      <c r="F73" s="23">
        <v>970.45455821538303</v>
      </c>
      <c r="G73" s="23">
        <v>1129.3828577163099</v>
      </c>
      <c r="H73" s="81">
        <f t="shared" si="7"/>
        <v>1.1071042192571223E-2</v>
      </c>
      <c r="I73" s="81">
        <f t="shared" si="5"/>
        <v>-6.3072227873855538E-2</v>
      </c>
      <c r="J73" s="77">
        <f t="shared" si="6"/>
        <v>-62</v>
      </c>
      <c r="K73" s="77">
        <f t="shared" si="8"/>
        <v>152</v>
      </c>
      <c r="L73" s="77">
        <f t="shared" si="9"/>
        <v>158.92829950092687</v>
      </c>
    </row>
    <row r="74" spans="1:12">
      <c r="A74" s="32" t="s">
        <v>244</v>
      </c>
      <c r="B74" s="68">
        <v>316</v>
      </c>
      <c r="C74" s="77">
        <v>220</v>
      </c>
      <c r="D74" s="23">
        <v>303</v>
      </c>
      <c r="E74" s="23">
        <v>336.855766143957</v>
      </c>
      <c r="F74" s="23">
        <v>282.13146206938001</v>
      </c>
      <c r="G74" s="23">
        <v>326.16007606496498</v>
      </c>
      <c r="H74" s="81">
        <f t="shared" si="7"/>
        <v>3.6422646952758743E-3</v>
      </c>
      <c r="I74" s="81">
        <f t="shared" si="5"/>
        <v>-4.1139240506329111E-2</v>
      </c>
      <c r="J74" s="77">
        <f t="shared" si="6"/>
        <v>-13</v>
      </c>
      <c r="K74" s="77">
        <f t="shared" si="8"/>
        <v>83</v>
      </c>
      <c r="L74" s="77">
        <f t="shared" si="9"/>
        <v>44.028613995584976</v>
      </c>
    </row>
    <row r="75" spans="1:12">
      <c r="A75" s="32" t="s">
        <v>245</v>
      </c>
      <c r="B75" s="68">
        <v>3409</v>
      </c>
      <c r="C75" s="77">
        <v>1259</v>
      </c>
      <c r="D75" s="23">
        <v>1552</v>
      </c>
      <c r="E75" s="23">
        <v>3608.6954197271202</v>
      </c>
      <c r="F75" s="23">
        <v>1553.8937807954201</v>
      </c>
      <c r="G75" s="23">
        <v>1626.2070566858499</v>
      </c>
      <c r="H75" s="81">
        <f t="shared" si="7"/>
        <v>1.8656088472172136E-2</v>
      </c>
      <c r="I75" s="81">
        <f t="shared" si="5"/>
        <v>-0.5447345262540334</v>
      </c>
      <c r="J75" s="77">
        <f t="shared" si="6"/>
        <v>-1857</v>
      </c>
      <c r="K75" s="77">
        <f t="shared" si="8"/>
        <v>293</v>
      </c>
      <c r="L75" s="77">
        <f t="shared" si="9"/>
        <v>72.31327589042985</v>
      </c>
    </row>
    <row r="76" spans="1:12">
      <c r="A76" s="32" t="s">
        <v>246</v>
      </c>
      <c r="B76" s="68">
        <v>571</v>
      </c>
      <c r="C76" s="77">
        <v>318</v>
      </c>
      <c r="D76" s="23">
        <v>545</v>
      </c>
      <c r="E76" s="23">
        <v>686.58873603914799</v>
      </c>
      <c r="F76" s="23">
        <v>372.304946015491</v>
      </c>
      <c r="G76" s="23">
        <v>655.29990286932002</v>
      </c>
      <c r="H76" s="81">
        <f t="shared" si="7"/>
        <v>6.5512681812717874E-3</v>
      </c>
      <c r="I76" s="81">
        <f t="shared" si="5"/>
        <v>-4.553415061295972E-2</v>
      </c>
      <c r="J76" s="77">
        <f t="shared" si="6"/>
        <v>-26</v>
      </c>
      <c r="K76" s="77">
        <f t="shared" si="8"/>
        <v>227</v>
      </c>
      <c r="L76" s="77">
        <f t="shared" si="9"/>
        <v>282.99495685382902</v>
      </c>
    </row>
    <row r="77" spans="1:12">
      <c r="A77" s="32" t="s">
        <v>247</v>
      </c>
      <c r="B77" s="68">
        <v>1064</v>
      </c>
      <c r="C77" s="77">
        <v>656</v>
      </c>
      <c r="D77" s="23">
        <v>664</v>
      </c>
      <c r="E77" s="23">
        <v>1275.0713360350401</v>
      </c>
      <c r="F77" s="23">
        <v>744.19016578202297</v>
      </c>
      <c r="G77" s="23">
        <v>795.36092269297501</v>
      </c>
      <c r="H77" s="81">
        <f t="shared" si="7"/>
        <v>7.9817285731458108E-3</v>
      </c>
      <c r="I77" s="81">
        <f t="shared" si="5"/>
        <v>-0.37593984962406013</v>
      </c>
      <c r="J77" s="77">
        <f t="shared" si="6"/>
        <v>-400</v>
      </c>
      <c r="K77" s="77">
        <f t="shared" si="8"/>
        <v>8</v>
      </c>
      <c r="L77" s="77">
        <f t="shared" si="9"/>
        <v>51.170756910952036</v>
      </c>
    </row>
    <row r="78" spans="1:12">
      <c r="A78" s="32" t="s">
        <v>248</v>
      </c>
      <c r="B78" s="68">
        <v>58</v>
      </c>
      <c r="C78" s="77">
        <v>62</v>
      </c>
      <c r="D78" s="23">
        <v>46</v>
      </c>
      <c r="E78" s="23">
        <v>86.147565442511606</v>
      </c>
      <c r="F78" s="23">
        <v>77.341851054908304</v>
      </c>
      <c r="G78" s="23">
        <v>75.548407718768601</v>
      </c>
      <c r="H78" s="81">
        <f t="shared" si="7"/>
        <v>5.5295107585046283E-4</v>
      </c>
      <c r="I78" s="81">
        <f t="shared" si="5"/>
        <v>-0.20689655172413793</v>
      </c>
      <c r="J78" s="77">
        <f t="shared" si="6"/>
        <v>-12</v>
      </c>
      <c r="K78" s="77">
        <f t="shared" si="8"/>
        <v>-16</v>
      </c>
      <c r="L78" s="77">
        <f t="shared" si="9"/>
        <v>-1.7934433361397026</v>
      </c>
    </row>
    <row r="79" spans="1:12">
      <c r="A79" s="32" t="s">
        <v>249</v>
      </c>
      <c r="B79" s="68">
        <v>821</v>
      </c>
      <c r="C79" s="77">
        <v>329</v>
      </c>
      <c r="D79" s="23">
        <v>366</v>
      </c>
      <c r="E79" s="23">
        <v>913.47718259018404</v>
      </c>
      <c r="F79" s="23">
        <v>380.66530446597301</v>
      </c>
      <c r="G79" s="23">
        <v>407.05956877783098</v>
      </c>
      <c r="H79" s="81">
        <f t="shared" si="7"/>
        <v>4.3995672556797691E-3</v>
      </c>
      <c r="I79" s="81">
        <f t="shared" si="5"/>
        <v>-0.55420219244823388</v>
      </c>
      <c r="J79" s="77">
        <f t="shared" si="6"/>
        <v>-455</v>
      </c>
      <c r="K79" s="77">
        <f t="shared" si="8"/>
        <v>37</v>
      </c>
      <c r="L79" s="77">
        <f t="shared" si="9"/>
        <v>26.394264311857967</v>
      </c>
    </row>
    <row r="80" spans="1:12">
      <c r="A80" s="32" t="s">
        <v>250</v>
      </c>
      <c r="B80" s="68">
        <v>728</v>
      </c>
      <c r="C80" s="77">
        <v>645</v>
      </c>
      <c r="D80" s="23">
        <v>632</v>
      </c>
      <c r="E80" s="23">
        <v>1044.37999559225</v>
      </c>
      <c r="F80" s="23">
        <v>980.89878926868596</v>
      </c>
      <c r="G80" s="23">
        <v>903.20298029404705</v>
      </c>
      <c r="H80" s="81">
        <f t="shared" si="7"/>
        <v>7.5970669551628798E-3</v>
      </c>
      <c r="I80" s="81">
        <f t="shared" si="5"/>
        <v>-0.13186813186813187</v>
      </c>
      <c r="J80" s="77">
        <f t="shared" si="6"/>
        <v>-96</v>
      </c>
      <c r="K80" s="77">
        <f t="shared" si="8"/>
        <v>-13</v>
      </c>
      <c r="L80" s="77">
        <f t="shared" si="9"/>
        <v>-77.695808974638908</v>
      </c>
    </row>
    <row r="81" spans="1:12">
      <c r="A81" s="32" t="s">
        <v>251</v>
      </c>
      <c r="B81" s="68">
        <v>516</v>
      </c>
      <c r="C81" s="77">
        <v>314</v>
      </c>
      <c r="D81" s="23">
        <v>333</v>
      </c>
      <c r="E81" s="23">
        <v>576.89918169523298</v>
      </c>
      <c r="F81" s="23">
        <v>349.51340642794702</v>
      </c>
      <c r="G81" s="23">
        <v>372.43169916489398</v>
      </c>
      <c r="H81" s="81">
        <f t="shared" si="7"/>
        <v>4.0028849621348717E-3</v>
      </c>
      <c r="I81" s="81">
        <f t="shared" si="5"/>
        <v>-0.35465116279069769</v>
      </c>
      <c r="J81" s="77">
        <f t="shared" si="6"/>
        <v>-183</v>
      </c>
      <c r="K81" s="77">
        <f t="shared" si="8"/>
        <v>19</v>
      </c>
      <c r="L81" s="77">
        <f t="shared" si="9"/>
        <v>22.918292736946967</v>
      </c>
    </row>
    <row r="82" spans="1:12">
      <c r="A82" s="32" t="s">
        <v>252</v>
      </c>
      <c r="B82" s="68">
        <v>295</v>
      </c>
      <c r="C82" s="77">
        <v>239</v>
      </c>
      <c r="D82" s="23">
        <v>270</v>
      </c>
      <c r="E82" s="23">
        <v>393.25822399525498</v>
      </c>
      <c r="F82" s="23">
        <v>334.96092143382702</v>
      </c>
      <c r="G82" s="23">
        <v>348.880628537831</v>
      </c>
      <c r="H82" s="81">
        <f t="shared" si="7"/>
        <v>3.2455824017309774E-3</v>
      </c>
      <c r="I82" s="81">
        <f t="shared" si="5"/>
        <v>-8.4745762711864403E-2</v>
      </c>
      <c r="J82" s="77">
        <f t="shared" si="6"/>
        <v>-25</v>
      </c>
      <c r="K82" s="77">
        <f t="shared" si="8"/>
        <v>31</v>
      </c>
      <c r="L82" s="77">
        <f t="shared" si="9"/>
        <v>13.919707104003976</v>
      </c>
    </row>
    <row r="83" spans="1:12">
      <c r="A83" s="32" t="s">
        <v>253</v>
      </c>
      <c r="B83" s="68">
        <v>815</v>
      </c>
      <c r="C83" s="77">
        <v>492</v>
      </c>
      <c r="D83" s="23">
        <v>436</v>
      </c>
      <c r="E83" s="23">
        <v>933.27070519616905</v>
      </c>
      <c r="F83" s="23">
        <v>563.53303731909398</v>
      </c>
      <c r="G83" s="23">
        <v>501.23207307236203</v>
      </c>
      <c r="H83" s="81">
        <f t="shared" si="7"/>
        <v>5.2410145450174301E-3</v>
      </c>
      <c r="I83" s="81">
        <f t="shared" si="5"/>
        <v>-0.46503067484662575</v>
      </c>
      <c r="J83" s="77">
        <f t="shared" si="6"/>
        <v>-379</v>
      </c>
      <c r="K83" s="77">
        <f t="shared" si="8"/>
        <v>-56</v>
      </c>
      <c r="L83" s="77">
        <f t="shared" si="9"/>
        <v>-62.300964246731951</v>
      </c>
    </row>
    <row r="84" spans="1:12" s="8" customFormat="1">
      <c r="A84" s="33" t="s">
        <v>173</v>
      </c>
      <c r="B84" s="67">
        <v>147498</v>
      </c>
      <c r="C84" s="44">
        <v>72422</v>
      </c>
      <c r="D84" s="47">
        <v>83190</v>
      </c>
      <c r="E84" s="47">
        <v>156695.677195828</v>
      </c>
      <c r="F84" s="47">
        <v>83348.769397205397</v>
      </c>
      <c r="G84" s="47">
        <v>87274.9279064609</v>
      </c>
      <c r="H84" s="81">
        <f t="shared" si="7"/>
        <v>1</v>
      </c>
      <c r="I84" s="81">
        <f t="shared" si="5"/>
        <v>-0.43599235243867712</v>
      </c>
      <c r="J84" s="77">
        <f t="shared" si="6"/>
        <v>-64308</v>
      </c>
      <c r="K84" s="77">
        <f t="shared" si="8"/>
        <v>10768</v>
      </c>
      <c r="L84" s="77">
        <f t="shared" si="9"/>
        <v>3926.1585092555033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59" activePane="bottomLeft" state="frozen"/>
      <selection pane="bottomLeft" activeCell="H66" sqref="H66"/>
    </sheetView>
  </sheetViews>
  <sheetFormatPr defaultColWidth="8.85546875" defaultRowHeight="16.5" customHeight="1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1.42578125" style="5" customWidth="1"/>
    <col min="9" max="9" width="31.140625" style="5" customWidth="1"/>
    <col min="10" max="10" width="36.7109375" style="5" customWidth="1"/>
    <col min="11" max="11" width="8.85546875" style="5"/>
    <col min="12" max="12" width="11.140625" style="5" customWidth="1"/>
    <col min="13" max="16384" width="8.85546875" style="5"/>
  </cols>
  <sheetData>
    <row r="1" spans="1:12" ht="16.5" customHeight="1" thickBot="1">
      <c r="B1" s="163" t="s">
        <v>274</v>
      </c>
      <c r="C1" s="163"/>
      <c r="D1" s="164"/>
      <c r="E1" s="165" t="s">
        <v>273</v>
      </c>
      <c r="F1" s="163"/>
      <c r="G1" s="164"/>
    </row>
    <row r="2" spans="1:12" ht="55.5" customHeight="1">
      <c r="A2" s="16" t="s">
        <v>174</v>
      </c>
      <c r="B2" s="73">
        <v>43709</v>
      </c>
      <c r="C2" s="73">
        <v>44044</v>
      </c>
      <c r="D2" s="73">
        <v>44075</v>
      </c>
      <c r="E2" s="73">
        <v>43709</v>
      </c>
      <c r="F2" s="73">
        <v>44044</v>
      </c>
      <c r="G2" s="73">
        <v>44075</v>
      </c>
      <c r="H2" s="72" t="s">
        <v>303</v>
      </c>
      <c r="I2" s="1" t="s">
        <v>326</v>
      </c>
      <c r="J2" s="1" t="s">
        <v>327</v>
      </c>
      <c r="K2" s="1" t="s">
        <v>255</v>
      </c>
      <c r="L2" s="72" t="s">
        <v>275</v>
      </c>
    </row>
    <row r="3" spans="1:12" ht="16.5" customHeight="1">
      <c r="A3" s="32" t="s">
        <v>175</v>
      </c>
      <c r="B3" s="78">
        <v>2203</v>
      </c>
      <c r="C3" s="77">
        <v>523</v>
      </c>
      <c r="D3" s="23">
        <v>733</v>
      </c>
      <c r="E3" s="23">
        <v>2476.8785304961002</v>
      </c>
      <c r="F3" s="23">
        <v>721.698810309941</v>
      </c>
      <c r="G3" s="23">
        <v>835.56795192221296</v>
      </c>
      <c r="H3" s="81">
        <f>D3/$D$84</f>
        <v>2.4701759115724205E-2</v>
      </c>
      <c r="I3" s="81">
        <f t="shared" ref="I3:I66" si="0">(D3-B3)/B3</f>
        <v>-0.66727190195188379</v>
      </c>
      <c r="J3" s="77">
        <f t="shared" ref="J3:J66" si="1">D3-B3</f>
        <v>-1470</v>
      </c>
      <c r="K3" s="77">
        <f>D3-C3</f>
        <v>210</v>
      </c>
      <c r="L3" s="77">
        <f>G3-F3</f>
        <v>113.86914161227196</v>
      </c>
    </row>
    <row r="4" spans="1:12" ht="16.5" customHeight="1">
      <c r="A4" s="32" t="s">
        <v>176</v>
      </c>
      <c r="B4" s="78">
        <v>223</v>
      </c>
      <c r="C4" s="77">
        <v>70</v>
      </c>
      <c r="D4" s="23">
        <v>73</v>
      </c>
      <c r="E4" s="23">
        <v>247.846287874784</v>
      </c>
      <c r="F4" s="23">
        <v>93.031688617842804</v>
      </c>
      <c r="G4" s="23">
        <v>105.081010042789</v>
      </c>
      <c r="H4" s="81">
        <f t="shared" ref="H4:H67" si="2">D4/$D$84</f>
        <v>2.4600660510884949E-3</v>
      </c>
      <c r="I4" s="81">
        <f t="shared" si="0"/>
        <v>-0.67264573991031396</v>
      </c>
      <c r="J4" s="77">
        <f t="shared" si="1"/>
        <v>-150</v>
      </c>
      <c r="K4" s="77">
        <f t="shared" ref="K4:K67" si="3">D4-C4</f>
        <v>3</v>
      </c>
      <c r="L4" s="77">
        <f t="shared" ref="L4:L67" si="4">G4-F4</f>
        <v>12.0493214249462</v>
      </c>
    </row>
    <row r="5" spans="1:12" ht="16.5" customHeight="1">
      <c r="A5" s="32" t="s">
        <v>177</v>
      </c>
      <c r="B5" s="78">
        <v>450</v>
      </c>
      <c r="C5" s="77">
        <v>120</v>
      </c>
      <c r="D5" s="23">
        <v>133</v>
      </c>
      <c r="E5" s="23">
        <v>561.10058922198095</v>
      </c>
      <c r="F5" s="23">
        <v>159.589949739519</v>
      </c>
      <c r="G5" s="23">
        <v>165.82475904738399</v>
      </c>
      <c r="H5" s="81">
        <f t="shared" si="2"/>
        <v>4.4820381478735596E-3</v>
      </c>
      <c r="I5" s="81">
        <f t="shared" si="0"/>
        <v>-0.70444444444444443</v>
      </c>
      <c r="J5" s="77">
        <f t="shared" si="1"/>
        <v>-317</v>
      </c>
      <c r="K5" s="77">
        <f t="shared" si="3"/>
        <v>13</v>
      </c>
      <c r="L5" s="77">
        <f t="shared" si="4"/>
        <v>6.2348093078649924</v>
      </c>
    </row>
    <row r="6" spans="1:12" ht="16.5" customHeight="1">
      <c r="A6" s="32" t="s">
        <v>178</v>
      </c>
      <c r="B6" s="78">
        <v>106</v>
      </c>
      <c r="C6" s="77">
        <v>32</v>
      </c>
      <c r="D6" s="23">
        <v>31</v>
      </c>
      <c r="E6" s="23">
        <v>121.00588340445</v>
      </c>
      <c r="F6" s="23">
        <v>76.087507130981507</v>
      </c>
      <c r="G6" s="23">
        <v>61.443076487508499</v>
      </c>
      <c r="H6" s="81">
        <f t="shared" si="2"/>
        <v>1.0446855833389499E-3</v>
      </c>
      <c r="I6" s="81">
        <f t="shared" si="0"/>
        <v>-0.70754716981132071</v>
      </c>
      <c r="J6" s="77">
        <f t="shared" si="1"/>
        <v>-75</v>
      </c>
      <c r="K6" s="77">
        <f t="shared" si="3"/>
        <v>-1</v>
      </c>
      <c r="L6" s="77">
        <f t="shared" si="4"/>
        <v>-14.644430643473008</v>
      </c>
    </row>
    <row r="7" spans="1:12" ht="16.5" customHeight="1">
      <c r="A7" s="32" t="s">
        <v>179</v>
      </c>
      <c r="B7" s="78">
        <v>302</v>
      </c>
      <c r="C7" s="77">
        <v>78</v>
      </c>
      <c r="D7" s="23">
        <v>114</v>
      </c>
      <c r="E7" s="23">
        <v>367.84060235181198</v>
      </c>
      <c r="F7" s="23">
        <v>94.380445270124795</v>
      </c>
      <c r="G7" s="23">
        <v>138.79266283418499</v>
      </c>
      <c r="H7" s="81">
        <f t="shared" si="2"/>
        <v>3.8417469838916223E-3</v>
      </c>
      <c r="I7" s="81">
        <f t="shared" si="0"/>
        <v>-0.62251655629139069</v>
      </c>
      <c r="J7" s="77">
        <f t="shared" si="1"/>
        <v>-188</v>
      </c>
      <c r="K7" s="77">
        <f t="shared" si="3"/>
        <v>36</v>
      </c>
      <c r="L7" s="77">
        <f t="shared" si="4"/>
        <v>44.412217564060199</v>
      </c>
    </row>
    <row r="8" spans="1:12" ht="16.5" customHeight="1">
      <c r="A8" s="32" t="s">
        <v>180</v>
      </c>
      <c r="B8" s="78">
        <v>167</v>
      </c>
      <c r="C8" s="77">
        <v>67</v>
      </c>
      <c r="D8" s="23">
        <v>63</v>
      </c>
      <c r="E8" s="23">
        <v>220.78841196298799</v>
      </c>
      <c r="F8" s="23">
        <v>83.999486032443301</v>
      </c>
      <c r="G8" s="23">
        <v>83.700859732287896</v>
      </c>
      <c r="H8" s="81">
        <f t="shared" si="2"/>
        <v>2.1230707016243176E-3</v>
      </c>
      <c r="I8" s="81">
        <f t="shared" si="0"/>
        <v>-0.6227544910179641</v>
      </c>
      <c r="J8" s="77">
        <f t="shared" si="1"/>
        <v>-104</v>
      </c>
      <c r="K8" s="77">
        <f t="shared" si="3"/>
        <v>-4</v>
      </c>
      <c r="L8" s="77">
        <f t="shared" si="4"/>
        <v>-0.29862630015540503</v>
      </c>
    </row>
    <row r="9" spans="1:12" ht="16.5" customHeight="1">
      <c r="A9" s="32" t="s">
        <v>181</v>
      </c>
      <c r="B9" s="78">
        <v>6176</v>
      </c>
      <c r="C9" s="77">
        <v>1770</v>
      </c>
      <c r="D9" s="23">
        <v>2234</v>
      </c>
      <c r="E9" s="23">
        <v>6854.1395796158804</v>
      </c>
      <c r="F9" s="23">
        <v>2014.5525973799199</v>
      </c>
      <c r="G9" s="23">
        <v>2468.3509164009802</v>
      </c>
      <c r="H9" s="81">
        <f t="shared" si="2"/>
        <v>7.5284761070297232E-2</v>
      </c>
      <c r="I9" s="81">
        <f t="shared" si="0"/>
        <v>-0.63827720207253891</v>
      </c>
      <c r="J9" s="77">
        <f t="shared" si="1"/>
        <v>-3942</v>
      </c>
      <c r="K9" s="77">
        <f t="shared" si="3"/>
        <v>464</v>
      </c>
      <c r="L9" s="77">
        <f t="shared" si="4"/>
        <v>453.79831902106025</v>
      </c>
    </row>
    <row r="10" spans="1:12" ht="16.5" customHeight="1">
      <c r="A10" s="32" t="s">
        <v>182</v>
      </c>
      <c r="B10" s="78">
        <v>2481</v>
      </c>
      <c r="C10" s="77">
        <v>761</v>
      </c>
      <c r="D10" s="23">
        <v>1063</v>
      </c>
      <c r="E10" s="23">
        <v>3625.7396196691798</v>
      </c>
      <c r="F10" s="23">
        <v>1423.9164339594299</v>
      </c>
      <c r="G10" s="23">
        <v>1609.77905907122</v>
      </c>
      <c r="H10" s="81">
        <f t="shared" si="2"/>
        <v>3.5822605648042058E-2</v>
      </c>
      <c r="I10" s="81">
        <f t="shared" si="0"/>
        <v>-0.57154373236598144</v>
      </c>
      <c r="J10" s="77">
        <f t="shared" si="1"/>
        <v>-1418</v>
      </c>
      <c r="K10" s="77">
        <f t="shared" si="3"/>
        <v>302</v>
      </c>
      <c r="L10" s="77">
        <f t="shared" si="4"/>
        <v>185.86262511179007</v>
      </c>
    </row>
    <row r="11" spans="1:12" ht="16.5" customHeight="1">
      <c r="A11" s="32" t="s">
        <v>183</v>
      </c>
      <c r="B11" s="78">
        <v>91</v>
      </c>
      <c r="C11" s="77">
        <v>18</v>
      </c>
      <c r="D11" s="23">
        <v>9</v>
      </c>
      <c r="E11" s="23">
        <v>100.184844370717</v>
      </c>
      <c r="F11" s="23">
        <v>16.916562919339999</v>
      </c>
      <c r="G11" s="23">
        <v>20.535580963138901</v>
      </c>
      <c r="H11" s="81">
        <f t="shared" si="2"/>
        <v>3.0329581451775964E-4</v>
      </c>
      <c r="I11" s="81">
        <f t="shared" si="0"/>
        <v>-0.90109890109890112</v>
      </c>
      <c r="J11" s="77">
        <f t="shared" si="1"/>
        <v>-82</v>
      </c>
      <c r="K11" s="77">
        <f t="shared" si="3"/>
        <v>-9</v>
      </c>
      <c r="L11" s="77">
        <f t="shared" si="4"/>
        <v>3.6190180437989028</v>
      </c>
    </row>
    <row r="12" spans="1:12" ht="16.5" customHeight="1">
      <c r="A12" s="32" t="s">
        <v>184</v>
      </c>
      <c r="B12" s="78">
        <v>163</v>
      </c>
      <c r="C12" s="77">
        <v>140</v>
      </c>
      <c r="D12" s="23">
        <v>423</v>
      </c>
      <c r="E12" s="23">
        <v>165.06974259261</v>
      </c>
      <c r="F12" s="23">
        <v>144.38212678997601</v>
      </c>
      <c r="G12" s="23">
        <v>405.08860525735997</v>
      </c>
      <c r="H12" s="81">
        <f t="shared" si="2"/>
        <v>1.4254903282334704E-2</v>
      </c>
      <c r="I12" s="81">
        <f t="shared" si="0"/>
        <v>1.5950920245398772</v>
      </c>
      <c r="J12" s="77">
        <f t="shared" si="1"/>
        <v>260</v>
      </c>
      <c r="K12" s="77">
        <f t="shared" si="3"/>
        <v>283</v>
      </c>
      <c r="L12" s="77">
        <f t="shared" si="4"/>
        <v>260.70647846738393</v>
      </c>
    </row>
    <row r="13" spans="1:12" ht="16.5" customHeight="1">
      <c r="A13" s="32" t="s">
        <v>185</v>
      </c>
      <c r="B13" s="78">
        <v>906</v>
      </c>
      <c r="C13" s="77">
        <v>258</v>
      </c>
      <c r="D13" s="23">
        <v>352</v>
      </c>
      <c r="E13" s="23">
        <v>1135.84949057416</v>
      </c>
      <c r="F13" s="23">
        <v>392.13661330187699</v>
      </c>
      <c r="G13" s="23">
        <v>450.21563739149798</v>
      </c>
      <c r="H13" s="81">
        <f t="shared" si="2"/>
        <v>1.1862236301139044E-2</v>
      </c>
      <c r="I13" s="81">
        <f t="shared" si="0"/>
        <v>-0.61147902869757176</v>
      </c>
      <c r="J13" s="77">
        <f t="shared" si="1"/>
        <v>-554</v>
      </c>
      <c r="K13" s="77">
        <f t="shared" si="3"/>
        <v>94</v>
      </c>
      <c r="L13" s="77">
        <f t="shared" si="4"/>
        <v>58.079024089620987</v>
      </c>
    </row>
    <row r="14" spans="1:12" ht="16.5" customHeight="1">
      <c r="A14" s="32" t="s">
        <v>186</v>
      </c>
      <c r="B14" s="78">
        <v>986</v>
      </c>
      <c r="C14" s="77">
        <v>290</v>
      </c>
      <c r="D14" s="23">
        <v>321</v>
      </c>
      <c r="E14" s="23">
        <v>1186.1280778264399</v>
      </c>
      <c r="F14" s="23">
        <v>377.71609181101098</v>
      </c>
      <c r="G14" s="23">
        <v>387.73114590324701</v>
      </c>
      <c r="H14" s="81">
        <f t="shared" si="2"/>
        <v>1.0817550717800094E-2</v>
      </c>
      <c r="I14" s="81">
        <f t="shared" si="0"/>
        <v>-0.67444219066937117</v>
      </c>
      <c r="J14" s="77">
        <f t="shared" si="1"/>
        <v>-665</v>
      </c>
      <c r="K14" s="77">
        <f t="shared" si="3"/>
        <v>31</v>
      </c>
      <c r="L14" s="77">
        <f t="shared" si="4"/>
        <v>10.015054092236028</v>
      </c>
    </row>
    <row r="15" spans="1:12" ht="16.5" customHeight="1">
      <c r="A15" s="32" t="s">
        <v>187</v>
      </c>
      <c r="B15" s="78">
        <v>184</v>
      </c>
      <c r="C15" s="77">
        <v>58</v>
      </c>
      <c r="D15" s="23">
        <v>30</v>
      </c>
      <c r="E15" s="23">
        <v>173.52071984956001</v>
      </c>
      <c r="F15" s="23">
        <v>67.612351745418806</v>
      </c>
      <c r="G15" s="23">
        <v>28.091174107815501</v>
      </c>
      <c r="H15" s="81">
        <f t="shared" si="2"/>
        <v>1.0109860483925321E-3</v>
      </c>
      <c r="I15" s="81">
        <f t="shared" si="0"/>
        <v>-0.83695652173913049</v>
      </c>
      <c r="J15" s="77">
        <f t="shared" si="1"/>
        <v>-154</v>
      </c>
      <c r="K15" s="77">
        <f t="shared" si="3"/>
        <v>-28</v>
      </c>
      <c r="L15" s="77">
        <f t="shared" si="4"/>
        <v>-39.521177637603301</v>
      </c>
    </row>
    <row r="16" spans="1:12" ht="16.5" customHeight="1">
      <c r="A16" s="32" t="s">
        <v>188</v>
      </c>
      <c r="B16" s="78">
        <v>343</v>
      </c>
      <c r="C16" s="77">
        <v>117</v>
      </c>
      <c r="D16" s="23">
        <v>148</v>
      </c>
      <c r="E16" s="23">
        <v>461.68773100185399</v>
      </c>
      <c r="F16" s="23">
        <v>156.784341672083</v>
      </c>
      <c r="G16" s="23">
        <v>203.83036436740301</v>
      </c>
      <c r="H16" s="81">
        <f t="shared" si="2"/>
        <v>4.9875311720698253E-3</v>
      </c>
      <c r="I16" s="81">
        <f t="shared" si="0"/>
        <v>-0.56851311953352768</v>
      </c>
      <c r="J16" s="77">
        <f t="shared" si="1"/>
        <v>-195</v>
      </c>
      <c r="K16" s="77">
        <f t="shared" si="3"/>
        <v>31</v>
      </c>
      <c r="L16" s="77">
        <f t="shared" si="4"/>
        <v>47.046022695320005</v>
      </c>
    </row>
    <row r="17" spans="1:12" ht="16.5" customHeight="1">
      <c r="A17" s="32" t="s">
        <v>189</v>
      </c>
      <c r="B17" s="78">
        <v>24</v>
      </c>
      <c r="C17" s="77">
        <v>19</v>
      </c>
      <c r="D17" s="23">
        <v>7</v>
      </c>
      <c r="E17" s="23">
        <v>39.104366999143203</v>
      </c>
      <c r="F17" s="23">
        <v>26.6228224313125</v>
      </c>
      <c r="G17" s="23">
        <v>22.7684833897667</v>
      </c>
      <c r="H17" s="81">
        <f t="shared" si="2"/>
        <v>2.3589674462492417E-4</v>
      </c>
      <c r="I17" s="81">
        <f t="shared" si="0"/>
        <v>-0.70833333333333337</v>
      </c>
      <c r="J17" s="77">
        <f t="shared" si="1"/>
        <v>-17</v>
      </c>
      <c r="K17" s="77">
        <f t="shared" si="3"/>
        <v>-12</v>
      </c>
      <c r="L17" s="77">
        <f t="shared" si="4"/>
        <v>-3.8543390415457992</v>
      </c>
    </row>
    <row r="18" spans="1:12" ht="16.5" customHeight="1">
      <c r="A18" s="32" t="s">
        <v>190</v>
      </c>
      <c r="B18" s="78">
        <v>258</v>
      </c>
      <c r="C18" s="77">
        <v>73</v>
      </c>
      <c r="D18" s="23">
        <v>92</v>
      </c>
      <c r="E18" s="23">
        <v>314.31965548029501</v>
      </c>
      <c r="F18" s="23">
        <v>99.042318964282899</v>
      </c>
      <c r="G18" s="23">
        <v>97.543455854725295</v>
      </c>
      <c r="H18" s="81">
        <f t="shared" si="2"/>
        <v>3.1003572150704321E-3</v>
      </c>
      <c r="I18" s="81">
        <f t="shared" si="0"/>
        <v>-0.64341085271317833</v>
      </c>
      <c r="J18" s="77">
        <f t="shared" si="1"/>
        <v>-166</v>
      </c>
      <c r="K18" s="77">
        <f t="shared" si="3"/>
        <v>19</v>
      </c>
      <c r="L18" s="77">
        <f t="shared" si="4"/>
        <v>-1.4988631095576039</v>
      </c>
    </row>
    <row r="19" spans="1:12" ht="16.5" customHeight="1">
      <c r="A19" s="32" t="s">
        <v>191</v>
      </c>
      <c r="B19" s="78">
        <v>204</v>
      </c>
      <c r="C19" s="77">
        <v>74</v>
      </c>
      <c r="D19" s="23">
        <v>56</v>
      </c>
      <c r="E19" s="23">
        <v>206.990487469378</v>
      </c>
      <c r="F19" s="23">
        <v>90.8718126102073</v>
      </c>
      <c r="G19" s="23">
        <v>65.996549754139295</v>
      </c>
      <c r="H19" s="81">
        <f t="shared" si="2"/>
        <v>1.8871739569993934E-3</v>
      </c>
      <c r="I19" s="81">
        <f t="shared" si="0"/>
        <v>-0.72549019607843135</v>
      </c>
      <c r="J19" s="77">
        <f t="shared" si="1"/>
        <v>-148</v>
      </c>
      <c r="K19" s="77">
        <f t="shared" si="3"/>
        <v>-18</v>
      </c>
      <c r="L19" s="77">
        <f t="shared" si="4"/>
        <v>-24.875262856068005</v>
      </c>
    </row>
    <row r="20" spans="1:12" ht="16.5" customHeight="1">
      <c r="A20" s="32" t="s">
        <v>192</v>
      </c>
      <c r="B20" s="78">
        <v>75</v>
      </c>
      <c r="C20" s="77">
        <v>44</v>
      </c>
      <c r="D20" s="23">
        <v>45</v>
      </c>
      <c r="E20" s="23">
        <v>119.026670686624</v>
      </c>
      <c r="F20" s="23">
        <v>73.940620633279906</v>
      </c>
      <c r="G20" s="23">
        <v>71.575151273176601</v>
      </c>
      <c r="H20" s="81">
        <f t="shared" si="2"/>
        <v>1.5164790725887983E-3</v>
      </c>
      <c r="I20" s="81">
        <f t="shared" si="0"/>
        <v>-0.4</v>
      </c>
      <c r="J20" s="77">
        <f t="shared" si="1"/>
        <v>-30</v>
      </c>
      <c r="K20" s="77">
        <f t="shared" si="3"/>
        <v>1</v>
      </c>
      <c r="L20" s="77">
        <f t="shared" si="4"/>
        <v>-2.3654693601033046</v>
      </c>
    </row>
    <row r="21" spans="1:12" ht="16.5" customHeight="1">
      <c r="A21" s="32" t="s">
        <v>193</v>
      </c>
      <c r="B21" s="78">
        <v>262</v>
      </c>
      <c r="C21" s="77">
        <v>111</v>
      </c>
      <c r="D21" s="23">
        <v>124</v>
      </c>
      <c r="E21" s="23">
        <v>318.78073466403498</v>
      </c>
      <c r="F21" s="23">
        <v>144.99646552515799</v>
      </c>
      <c r="G21" s="23">
        <v>152.43273860800801</v>
      </c>
      <c r="H21" s="81">
        <f t="shared" si="2"/>
        <v>4.1787423333557996E-3</v>
      </c>
      <c r="I21" s="81">
        <f t="shared" si="0"/>
        <v>-0.52671755725190839</v>
      </c>
      <c r="J21" s="77">
        <f t="shared" si="1"/>
        <v>-138</v>
      </c>
      <c r="K21" s="77">
        <f t="shared" si="3"/>
        <v>13</v>
      </c>
      <c r="L21" s="77">
        <f t="shared" si="4"/>
        <v>7.4362730828500219</v>
      </c>
    </row>
    <row r="22" spans="1:12" ht="16.5" customHeight="1">
      <c r="A22" s="32" t="s">
        <v>194</v>
      </c>
      <c r="B22" s="78">
        <v>239</v>
      </c>
      <c r="C22" s="77">
        <v>47</v>
      </c>
      <c r="D22" s="23">
        <v>58</v>
      </c>
      <c r="E22" s="23">
        <v>277.195255434361</v>
      </c>
      <c r="F22" s="23">
        <v>58.075784932167799</v>
      </c>
      <c r="G22" s="23">
        <v>67.112165593367607</v>
      </c>
      <c r="H22" s="81">
        <f t="shared" si="2"/>
        <v>1.9545730268922287E-3</v>
      </c>
      <c r="I22" s="81">
        <f t="shared" si="0"/>
        <v>-0.75732217573221761</v>
      </c>
      <c r="J22" s="77">
        <f t="shared" si="1"/>
        <v>-181</v>
      </c>
      <c r="K22" s="77">
        <f t="shared" si="3"/>
        <v>11</v>
      </c>
      <c r="L22" s="77">
        <f t="shared" si="4"/>
        <v>9.0363806611998072</v>
      </c>
    </row>
    <row r="23" spans="1:12" ht="16.5" customHeight="1">
      <c r="A23" s="32" t="s">
        <v>195</v>
      </c>
      <c r="B23" s="78">
        <v>4138</v>
      </c>
      <c r="C23" s="77">
        <v>1184</v>
      </c>
      <c r="D23" s="23">
        <v>1384</v>
      </c>
      <c r="E23" s="23">
        <v>4312.5661821658796</v>
      </c>
      <c r="F23" s="23">
        <v>1359.62445539348</v>
      </c>
      <c r="G23" s="23">
        <v>1570.31756342374</v>
      </c>
      <c r="H23" s="81">
        <f t="shared" si="2"/>
        <v>4.664015636584215E-2</v>
      </c>
      <c r="I23" s="81">
        <f t="shared" si="0"/>
        <v>-0.66553890768487189</v>
      </c>
      <c r="J23" s="77">
        <f t="shared" si="1"/>
        <v>-2754</v>
      </c>
      <c r="K23" s="77">
        <f t="shared" si="3"/>
        <v>200</v>
      </c>
      <c r="L23" s="77">
        <f t="shared" si="4"/>
        <v>210.69310803025996</v>
      </c>
    </row>
    <row r="24" spans="1:12" ht="16.5" customHeight="1">
      <c r="A24" s="32" t="s">
        <v>196</v>
      </c>
      <c r="B24" s="78">
        <v>449</v>
      </c>
      <c r="C24" s="77">
        <v>129</v>
      </c>
      <c r="D24" s="23">
        <v>170</v>
      </c>
      <c r="E24" s="23">
        <v>463.44866286788101</v>
      </c>
      <c r="F24" s="23">
        <v>142.60113031412399</v>
      </c>
      <c r="G24" s="23">
        <v>175.770162700924</v>
      </c>
      <c r="H24" s="81">
        <f t="shared" si="2"/>
        <v>5.7289209408910155E-3</v>
      </c>
      <c r="I24" s="81">
        <f t="shared" si="0"/>
        <v>-0.62138084632516699</v>
      </c>
      <c r="J24" s="77">
        <f t="shared" si="1"/>
        <v>-279</v>
      </c>
      <c r="K24" s="77">
        <f t="shared" si="3"/>
        <v>41</v>
      </c>
      <c r="L24" s="77">
        <f t="shared" si="4"/>
        <v>33.169032386800012</v>
      </c>
    </row>
    <row r="25" spans="1:12" ht="16.5" customHeight="1">
      <c r="A25" s="32" t="s">
        <v>197</v>
      </c>
      <c r="B25" s="78">
        <v>92</v>
      </c>
      <c r="C25" s="77">
        <v>35</v>
      </c>
      <c r="D25" s="23">
        <v>36</v>
      </c>
      <c r="E25" s="23">
        <v>158.11854917371701</v>
      </c>
      <c r="F25" s="23">
        <v>42.003456164827298</v>
      </c>
      <c r="G25" s="23">
        <v>59.624068601475699</v>
      </c>
      <c r="H25" s="81">
        <f t="shared" si="2"/>
        <v>1.2131832580710386E-3</v>
      </c>
      <c r="I25" s="81">
        <f t="shared" si="0"/>
        <v>-0.60869565217391308</v>
      </c>
      <c r="J25" s="77">
        <f t="shared" si="1"/>
        <v>-56</v>
      </c>
      <c r="K25" s="77">
        <f t="shared" si="3"/>
        <v>1</v>
      </c>
      <c r="L25" s="77">
        <f t="shared" si="4"/>
        <v>17.6206124366484</v>
      </c>
    </row>
    <row r="26" spans="1:12" ht="16.5" customHeight="1">
      <c r="A26" s="32" t="s">
        <v>198</v>
      </c>
      <c r="B26" s="78">
        <v>282</v>
      </c>
      <c r="C26" s="77">
        <v>112</v>
      </c>
      <c r="D26" s="23">
        <v>93</v>
      </c>
      <c r="E26" s="23">
        <v>389.30394013858</v>
      </c>
      <c r="F26" s="23">
        <v>147.50446190149299</v>
      </c>
      <c r="G26" s="23">
        <v>132.48985381175299</v>
      </c>
      <c r="H26" s="81">
        <f t="shared" si="2"/>
        <v>3.1340567500168499E-3</v>
      </c>
      <c r="I26" s="81">
        <f t="shared" si="0"/>
        <v>-0.67021276595744683</v>
      </c>
      <c r="J26" s="77">
        <f t="shared" si="1"/>
        <v>-189</v>
      </c>
      <c r="K26" s="77">
        <f t="shared" si="3"/>
        <v>-19</v>
      </c>
      <c r="L26" s="77">
        <f t="shared" si="4"/>
        <v>-15.014608089739994</v>
      </c>
    </row>
    <row r="27" spans="1:12" ht="16.5" customHeight="1">
      <c r="A27" s="32" t="s">
        <v>199</v>
      </c>
      <c r="B27" s="78">
        <v>1020</v>
      </c>
      <c r="C27" s="77">
        <v>314</v>
      </c>
      <c r="D27" s="23">
        <v>368</v>
      </c>
      <c r="E27" s="23">
        <v>1129.00927462749</v>
      </c>
      <c r="F27" s="23">
        <v>369.25881847433698</v>
      </c>
      <c r="G27" s="23">
        <v>424.27299762222799</v>
      </c>
      <c r="H27" s="81">
        <f t="shared" si="2"/>
        <v>1.2401428860281729E-2</v>
      </c>
      <c r="I27" s="81">
        <f t="shared" si="0"/>
        <v>-0.63921568627450975</v>
      </c>
      <c r="J27" s="77">
        <f t="shared" si="1"/>
        <v>-652</v>
      </c>
      <c r="K27" s="77">
        <f t="shared" si="3"/>
        <v>54</v>
      </c>
      <c r="L27" s="77">
        <f t="shared" si="4"/>
        <v>55.014179147891014</v>
      </c>
    </row>
    <row r="28" spans="1:12" ht="16.5" customHeight="1">
      <c r="A28" s="32" t="s">
        <v>112</v>
      </c>
      <c r="B28" s="78">
        <v>809</v>
      </c>
      <c r="C28" s="77">
        <v>246</v>
      </c>
      <c r="D28" s="23">
        <v>314</v>
      </c>
      <c r="E28" s="23">
        <v>1076.3514804302699</v>
      </c>
      <c r="F28" s="23">
        <v>325.81161643463298</v>
      </c>
      <c r="G28" s="23">
        <v>418.26002651165697</v>
      </c>
      <c r="H28" s="81">
        <f t="shared" si="2"/>
        <v>1.0581653973175171E-2</v>
      </c>
      <c r="I28" s="81">
        <f t="shared" si="0"/>
        <v>-0.61186650185414093</v>
      </c>
      <c r="J28" s="77">
        <f t="shared" si="1"/>
        <v>-495</v>
      </c>
      <c r="K28" s="77">
        <f t="shared" si="3"/>
        <v>68</v>
      </c>
      <c r="L28" s="77">
        <f t="shared" si="4"/>
        <v>92.448410077023993</v>
      </c>
    </row>
    <row r="29" spans="1:12" ht="16.5" customHeight="1">
      <c r="A29" s="32" t="s">
        <v>200</v>
      </c>
      <c r="B29" s="78">
        <v>460</v>
      </c>
      <c r="C29" s="77">
        <v>193</v>
      </c>
      <c r="D29" s="23">
        <v>172</v>
      </c>
      <c r="E29" s="23">
        <v>532.26081811143399</v>
      </c>
      <c r="F29" s="23">
        <v>193.78867014086899</v>
      </c>
      <c r="G29" s="23">
        <v>199.01930398116801</v>
      </c>
      <c r="H29" s="81">
        <f t="shared" si="2"/>
        <v>5.796320010783851E-3</v>
      </c>
      <c r="I29" s="81">
        <f t="shared" si="0"/>
        <v>-0.62608695652173918</v>
      </c>
      <c r="J29" s="77">
        <f t="shared" si="1"/>
        <v>-288</v>
      </c>
      <c r="K29" s="77">
        <f t="shared" si="3"/>
        <v>-21</v>
      </c>
      <c r="L29" s="77">
        <f t="shared" si="4"/>
        <v>5.2306338402990207</v>
      </c>
    </row>
    <row r="30" spans="1:12" ht="16.5" customHeight="1">
      <c r="A30" s="32" t="s">
        <v>201</v>
      </c>
      <c r="B30" s="78">
        <v>392</v>
      </c>
      <c r="C30" s="77">
        <v>86</v>
      </c>
      <c r="D30" s="23">
        <v>143</v>
      </c>
      <c r="E30" s="23">
        <v>350.78467477302098</v>
      </c>
      <c r="F30" s="23">
        <v>127.253594428607</v>
      </c>
      <c r="G30" s="23">
        <v>133.43153406563701</v>
      </c>
      <c r="H30" s="81">
        <f t="shared" si="2"/>
        <v>4.8190334973377364E-3</v>
      </c>
      <c r="I30" s="81">
        <f t="shared" si="0"/>
        <v>-0.63520408163265307</v>
      </c>
      <c r="J30" s="77">
        <f t="shared" si="1"/>
        <v>-249</v>
      </c>
      <c r="K30" s="77">
        <f t="shared" si="3"/>
        <v>57</v>
      </c>
      <c r="L30" s="77">
        <f t="shared" si="4"/>
        <v>6.1779396370300077</v>
      </c>
    </row>
    <row r="31" spans="1:12" ht="16.5" customHeight="1">
      <c r="A31" s="32" t="s">
        <v>202</v>
      </c>
      <c r="B31" s="78">
        <v>330</v>
      </c>
      <c r="C31" s="77">
        <v>126</v>
      </c>
      <c r="D31" s="23">
        <v>194</v>
      </c>
      <c r="E31" s="23">
        <v>435.93175044153298</v>
      </c>
      <c r="F31" s="23">
        <v>172.735706066266</v>
      </c>
      <c r="G31" s="23">
        <v>255.657088022859</v>
      </c>
      <c r="H31" s="81">
        <f t="shared" si="2"/>
        <v>6.5377097796050412E-3</v>
      </c>
      <c r="I31" s="81">
        <f t="shared" si="0"/>
        <v>-0.41212121212121211</v>
      </c>
      <c r="J31" s="77">
        <f t="shared" si="1"/>
        <v>-136</v>
      </c>
      <c r="K31" s="77">
        <f t="shared" si="3"/>
        <v>68</v>
      </c>
      <c r="L31" s="77">
        <f t="shared" si="4"/>
        <v>82.921381956592995</v>
      </c>
    </row>
    <row r="32" spans="1:12" ht="16.5" customHeight="1">
      <c r="A32" s="32" t="s">
        <v>203</v>
      </c>
      <c r="B32" s="78">
        <v>122</v>
      </c>
      <c r="C32" s="77">
        <v>53</v>
      </c>
      <c r="D32" s="23">
        <v>51</v>
      </c>
      <c r="E32" s="23">
        <v>189.710551445714</v>
      </c>
      <c r="F32" s="23">
        <v>77.041061449274494</v>
      </c>
      <c r="G32" s="23">
        <v>79.732621044500306</v>
      </c>
      <c r="H32" s="81">
        <f t="shared" si="2"/>
        <v>1.7186762822673047E-3</v>
      </c>
      <c r="I32" s="81">
        <f t="shared" si="0"/>
        <v>-0.58196721311475408</v>
      </c>
      <c r="J32" s="77">
        <f t="shared" si="1"/>
        <v>-71</v>
      </c>
      <c r="K32" s="77">
        <f t="shared" si="3"/>
        <v>-2</v>
      </c>
      <c r="L32" s="77">
        <f t="shared" si="4"/>
        <v>2.6915595952258116</v>
      </c>
    </row>
    <row r="33" spans="1:12" ht="16.5" customHeight="1">
      <c r="A33" s="32" t="s">
        <v>204</v>
      </c>
      <c r="B33" s="78">
        <v>317</v>
      </c>
      <c r="C33" s="77">
        <v>161</v>
      </c>
      <c r="D33" s="23">
        <v>168</v>
      </c>
      <c r="E33" s="23">
        <v>419.15534593505703</v>
      </c>
      <c r="F33" s="23">
        <v>197.16609310637</v>
      </c>
      <c r="G33" s="23">
        <v>219.35498161760401</v>
      </c>
      <c r="H33" s="81">
        <f t="shared" si="2"/>
        <v>5.6615218709981799E-3</v>
      </c>
      <c r="I33" s="81">
        <f t="shared" si="0"/>
        <v>-0.47003154574132494</v>
      </c>
      <c r="J33" s="77">
        <f t="shared" si="1"/>
        <v>-149</v>
      </c>
      <c r="K33" s="77">
        <f t="shared" si="3"/>
        <v>7</v>
      </c>
      <c r="L33" s="77">
        <f t="shared" si="4"/>
        <v>22.188888511234012</v>
      </c>
    </row>
    <row r="34" spans="1:12" ht="16.5" customHeight="1">
      <c r="A34" s="32" t="s">
        <v>205</v>
      </c>
      <c r="B34" s="78">
        <v>1003</v>
      </c>
      <c r="C34" s="77">
        <v>262</v>
      </c>
      <c r="D34" s="23">
        <v>368</v>
      </c>
      <c r="E34" s="23">
        <v>1191.65323106235</v>
      </c>
      <c r="F34" s="23">
        <v>338.14899730250397</v>
      </c>
      <c r="G34" s="23">
        <v>437.209670699311</v>
      </c>
      <c r="H34" s="81">
        <f t="shared" si="2"/>
        <v>1.2401428860281729E-2</v>
      </c>
      <c r="I34" s="81">
        <f t="shared" si="0"/>
        <v>-0.63310069790628121</v>
      </c>
      <c r="J34" s="77">
        <f t="shared" si="1"/>
        <v>-635</v>
      </c>
      <c r="K34" s="77">
        <f t="shared" si="3"/>
        <v>106</v>
      </c>
      <c r="L34" s="77">
        <f t="shared" si="4"/>
        <v>99.060673396807033</v>
      </c>
    </row>
    <row r="35" spans="1:12" ht="16.5" customHeight="1">
      <c r="A35" s="32" t="s">
        <v>206</v>
      </c>
      <c r="B35" s="78">
        <v>1852</v>
      </c>
      <c r="C35" s="77">
        <v>489</v>
      </c>
      <c r="D35" s="23">
        <v>692</v>
      </c>
      <c r="E35" s="23">
        <v>2001.6187017325699</v>
      </c>
      <c r="F35" s="23">
        <v>501.33041019375003</v>
      </c>
      <c r="G35" s="23">
        <v>749.37655651562</v>
      </c>
      <c r="H35" s="81">
        <f t="shared" si="2"/>
        <v>2.3320078182921075E-2</v>
      </c>
      <c r="I35" s="81">
        <f t="shared" si="0"/>
        <v>-0.62634989200863933</v>
      </c>
      <c r="J35" s="77">
        <f t="shared" si="1"/>
        <v>-1160</v>
      </c>
      <c r="K35" s="77">
        <f t="shared" si="3"/>
        <v>203</v>
      </c>
      <c r="L35" s="77">
        <f t="shared" si="4"/>
        <v>248.04614632186997</v>
      </c>
    </row>
    <row r="36" spans="1:12" ht="16.5" customHeight="1">
      <c r="A36" s="32" t="s">
        <v>207</v>
      </c>
      <c r="B36" s="78">
        <v>279</v>
      </c>
      <c r="C36" s="77">
        <v>116</v>
      </c>
      <c r="D36" s="23">
        <v>107</v>
      </c>
      <c r="E36" s="23">
        <v>346.73414970257897</v>
      </c>
      <c r="F36" s="23">
        <v>128.982820522857</v>
      </c>
      <c r="G36" s="23">
        <v>133.46804442006399</v>
      </c>
      <c r="H36" s="81">
        <f t="shared" si="2"/>
        <v>3.6058502392666983E-3</v>
      </c>
      <c r="I36" s="81">
        <f t="shared" si="0"/>
        <v>-0.61648745519713266</v>
      </c>
      <c r="J36" s="77">
        <f t="shared" si="1"/>
        <v>-172</v>
      </c>
      <c r="K36" s="77">
        <f t="shared" si="3"/>
        <v>-9</v>
      </c>
      <c r="L36" s="77">
        <f t="shared" si="4"/>
        <v>4.4852238972069927</v>
      </c>
    </row>
    <row r="37" spans="1:12" ht="16.5" customHeight="1">
      <c r="A37" s="32" t="s">
        <v>208</v>
      </c>
      <c r="B37" s="78">
        <v>67</v>
      </c>
      <c r="C37" s="77">
        <v>21</v>
      </c>
      <c r="D37" s="23">
        <v>19</v>
      </c>
      <c r="E37" s="23">
        <v>94.201019039158496</v>
      </c>
      <c r="F37" s="23">
        <v>28.133670217611002</v>
      </c>
      <c r="G37" s="23">
        <v>26.700859792810999</v>
      </c>
      <c r="H37" s="81">
        <f t="shared" si="2"/>
        <v>6.4029116398193705E-4</v>
      </c>
      <c r="I37" s="81">
        <f t="shared" si="0"/>
        <v>-0.71641791044776115</v>
      </c>
      <c r="J37" s="77">
        <f t="shared" si="1"/>
        <v>-48</v>
      </c>
      <c r="K37" s="77">
        <f t="shared" si="3"/>
        <v>-2</v>
      </c>
      <c r="L37" s="77">
        <f t="shared" si="4"/>
        <v>-1.4328104248000031</v>
      </c>
    </row>
    <row r="38" spans="1:12" ht="16.5" customHeight="1">
      <c r="A38" s="32" t="s">
        <v>209</v>
      </c>
      <c r="B38" s="78">
        <v>36</v>
      </c>
      <c r="C38" s="77">
        <v>11</v>
      </c>
      <c r="D38" s="23">
        <v>20</v>
      </c>
      <c r="E38" s="23">
        <v>78.944569432781805</v>
      </c>
      <c r="F38" s="23">
        <v>28.679987704094401</v>
      </c>
      <c r="G38" s="23">
        <v>45.063397758375899</v>
      </c>
      <c r="H38" s="81">
        <f t="shared" si="2"/>
        <v>6.7399069892835482E-4</v>
      </c>
      <c r="I38" s="81">
        <f t="shared" si="0"/>
        <v>-0.44444444444444442</v>
      </c>
      <c r="J38" s="77">
        <f t="shared" si="1"/>
        <v>-16</v>
      </c>
      <c r="K38" s="77">
        <f t="shared" si="3"/>
        <v>9</v>
      </c>
      <c r="L38" s="77">
        <f t="shared" si="4"/>
        <v>16.383410054281498</v>
      </c>
    </row>
    <row r="39" spans="1:12" ht="16.5" customHeight="1">
      <c r="A39" s="32" t="s">
        <v>210</v>
      </c>
      <c r="B39" s="78">
        <v>692</v>
      </c>
      <c r="C39" s="77">
        <v>266</v>
      </c>
      <c r="D39" s="23">
        <v>326</v>
      </c>
      <c r="E39" s="23">
        <v>852.92810798204005</v>
      </c>
      <c r="F39" s="23">
        <v>319.78079378550501</v>
      </c>
      <c r="G39" s="23">
        <v>402.68270756328002</v>
      </c>
      <c r="H39" s="81">
        <f t="shared" si="2"/>
        <v>1.0986048392532184E-2</v>
      </c>
      <c r="I39" s="81">
        <f t="shared" si="0"/>
        <v>-0.52890173410404628</v>
      </c>
      <c r="J39" s="77">
        <f t="shared" si="1"/>
        <v>-366</v>
      </c>
      <c r="K39" s="77">
        <f t="shared" si="3"/>
        <v>60</v>
      </c>
      <c r="L39" s="77">
        <f t="shared" si="4"/>
        <v>82.901913777775007</v>
      </c>
    </row>
    <row r="40" spans="1:12" ht="16.5" customHeight="1">
      <c r="A40" s="32" t="s">
        <v>211</v>
      </c>
      <c r="B40" s="78">
        <v>66</v>
      </c>
      <c r="C40" s="77">
        <v>29</v>
      </c>
      <c r="D40" s="23">
        <v>26</v>
      </c>
      <c r="E40" s="23">
        <v>76.821048021163904</v>
      </c>
      <c r="F40" s="23">
        <v>36.795292760949799</v>
      </c>
      <c r="G40" s="23">
        <v>36.072876931737802</v>
      </c>
      <c r="H40" s="81">
        <f t="shared" si="2"/>
        <v>8.7618790860686125E-4</v>
      </c>
      <c r="I40" s="81">
        <f t="shared" si="0"/>
        <v>-0.60606060606060608</v>
      </c>
      <c r="J40" s="77">
        <f t="shared" si="1"/>
        <v>-40</v>
      </c>
      <c r="K40" s="77">
        <f t="shared" si="3"/>
        <v>-3</v>
      </c>
      <c r="L40" s="77">
        <f t="shared" si="4"/>
        <v>-0.72241582921199665</v>
      </c>
    </row>
    <row r="41" spans="1:12" ht="16.5" customHeight="1">
      <c r="A41" s="32" t="s">
        <v>212</v>
      </c>
      <c r="B41" s="78">
        <v>304</v>
      </c>
      <c r="C41" s="77">
        <v>78</v>
      </c>
      <c r="D41" s="23">
        <v>83</v>
      </c>
      <c r="E41" s="23">
        <v>361.632562726392</v>
      </c>
      <c r="F41" s="23">
        <v>92.837460771788699</v>
      </c>
      <c r="G41" s="23">
        <v>99.447355661806796</v>
      </c>
      <c r="H41" s="81">
        <f t="shared" si="2"/>
        <v>2.7970614005526722E-3</v>
      </c>
      <c r="I41" s="81">
        <f t="shared" si="0"/>
        <v>-0.72697368421052633</v>
      </c>
      <c r="J41" s="77">
        <f t="shared" si="1"/>
        <v>-221</v>
      </c>
      <c r="K41" s="77">
        <f t="shared" si="3"/>
        <v>5</v>
      </c>
      <c r="L41" s="77">
        <f t="shared" si="4"/>
        <v>6.6098948900180972</v>
      </c>
    </row>
    <row r="42" spans="1:12" ht="16.5" customHeight="1">
      <c r="A42" s="32" t="s">
        <v>213</v>
      </c>
      <c r="B42" s="78">
        <v>23386</v>
      </c>
      <c r="C42" s="77">
        <v>8016</v>
      </c>
      <c r="D42" s="23">
        <v>8796</v>
      </c>
      <c r="E42" s="23">
        <v>24030.560657003101</v>
      </c>
      <c r="F42" s="23">
        <v>8776.4738302798105</v>
      </c>
      <c r="G42" s="23">
        <v>9916.9857439057796</v>
      </c>
      <c r="H42" s="81">
        <f t="shared" si="2"/>
        <v>0.29642110938869043</v>
      </c>
      <c r="I42" s="81">
        <f t="shared" si="0"/>
        <v>-0.62387753356709141</v>
      </c>
      <c r="J42" s="77">
        <f t="shared" si="1"/>
        <v>-14590</v>
      </c>
      <c r="K42" s="77">
        <f t="shared" si="3"/>
        <v>780</v>
      </c>
      <c r="L42" s="77">
        <f t="shared" si="4"/>
        <v>1140.5119136259691</v>
      </c>
    </row>
    <row r="43" spans="1:12" ht="16.5" customHeight="1">
      <c r="A43" s="32" t="s">
        <v>214</v>
      </c>
      <c r="B43" s="78">
        <v>5486</v>
      </c>
      <c r="C43" s="77">
        <v>1533</v>
      </c>
      <c r="D43" s="23">
        <v>1773</v>
      </c>
      <c r="E43" s="23">
        <v>5690.3323418930404</v>
      </c>
      <c r="F43" s="23">
        <v>1699.0095915540501</v>
      </c>
      <c r="G43" s="23">
        <v>1843.9064568733299</v>
      </c>
      <c r="H43" s="81">
        <f t="shared" si="2"/>
        <v>5.9749275459998655E-2</v>
      </c>
      <c r="I43" s="81">
        <f t="shared" si="0"/>
        <v>-0.67681370761939486</v>
      </c>
      <c r="J43" s="77">
        <f t="shared" si="1"/>
        <v>-3713</v>
      </c>
      <c r="K43" s="77">
        <f t="shared" si="3"/>
        <v>240</v>
      </c>
      <c r="L43" s="77">
        <f t="shared" si="4"/>
        <v>144.89686531927987</v>
      </c>
    </row>
    <row r="44" spans="1:12" ht="16.5" customHeight="1">
      <c r="A44" s="32" t="s">
        <v>215</v>
      </c>
      <c r="B44" s="78">
        <v>704</v>
      </c>
      <c r="C44" s="77">
        <v>323</v>
      </c>
      <c r="D44" s="23">
        <v>289</v>
      </c>
      <c r="E44" s="23">
        <v>855.68601032704203</v>
      </c>
      <c r="F44" s="23">
        <v>374.63230398458199</v>
      </c>
      <c r="G44" s="23">
        <v>351.27368233509702</v>
      </c>
      <c r="H44" s="81">
        <f t="shared" si="2"/>
        <v>9.7391655995147271E-3</v>
      </c>
      <c r="I44" s="81">
        <f t="shared" si="0"/>
        <v>-0.58948863636363635</v>
      </c>
      <c r="J44" s="77">
        <f t="shared" si="1"/>
        <v>-415</v>
      </c>
      <c r="K44" s="77">
        <f t="shared" si="3"/>
        <v>-34</v>
      </c>
      <c r="L44" s="77">
        <f t="shared" si="4"/>
        <v>-23.358621649484974</v>
      </c>
    </row>
    <row r="45" spans="1:12" ht="16.5" customHeight="1">
      <c r="A45" s="32" t="s">
        <v>216</v>
      </c>
      <c r="B45" s="78">
        <v>151</v>
      </c>
      <c r="C45" s="77">
        <v>66</v>
      </c>
      <c r="D45" s="23">
        <v>50</v>
      </c>
      <c r="E45" s="23">
        <v>192.884387751102</v>
      </c>
      <c r="F45" s="23">
        <v>74.002211791650197</v>
      </c>
      <c r="G45" s="23">
        <v>64.369376742854897</v>
      </c>
      <c r="H45" s="81">
        <f t="shared" si="2"/>
        <v>1.684976747320887E-3</v>
      </c>
      <c r="I45" s="81">
        <f t="shared" si="0"/>
        <v>-0.66887417218543044</v>
      </c>
      <c r="J45" s="77">
        <f t="shared" si="1"/>
        <v>-101</v>
      </c>
      <c r="K45" s="77">
        <f t="shared" si="3"/>
        <v>-16</v>
      </c>
      <c r="L45" s="77">
        <f t="shared" si="4"/>
        <v>-9.6328350487953003</v>
      </c>
    </row>
    <row r="46" spans="1:12" ht="16.5" customHeight="1">
      <c r="A46" s="32" t="s">
        <v>217</v>
      </c>
      <c r="B46" s="78">
        <v>189</v>
      </c>
      <c r="C46" s="77">
        <v>113</v>
      </c>
      <c r="D46" s="23">
        <v>148</v>
      </c>
      <c r="E46" s="23">
        <v>234.368255228854</v>
      </c>
      <c r="F46" s="23">
        <v>138.92751443916501</v>
      </c>
      <c r="G46" s="23">
        <v>183.525258394639</v>
      </c>
      <c r="H46" s="81">
        <f t="shared" si="2"/>
        <v>4.9875311720698253E-3</v>
      </c>
      <c r="I46" s="81">
        <f t="shared" si="0"/>
        <v>-0.21693121693121692</v>
      </c>
      <c r="J46" s="77">
        <f t="shared" si="1"/>
        <v>-41</v>
      </c>
      <c r="K46" s="77">
        <f t="shared" si="3"/>
        <v>35</v>
      </c>
      <c r="L46" s="77">
        <f t="shared" si="4"/>
        <v>44.597743955473987</v>
      </c>
    </row>
    <row r="47" spans="1:12" ht="16.5" customHeight="1">
      <c r="A47" s="32" t="s">
        <v>218</v>
      </c>
      <c r="B47" s="78">
        <v>72</v>
      </c>
      <c r="C47" s="77">
        <v>31</v>
      </c>
      <c r="D47" s="23">
        <v>22</v>
      </c>
      <c r="E47" s="23">
        <v>130.733529368017</v>
      </c>
      <c r="F47" s="23">
        <v>45.107647046128498</v>
      </c>
      <c r="G47" s="23">
        <v>39.986796138338697</v>
      </c>
      <c r="H47" s="81">
        <f t="shared" si="2"/>
        <v>7.4138976882119026E-4</v>
      </c>
      <c r="I47" s="81">
        <f t="shared" si="0"/>
        <v>-0.69444444444444442</v>
      </c>
      <c r="J47" s="77">
        <f t="shared" si="1"/>
        <v>-50</v>
      </c>
      <c r="K47" s="77">
        <f t="shared" si="3"/>
        <v>-9</v>
      </c>
      <c r="L47" s="77">
        <f t="shared" si="4"/>
        <v>-5.1208509077898015</v>
      </c>
    </row>
    <row r="48" spans="1:12" ht="16.5" customHeight="1">
      <c r="A48" s="32" t="s">
        <v>219</v>
      </c>
      <c r="B48" s="78">
        <v>227</v>
      </c>
      <c r="C48" s="77">
        <v>68</v>
      </c>
      <c r="D48" s="23">
        <v>72</v>
      </c>
      <c r="E48" s="23">
        <v>321.050772769746</v>
      </c>
      <c r="F48" s="23">
        <v>85.793289805772005</v>
      </c>
      <c r="G48" s="23">
        <v>102.162306784411</v>
      </c>
      <c r="H48" s="81">
        <f t="shared" si="2"/>
        <v>2.4263665161420771E-3</v>
      </c>
      <c r="I48" s="81">
        <f t="shared" si="0"/>
        <v>-0.68281938325991187</v>
      </c>
      <c r="J48" s="77">
        <f t="shared" si="1"/>
        <v>-155</v>
      </c>
      <c r="K48" s="77">
        <f t="shared" si="3"/>
        <v>4</v>
      </c>
      <c r="L48" s="77">
        <f t="shared" si="4"/>
        <v>16.369016978638996</v>
      </c>
    </row>
    <row r="49" spans="1:12" ht="16.5" customHeight="1">
      <c r="A49" s="32" t="s">
        <v>220</v>
      </c>
      <c r="B49" s="78">
        <v>1233</v>
      </c>
      <c r="C49" s="77">
        <v>386</v>
      </c>
      <c r="D49" s="23">
        <v>460</v>
      </c>
      <c r="E49" s="23">
        <v>1388.4904586872999</v>
      </c>
      <c r="F49" s="23">
        <v>491.20393340348397</v>
      </c>
      <c r="G49" s="23">
        <v>575.00554035263497</v>
      </c>
      <c r="H49" s="81">
        <f t="shared" si="2"/>
        <v>1.550178607535216E-2</v>
      </c>
      <c r="I49" s="81">
        <f t="shared" si="0"/>
        <v>-0.62692619626926194</v>
      </c>
      <c r="J49" s="77">
        <f t="shared" si="1"/>
        <v>-773</v>
      </c>
      <c r="K49" s="77">
        <f t="shared" si="3"/>
        <v>74</v>
      </c>
      <c r="L49" s="77">
        <f t="shared" si="4"/>
        <v>83.801606949150994</v>
      </c>
    </row>
    <row r="50" spans="1:12" ht="16.5" customHeight="1">
      <c r="A50" s="32" t="s">
        <v>222</v>
      </c>
      <c r="B50" s="78">
        <v>283</v>
      </c>
      <c r="C50" s="77">
        <v>38</v>
      </c>
      <c r="D50" s="23">
        <v>65</v>
      </c>
      <c r="E50" s="23">
        <v>312.443307782857</v>
      </c>
      <c r="F50" s="23">
        <v>54.142512121296498</v>
      </c>
      <c r="G50" s="23">
        <v>72.037768918386902</v>
      </c>
      <c r="H50" s="81">
        <f t="shared" si="2"/>
        <v>2.1904697715171531E-3</v>
      </c>
      <c r="I50" s="81">
        <f t="shared" si="0"/>
        <v>-0.77031802120141346</v>
      </c>
      <c r="J50" s="77">
        <f t="shared" si="1"/>
        <v>-218</v>
      </c>
      <c r="K50" s="77">
        <f t="shared" si="3"/>
        <v>27</v>
      </c>
      <c r="L50" s="77">
        <f t="shared" si="4"/>
        <v>17.895256797090404</v>
      </c>
    </row>
    <row r="51" spans="1:12" ht="16.5" customHeight="1">
      <c r="A51" s="32" t="s">
        <v>130</v>
      </c>
      <c r="B51" s="78">
        <v>394</v>
      </c>
      <c r="C51" s="77">
        <v>101</v>
      </c>
      <c r="D51" s="23">
        <v>182</v>
      </c>
      <c r="E51" s="23">
        <v>442.48411652167903</v>
      </c>
      <c r="F51" s="23">
        <v>119.09953395456</v>
      </c>
      <c r="G51" s="23">
        <v>204.641937385055</v>
      </c>
      <c r="H51" s="81">
        <f t="shared" si="2"/>
        <v>6.1333153602480288E-3</v>
      </c>
      <c r="I51" s="81">
        <f t="shared" si="0"/>
        <v>-0.53807106598984766</v>
      </c>
      <c r="J51" s="77">
        <f t="shared" si="1"/>
        <v>-212</v>
      </c>
      <c r="K51" s="77">
        <f t="shared" si="3"/>
        <v>81</v>
      </c>
      <c r="L51" s="77">
        <f t="shared" si="4"/>
        <v>85.542403430495</v>
      </c>
    </row>
    <row r="52" spans="1:12" ht="16.5" customHeight="1">
      <c r="A52" s="32" t="s">
        <v>223</v>
      </c>
      <c r="B52" s="78">
        <v>175</v>
      </c>
      <c r="C52" s="77">
        <v>36</v>
      </c>
      <c r="D52" s="23">
        <v>44</v>
      </c>
      <c r="E52" s="23">
        <v>170.814873166675</v>
      </c>
      <c r="F52" s="23">
        <v>52.883446667679102</v>
      </c>
      <c r="G52" s="23">
        <v>40.586354020675998</v>
      </c>
      <c r="H52" s="81">
        <f t="shared" si="2"/>
        <v>1.4827795376423805E-3</v>
      </c>
      <c r="I52" s="81">
        <f t="shared" si="0"/>
        <v>-0.74857142857142855</v>
      </c>
      <c r="J52" s="77">
        <f t="shared" si="1"/>
        <v>-131</v>
      </c>
      <c r="K52" s="77">
        <f t="shared" si="3"/>
        <v>8</v>
      </c>
      <c r="L52" s="77">
        <f t="shared" si="4"/>
        <v>-12.297092647003105</v>
      </c>
    </row>
    <row r="53" spans="1:12" ht="16.5" customHeight="1">
      <c r="A53" s="32" t="s">
        <v>221</v>
      </c>
      <c r="B53" s="78">
        <v>52</v>
      </c>
      <c r="C53" s="77">
        <v>16</v>
      </c>
      <c r="D53" s="23">
        <v>54</v>
      </c>
      <c r="E53" s="23">
        <v>64.482586718708603</v>
      </c>
      <c r="F53" s="23">
        <v>24.063297145679499</v>
      </c>
      <c r="G53" s="23">
        <v>65.064552200624803</v>
      </c>
      <c r="H53" s="81">
        <f t="shared" si="2"/>
        <v>1.8197748871065578E-3</v>
      </c>
      <c r="I53" s="81">
        <f t="shared" si="0"/>
        <v>3.8461538461538464E-2</v>
      </c>
      <c r="J53" s="77">
        <f t="shared" si="1"/>
        <v>2</v>
      </c>
      <c r="K53" s="77">
        <f t="shared" si="3"/>
        <v>38</v>
      </c>
      <c r="L53" s="77">
        <f t="shared" si="4"/>
        <v>41.001255054945304</v>
      </c>
    </row>
    <row r="54" spans="1:12" ht="16.5" customHeight="1">
      <c r="A54" s="32" t="s">
        <v>224</v>
      </c>
      <c r="B54" s="78">
        <v>2418</v>
      </c>
      <c r="C54" s="77">
        <v>822</v>
      </c>
      <c r="D54" s="23">
        <v>980</v>
      </c>
      <c r="E54" s="23">
        <v>2612.1123292945099</v>
      </c>
      <c r="F54" s="23">
        <v>927.78410409190997</v>
      </c>
      <c r="G54" s="23">
        <v>1142.0351038131901</v>
      </c>
      <c r="H54" s="81">
        <f t="shared" si="2"/>
        <v>3.3025544247489387E-2</v>
      </c>
      <c r="I54" s="81">
        <f t="shared" si="0"/>
        <v>-0.59470636889991724</v>
      </c>
      <c r="J54" s="77">
        <f t="shared" si="1"/>
        <v>-1438</v>
      </c>
      <c r="K54" s="77">
        <f t="shared" si="3"/>
        <v>158</v>
      </c>
      <c r="L54" s="77">
        <f t="shared" si="4"/>
        <v>214.2509997212801</v>
      </c>
    </row>
    <row r="55" spans="1:12" ht="16.5" customHeight="1">
      <c r="A55" s="32" t="s">
        <v>225</v>
      </c>
      <c r="B55" s="78">
        <v>1487</v>
      </c>
      <c r="C55" s="77">
        <v>407</v>
      </c>
      <c r="D55" s="23">
        <v>501</v>
      </c>
      <c r="E55" s="23">
        <v>1737.23060098628</v>
      </c>
      <c r="F55" s="23">
        <v>523.46084299752795</v>
      </c>
      <c r="G55" s="23">
        <v>593.59269296426805</v>
      </c>
      <c r="H55" s="81">
        <f t="shared" si="2"/>
        <v>1.6883467008155288E-2</v>
      </c>
      <c r="I55" s="81">
        <f t="shared" si="0"/>
        <v>-0.66308002689979828</v>
      </c>
      <c r="J55" s="77">
        <f t="shared" si="1"/>
        <v>-986</v>
      </c>
      <c r="K55" s="77">
        <f t="shared" si="3"/>
        <v>94</v>
      </c>
      <c r="L55" s="77">
        <f t="shared" si="4"/>
        <v>70.131849966740106</v>
      </c>
    </row>
    <row r="56" spans="1:12" ht="16.5" customHeight="1">
      <c r="A56" s="32" t="s">
        <v>226</v>
      </c>
      <c r="B56" s="78">
        <v>469</v>
      </c>
      <c r="C56" s="77">
        <v>164</v>
      </c>
      <c r="D56" s="23">
        <v>134</v>
      </c>
      <c r="E56" s="23">
        <v>482.95666804248498</v>
      </c>
      <c r="F56" s="23">
        <v>176.40263810131199</v>
      </c>
      <c r="G56" s="23">
        <v>136.48733837538899</v>
      </c>
      <c r="H56" s="81">
        <f t="shared" si="2"/>
        <v>4.5157376828199773E-3</v>
      </c>
      <c r="I56" s="81">
        <f t="shared" si="0"/>
        <v>-0.7142857142857143</v>
      </c>
      <c r="J56" s="77">
        <f t="shared" si="1"/>
        <v>-335</v>
      </c>
      <c r="K56" s="77">
        <f t="shared" si="3"/>
        <v>-30</v>
      </c>
      <c r="L56" s="77">
        <f t="shared" si="4"/>
        <v>-39.915299725923006</v>
      </c>
    </row>
    <row r="57" spans="1:12" ht="16.5" customHeight="1">
      <c r="A57" s="32" t="s">
        <v>227</v>
      </c>
      <c r="B57" s="78">
        <v>458</v>
      </c>
      <c r="C57" s="77">
        <v>215</v>
      </c>
      <c r="D57" s="23">
        <v>210</v>
      </c>
      <c r="E57" s="23">
        <v>615.78440572485795</v>
      </c>
      <c r="F57" s="23">
        <v>270.00676134197698</v>
      </c>
      <c r="G57" s="23">
        <v>261.552513895799</v>
      </c>
      <c r="H57" s="81">
        <f t="shared" si="2"/>
        <v>7.0769023387477255E-3</v>
      </c>
      <c r="I57" s="81">
        <f t="shared" si="0"/>
        <v>-0.54148471615720528</v>
      </c>
      <c r="J57" s="77">
        <f t="shared" si="1"/>
        <v>-248</v>
      </c>
      <c r="K57" s="77">
        <f t="shared" si="3"/>
        <v>-5</v>
      </c>
      <c r="L57" s="77">
        <f t="shared" si="4"/>
        <v>-8.4542474461779875</v>
      </c>
    </row>
    <row r="58" spans="1:12" ht="16.5" customHeight="1">
      <c r="A58" s="32" t="s">
        <v>228</v>
      </c>
      <c r="B58" s="78">
        <v>1310</v>
      </c>
      <c r="C58" s="77">
        <v>369</v>
      </c>
      <c r="D58" s="23">
        <v>429</v>
      </c>
      <c r="E58" s="23">
        <v>1468.49820417977</v>
      </c>
      <c r="F58" s="23">
        <v>427.23419183997601</v>
      </c>
      <c r="G58" s="23">
        <v>482.52374541408602</v>
      </c>
      <c r="H58" s="81">
        <f t="shared" si="2"/>
        <v>1.445710049201321E-2</v>
      </c>
      <c r="I58" s="81">
        <f t="shared" si="0"/>
        <v>-0.67251908396946569</v>
      </c>
      <c r="J58" s="77">
        <f t="shared" si="1"/>
        <v>-881</v>
      </c>
      <c r="K58" s="77">
        <f t="shared" si="3"/>
        <v>60</v>
      </c>
      <c r="L58" s="77">
        <f t="shared" si="4"/>
        <v>55.289553574110016</v>
      </c>
    </row>
    <row r="59" spans="1:12" ht="16.5" customHeight="1">
      <c r="A59" s="32" t="s">
        <v>229</v>
      </c>
      <c r="B59" s="78">
        <v>275</v>
      </c>
      <c r="C59" s="77">
        <v>81</v>
      </c>
      <c r="D59" s="23">
        <v>98</v>
      </c>
      <c r="E59" s="23">
        <v>354.08410433410501</v>
      </c>
      <c r="F59" s="23">
        <v>104.70069644735899</v>
      </c>
      <c r="G59" s="23">
        <v>127.28174337942799</v>
      </c>
      <c r="H59" s="81">
        <f t="shared" si="2"/>
        <v>3.3025544247489384E-3</v>
      </c>
      <c r="I59" s="81">
        <f t="shared" si="0"/>
        <v>-0.64363636363636367</v>
      </c>
      <c r="J59" s="77">
        <f t="shared" si="1"/>
        <v>-177</v>
      </c>
      <c r="K59" s="77">
        <f t="shared" si="3"/>
        <v>17</v>
      </c>
      <c r="L59" s="77">
        <f t="shared" si="4"/>
        <v>22.581046932069</v>
      </c>
    </row>
    <row r="60" spans="1:12" ht="16.5" customHeight="1">
      <c r="A60" s="32" t="s">
        <v>230</v>
      </c>
      <c r="B60" s="78">
        <v>1468</v>
      </c>
      <c r="C60" s="77">
        <v>362</v>
      </c>
      <c r="D60" s="23">
        <v>483</v>
      </c>
      <c r="E60" s="23">
        <v>1612.73230851483</v>
      </c>
      <c r="F60" s="23">
        <v>463.68675899607302</v>
      </c>
      <c r="G60" s="23">
        <v>535.23196644300504</v>
      </c>
      <c r="H60" s="81">
        <f t="shared" si="2"/>
        <v>1.6276875379119767E-2</v>
      </c>
      <c r="I60" s="81">
        <f t="shared" si="0"/>
        <v>-0.67098092643051777</v>
      </c>
      <c r="J60" s="77">
        <f t="shared" si="1"/>
        <v>-985</v>
      </c>
      <c r="K60" s="77">
        <f t="shared" si="3"/>
        <v>121</v>
      </c>
      <c r="L60" s="77">
        <f t="shared" si="4"/>
        <v>71.545207446932011</v>
      </c>
    </row>
    <row r="61" spans="1:12" ht="16.5" customHeight="1">
      <c r="A61" s="32" t="s">
        <v>231</v>
      </c>
      <c r="B61" s="78">
        <v>934</v>
      </c>
      <c r="C61" s="77">
        <v>313</v>
      </c>
      <c r="D61" s="23">
        <v>388</v>
      </c>
      <c r="E61" s="23">
        <v>1359.6768826012401</v>
      </c>
      <c r="F61" s="23">
        <v>580.01605283157198</v>
      </c>
      <c r="G61" s="23">
        <v>573.45131621972405</v>
      </c>
      <c r="H61" s="81">
        <f t="shared" si="2"/>
        <v>1.3075419559210082E-2</v>
      </c>
      <c r="I61" s="81">
        <f t="shared" si="0"/>
        <v>-0.58458244111349034</v>
      </c>
      <c r="J61" s="77">
        <f t="shared" si="1"/>
        <v>-546</v>
      </c>
      <c r="K61" s="77">
        <f t="shared" si="3"/>
        <v>75</v>
      </c>
      <c r="L61" s="77">
        <f t="shared" si="4"/>
        <v>-6.564736611847934</v>
      </c>
    </row>
    <row r="62" spans="1:12" ht="16.5" customHeight="1">
      <c r="A62" s="32" t="s">
        <v>232</v>
      </c>
      <c r="B62" s="78">
        <v>95</v>
      </c>
      <c r="C62" s="77">
        <v>52</v>
      </c>
      <c r="D62" s="23">
        <v>80</v>
      </c>
      <c r="E62" s="23">
        <v>129.55019521886101</v>
      </c>
      <c r="F62" s="23">
        <v>76.804540748421104</v>
      </c>
      <c r="G62" s="23">
        <v>105.98258170761299</v>
      </c>
      <c r="H62" s="81">
        <f t="shared" si="2"/>
        <v>2.6959627957134193E-3</v>
      </c>
      <c r="I62" s="81">
        <f t="shared" si="0"/>
        <v>-0.15789473684210525</v>
      </c>
      <c r="J62" s="77">
        <f t="shared" si="1"/>
        <v>-15</v>
      </c>
      <c r="K62" s="77">
        <f t="shared" si="3"/>
        <v>28</v>
      </c>
      <c r="L62" s="77">
        <f t="shared" si="4"/>
        <v>29.17804095919189</v>
      </c>
    </row>
    <row r="63" spans="1:12" ht="16.5" customHeight="1">
      <c r="A63" s="32" t="s">
        <v>233</v>
      </c>
      <c r="B63" s="78">
        <v>192</v>
      </c>
      <c r="C63" s="77">
        <v>76</v>
      </c>
      <c r="D63" s="23">
        <v>65</v>
      </c>
      <c r="E63" s="23">
        <v>264.13055344719601</v>
      </c>
      <c r="F63" s="23">
        <v>91.748714102379594</v>
      </c>
      <c r="G63" s="23">
        <v>89.420609899042105</v>
      </c>
      <c r="H63" s="81">
        <f t="shared" si="2"/>
        <v>2.1904697715171531E-3</v>
      </c>
      <c r="I63" s="81">
        <f t="shared" si="0"/>
        <v>-0.66145833333333337</v>
      </c>
      <c r="J63" s="77">
        <f t="shared" si="1"/>
        <v>-127</v>
      </c>
      <c r="K63" s="77">
        <f t="shared" si="3"/>
        <v>-11</v>
      </c>
      <c r="L63" s="77">
        <f t="shared" si="4"/>
        <v>-2.3281042033374888</v>
      </c>
    </row>
    <row r="64" spans="1:12" ht="16.5" customHeight="1">
      <c r="A64" s="32" t="s">
        <v>234</v>
      </c>
      <c r="B64" s="78">
        <v>152</v>
      </c>
      <c r="C64" s="77">
        <v>56</v>
      </c>
      <c r="D64" s="23">
        <v>56</v>
      </c>
      <c r="E64" s="23">
        <v>216.36677950889401</v>
      </c>
      <c r="F64" s="23">
        <v>77.169067671690698</v>
      </c>
      <c r="G64" s="23">
        <v>79.714339213075405</v>
      </c>
      <c r="H64" s="81">
        <f t="shared" si="2"/>
        <v>1.8871739569993934E-3</v>
      </c>
      <c r="I64" s="81">
        <f t="shared" si="0"/>
        <v>-0.63157894736842102</v>
      </c>
      <c r="J64" s="77">
        <f t="shared" si="1"/>
        <v>-96</v>
      </c>
      <c r="K64" s="77">
        <f t="shared" si="3"/>
        <v>0</v>
      </c>
      <c r="L64" s="77">
        <f t="shared" si="4"/>
        <v>2.5452715413847073</v>
      </c>
    </row>
    <row r="65" spans="1:12" ht="16.5" customHeight="1">
      <c r="A65" s="32" t="s">
        <v>235</v>
      </c>
      <c r="B65" s="78">
        <v>494</v>
      </c>
      <c r="C65" s="77">
        <v>119</v>
      </c>
      <c r="D65" s="23">
        <v>191</v>
      </c>
      <c r="E65" s="23">
        <v>598.87830139131995</v>
      </c>
      <c r="F65" s="23">
        <v>143.97692380909999</v>
      </c>
      <c r="G65" s="23">
        <v>231.167892140448</v>
      </c>
      <c r="H65" s="81">
        <f t="shared" si="2"/>
        <v>6.4366111747657878E-3</v>
      </c>
      <c r="I65" s="81">
        <f t="shared" si="0"/>
        <v>-0.61336032388663964</v>
      </c>
      <c r="J65" s="77">
        <f t="shared" si="1"/>
        <v>-303</v>
      </c>
      <c r="K65" s="77">
        <f t="shared" si="3"/>
        <v>72</v>
      </c>
      <c r="L65" s="77">
        <f t="shared" si="4"/>
        <v>87.190968331348017</v>
      </c>
    </row>
    <row r="66" spans="1:12" ht="16.5" customHeight="1">
      <c r="A66" s="32" t="s">
        <v>236</v>
      </c>
      <c r="B66" s="78">
        <v>252</v>
      </c>
      <c r="C66" s="77">
        <v>79</v>
      </c>
      <c r="D66" s="23">
        <v>109</v>
      </c>
      <c r="E66" s="23">
        <v>345.23649953267397</v>
      </c>
      <c r="F66" s="23">
        <v>103.37925958932099</v>
      </c>
      <c r="G66" s="23">
        <v>148.90643045174099</v>
      </c>
      <c r="H66" s="81">
        <f t="shared" si="2"/>
        <v>3.6732493091595334E-3</v>
      </c>
      <c r="I66" s="81">
        <f t="shared" si="0"/>
        <v>-0.56746031746031744</v>
      </c>
      <c r="J66" s="77">
        <f t="shared" si="1"/>
        <v>-143</v>
      </c>
      <c r="K66" s="77">
        <f t="shared" si="3"/>
        <v>30</v>
      </c>
      <c r="L66" s="77">
        <f t="shared" si="4"/>
        <v>45.527170862419993</v>
      </c>
    </row>
    <row r="67" spans="1:12" ht="16.5" customHeight="1">
      <c r="A67" s="32" t="s">
        <v>237</v>
      </c>
      <c r="B67" s="78">
        <v>202</v>
      </c>
      <c r="C67" s="77">
        <v>103</v>
      </c>
      <c r="D67" s="23">
        <v>99</v>
      </c>
      <c r="E67" s="23">
        <v>283.75578593704302</v>
      </c>
      <c r="F67" s="23">
        <v>134.61959055943001</v>
      </c>
      <c r="G67" s="23">
        <v>141.17440050993301</v>
      </c>
      <c r="H67" s="81">
        <f t="shared" si="2"/>
        <v>3.3362539596953561E-3</v>
      </c>
      <c r="I67" s="81">
        <f t="shared" ref="I67:I84" si="5">(D67-B67)/B67</f>
        <v>-0.50990099009900991</v>
      </c>
      <c r="J67" s="77">
        <f t="shared" ref="J67:J84" si="6">D67-B67</f>
        <v>-103</v>
      </c>
      <c r="K67" s="77">
        <f t="shared" si="3"/>
        <v>-4</v>
      </c>
      <c r="L67" s="77">
        <f t="shared" si="4"/>
        <v>6.5548099505029995</v>
      </c>
    </row>
    <row r="68" spans="1:12" ht="16.5" customHeight="1">
      <c r="A68" s="32" t="s">
        <v>238</v>
      </c>
      <c r="B68" s="78">
        <v>1020</v>
      </c>
      <c r="C68" s="77">
        <v>329</v>
      </c>
      <c r="D68" s="23">
        <v>488</v>
      </c>
      <c r="E68" s="23">
        <v>1083.7762763841499</v>
      </c>
      <c r="F68" s="23">
        <v>390.879993563185</v>
      </c>
      <c r="G68" s="23">
        <v>516.38212660831698</v>
      </c>
      <c r="H68" s="81">
        <f t="shared" ref="H68:H84" si="7">D68/$D$84</f>
        <v>1.6445373053851856E-2</v>
      </c>
      <c r="I68" s="81">
        <f t="shared" si="5"/>
        <v>-0.52156862745098043</v>
      </c>
      <c r="J68" s="77">
        <f t="shared" si="6"/>
        <v>-532</v>
      </c>
      <c r="K68" s="77">
        <f t="shared" ref="K68:K84" si="8">D68-C68</f>
        <v>159</v>
      </c>
      <c r="L68" s="77">
        <f t="shared" ref="L68:L84" si="9">G68-F68</f>
        <v>125.50213304513198</v>
      </c>
    </row>
    <row r="69" spans="1:12" ht="16.5" customHeight="1">
      <c r="A69" s="32" t="s">
        <v>239</v>
      </c>
      <c r="B69" s="78">
        <v>1012</v>
      </c>
      <c r="C69" s="77">
        <v>337</v>
      </c>
      <c r="D69" s="23">
        <v>378</v>
      </c>
      <c r="E69" s="23">
        <v>1197.1002228196601</v>
      </c>
      <c r="F69" s="23">
        <v>380.233691114772</v>
      </c>
      <c r="G69" s="23">
        <v>448.34109260184403</v>
      </c>
      <c r="H69" s="81">
        <f t="shared" si="7"/>
        <v>1.2738424209745906E-2</v>
      </c>
      <c r="I69" s="81">
        <f t="shared" si="5"/>
        <v>-0.62648221343873522</v>
      </c>
      <c r="J69" s="77">
        <f t="shared" si="6"/>
        <v>-634</v>
      </c>
      <c r="K69" s="77">
        <f t="shared" si="8"/>
        <v>41</v>
      </c>
      <c r="L69" s="77">
        <f t="shared" si="9"/>
        <v>68.107401487072025</v>
      </c>
    </row>
    <row r="70" spans="1:12" ht="16.5" customHeight="1">
      <c r="A70" s="32" t="s">
        <v>240</v>
      </c>
      <c r="B70" s="78">
        <v>175</v>
      </c>
      <c r="C70" s="77">
        <v>124</v>
      </c>
      <c r="D70" s="23">
        <v>66</v>
      </c>
      <c r="E70" s="23">
        <v>258.12313230305699</v>
      </c>
      <c r="F70" s="23">
        <v>170.23194479290001</v>
      </c>
      <c r="G70" s="23">
        <v>97.354415256404593</v>
      </c>
      <c r="H70" s="81">
        <f t="shared" si="7"/>
        <v>2.2241693064635709E-3</v>
      </c>
      <c r="I70" s="81">
        <f t="shared" si="5"/>
        <v>-0.62285714285714289</v>
      </c>
      <c r="J70" s="77">
        <f t="shared" si="6"/>
        <v>-109</v>
      </c>
      <c r="K70" s="77">
        <f t="shared" si="8"/>
        <v>-58</v>
      </c>
      <c r="L70" s="77">
        <f t="shared" si="9"/>
        <v>-72.877529536495416</v>
      </c>
    </row>
    <row r="71" spans="1:12" ht="16.5" customHeight="1">
      <c r="A71" s="32" t="s">
        <v>241</v>
      </c>
      <c r="B71" s="78">
        <v>113</v>
      </c>
      <c r="C71" s="77">
        <v>20</v>
      </c>
      <c r="D71" s="23">
        <v>31</v>
      </c>
      <c r="E71" s="23">
        <v>151.65973244736401</v>
      </c>
      <c r="F71" s="23">
        <v>30.008803716559601</v>
      </c>
      <c r="G71" s="23">
        <v>41.299878797288699</v>
      </c>
      <c r="H71" s="81">
        <f t="shared" si="7"/>
        <v>1.0446855833389499E-3</v>
      </c>
      <c r="I71" s="81">
        <f t="shared" si="5"/>
        <v>-0.72566371681415931</v>
      </c>
      <c r="J71" s="77">
        <f t="shared" si="6"/>
        <v>-82</v>
      </c>
      <c r="K71" s="77">
        <f t="shared" si="8"/>
        <v>11</v>
      </c>
      <c r="L71" s="77">
        <f t="shared" si="9"/>
        <v>11.291075080729097</v>
      </c>
    </row>
    <row r="72" spans="1:12" ht="16.5" customHeight="1">
      <c r="A72" s="32" t="s">
        <v>242</v>
      </c>
      <c r="B72" s="78">
        <v>389</v>
      </c>
      <c r="C72" s="77">
        <v>94</v>
      </c>
      <c r="D72" s="23">
        <v>156</v>
      </c>
      <c r="E72" s="23">
        <v>620.461649384476</v>
      </c>
      <c r="F72" s="23">
        <v>137.29747252471199</v>
      </c>
      <c r="G72" s="23">
        <v>248.82324440579501</v>
      </c>
      <c r="H72" s="81">
        <f t="shared" si="7"/>
        <v>5.2571274516411675E-3</v>
      </c>
      <c r="I72" s="81">
        <f t="shared" si="5"/>
        <v>-0.59897172236503859</v>
      </c>
      <c r="J72" s="77">
        <f t="shared" si="6"/>
        <v>-233</v>
      </c>
      <c r="K72" s="77">
        <f t="shared" si="8"/>
        <v>62</v>
      </c>
      <c r="L72" s="77">
        <f t="shared" si="9"/>
        <v>111.52577188108302</v>
      </c>
    </row>
    <row r="73" spans="1:12" ht="16.5" customHeight="1">
      <c r="A73" s="32" t="s">
        <v>243</v>
      </c>
      <c r="B73" s="78">
        <v>504</v>
      </c>
      <c r="C73" s="77">
        <v>156</v>
      </c>
      <c r="D73" s="23">
        <v>249</v>
      </c>
      <c r="E73" s="23">
        <v>699.76168907296005</v>
      </c>
      <c r="F73" s="23">
        <v>193.13786424836701</v>
      </c>
      <c r="G73" s="23">
        <v>344.28224535522401</v>
      </c>
      <c r="H73" s="81">
        <f t="shared" si="7"/>
        <v>8.3911842016580179E-3</v>
      </c>
      <c r="I73" s="81">
        <f t="shared" si="5"/>
        <v>-0.50595238095238093</v>
      </c>
      <c r="J73" s="77">
        <f t="shared" si="6"/>
        <v>-255</v>
      </c>
      <c r="K73" s="77">
        <f t="shared" si="8"/>
        <v>93</v>
      </c>
      <c r="L73" s="77">
        <f t="shared" si="9"/>
        <v>151.144381106857</v>
      </c>
    </row>
    <row r="74" spans="1:12" ht="16.5" customHeight="1">
      <c r="A74" s="32" t="s">
        <v>244</v>
      </c>
      <c r="B74" s="78">
        <v>160</v>
      </c>
      <c r="C74" s="77">
        <v>36</v>
      </c>
      <c r="D74" s="23">
        <v>58</v>
      </c>
      <c r="E74" s="23">
        <v>176.039095437924</v>
      </c>
      <c r="F74" s="23">
        <v>51.571413480985697</v>
      </c>
      <c r="G74" s="23">
        <v>63.160036315054498</v>
      </c>
      <c r="H74" s="81">
        <f t="shared" si="7"/>
        <v>1.9545730268922287E-3</v>
      </c>
      <c r="I74" s="81">
        <f t="shared" si="5"/>
        <v>-0.63749999999999996</v>
      </c>
      <c r="J74" s="77">
        <f t="shared" si="6"/>
        <v>-102</v>
      </c>
      <c r="K74" s="77">
        <f t="shared" si="8"/>
        <v>22</v>
      </c>
      <c r="L74" s="77">
        <f t="shared" si="9"/>
        <v>11.588622834068801</v>
      </c>
    </row>
    <row r="75" spans="1:12" ht="16.5" customHeight="1">
      <c r="A75" s="32" t="s">
        <v>245</v>
      </c>
      <c r="B75" s="78">
        <v>1844</v>
      </c>
      <c r="C75" s="77">
        <v>483</v>
      </c>
      <c r="D75" s="23">
        <v>655</v>
      </c>
      <c r="E75" s="23">
        <v>2177.6751557961102</v>
      </c>
      <c r="F75" s="23">
        <v>601.47571817931203</v>
      </c>
      <c r="G75" s="23">
        <v>772.58028220053302</v>
      </c>
      <c r="H75" s="81">
        <f t="shared" si="7"/>
        <v>2.207319538990362E-2</v>
      </c>
      <c r="I75" s="81">
        <f t="shared" si="5"/>
        <v>-0.64479392624728848</v>
      </c>
      <c r="J75" s="77">
        <f t="shared" si="6"/>
        <v>-1189</v>
      </c>
      <c r="K75" s="77">
        <f t="shared" si="8"/>
        <v>172</v>
      </c>
      <c r="L75" s="77">
        <f t="shared" si="9"/>
        <v>171.10456402122099</v>
      </c>
    </row>
    <row r="76" spans="1:12" ht="16.5" customHeight="1">
      <c r="A76" s="32" t="s">
        <v>246</v>
      </c>
      <c r="B76" s="78">
        <v>249</v>
      </c>
      <c r="C76" s="77">
        <v>91</v>
      </c>
      <c r="D76" s="23">
        <v>220</v>
      </c>
      <c r="E76" s="23">
        <v>319.37567881708299</v>
      </c>
      <c r="F76" s="23">
        <v>99.0351234630742</v>
      </c>
      <c r="G76" s="23">
        <v>282.17014997483898</v>
      </c>
      <c r="H76" s="81">
        <f t="shared" si="7"/>
        <v>7.4138976882119024E-3</v>
      </c>
      <c r="I76" s="81">
        <f t="shared" si="5"/>
        <v>-0.11646586345381527</v>
      </c>
      <c r="J76" s="77">
        <f t="shared" si="6"/>
        <v>-29</v>
      </c>
      <c r="K76" s="77">
        <f t="shared" si="8"/>
        <v>129</v>
      </c>
      <c r="L76" s="77">
        <f t="shared" si="9"/>
        <v>183.13502651176478</v>
      </c>
    </row>
    <row r="77" spans="1:12" ht="16.5" customHeight="1">
      <c r="A77" s="32" t="s">
        <v>247</v>
      </c>
      <c r="B77" s="78">
        <v>562</v>
      </c>
      <c r="C77" s="77">
        <v>254</v>
      </c>
      <c r="D77" s="23">
        <v>225</v>
      </c>
      <c r="E77" s="23">
        <v>757.90978875823396</v>
      </c>
      <c r="F77" s="23">
        <v>324.42155941447601</v>
      </c>
      <c r="G77" s="23">
        <v>308.864644728619</v>
      </c>
      <c r="H77" s="81">
        <f t="shared" si="7"/>
        <v>7.5823953629439913E-3</v>
      </c>
      <c r="I77" s="81">
        <f t="shared" si="5"/>
        <v>-0.59964412811387902</v>
      </c>
      <c r="J77" s="77">
        <f t="shared" si="6"/>
        <v>-337</v>
      </c>
      <c r="K77" s="77">
        <f t="shared" si="8"/>
        <v>-29</v>
      </c>
      <c r="L77" s="77">
        <f t="shared" si="9"/>
        <v>-15.556914685857009</v>
      </c>
    </row>
    <row r="78" spans="1:12" ht="16.5" customHeight="1">
      <c r="A78" s="32" t="s">
        <v>248</v>
      </c>
      <c r="B78" s="78">
        <v>22</v>
      </c>
      <c r="C78" s="77">
        <v>10</v>
      </c>
      <c r="D78" s="23">
        <v>6</v>
      </c>
      <c r="E78" s="23">
        <v>42.989574783248301</v>
      </c>
      <c r="F78" s="23">
        <v>26.314910460765699</v>
      </c>
      <c r="G78" s="23">
        <v>23.008099104476901</v>
      </c>
      <c r="H78" s="81">
        <f t="shared" si="7"/>
        <v>2.0219720967850643E-4</v>
      </c>
      <c r="I78" s="81">
        <f t="shared" si="5"/>
        <v>-0.72727272727272729</v>
      </c>
      <c r="J78" s="77">
        <f t="shared" si="6"/>
        <v>-16</v>
      </c>
      <c r="K78" s="77">
        <f t="shared" si="8"/>
        <v>-4</v>
      </c>
      <c r="L78" s="77">
        <f t="shared" si="9"/>
        <v>-3.3068113562887973</v>
      </c>
    </row>
    <row r="79" spans="1:12" ht="16.5" customHeight="1">
      <c r="A79" s="32" t="s">
        <v>249</v>
      </c>
      <c r="B79" s="78">
        <v>494</v>
      </c>
      <c r="C79" s="77">
        <v>101</v>
      </c>
      <c r="D79" s="23">
        <v>120</v>
      </c>
      <c r="E79" s="23">
        <v>581.41287279236406</v>
      </c>
      <c r="F79" s="23">
        <v>117.320600031925</v>
      </c>
      <c r="G79" s="23">
        <v>141.23804855617601</v>
      </c>
      <c r="H79" s="81">
        <f t="shared" si="7"/>
        <v>4.0439441935701285E-3</v>
      </c>
      <c r="I79" s="81">
        <f t="shared" si="5"/>
        <v>-0.75708502024291502</v>
      </c>
      <c r="J79" s="77">
        <f t="shared" si="6"/>
        <v>-374</v>
      </c>
      <c r="K79" s="77">
        <f t="shared" si="8"/>
        <v>19</v>
      </c>
      <c r="L79" s="77">
        <f t="shared" si="9"/>
        <v>23.917448524251014</v>
      </c>
    </row>
    <row r="80" spans="1:12" ht="16.5" customHeight="1">
      <c r="A80" s="32" t="s">
        <v>250</v>
      </c>
      <c r="B80" s="78">
        <v>348</v>
      </c>
      <c r="C80" s="77">
        <v>137</v>
      </c>
      <c r="D80" s="23">
        <v>127</v>
      </c>
      <c r="E80" s="23">
        <v>522.93780522236</v>
      </c>
      <c r="F80" s="23">
        <v>196.81190894875499</v>
      </c>
      <c r="G80" s="23">
        <v>188.05162794318099</v>
      </c>
      <c r="H80" s="81">
        <f t="shared" si="7"/>
        <v>4.2798409381950529E-3</v>
      </c>
      <c r="I80" s="81">
        <f t="shared" si="5"/>
        <v>-0.63505747126436785</v>
      </c>
      <c r="J80" s="77">
        <f t="shared" si="6"/>
        <v>-221</v>
      </c>
      <c r="K80" s="77">
        <f t="shared" si="8"/>
        <v>-10</v>
      </c>
      <c r="L80" s="77">
        <f t="shared" si="9"/>
        <v>-8.7602810055740008</v>
      </c>
    </row>
    <row r="81" spans="1:12" ht="16.5" customHeight="1">
      <c r="A81" s="32" t="s">
        <v>251</v>
      </c>
      <c r="B81" s="78">
        <v>237</v>
      </c>
      <c r="C81" s="77">
        <v>85</v>
      </c>
      <c r="D81" s="23">
        <v>86</v>
      </c>
      <c r="E81" s="23">
        <v>298.04891246625198</v>
      </c>
      <c r="F81" s="23">
        <v>101.159057604056</v>
      </c>
      <c r="G81" s="23">
        <v>109.035835401965</v>
      </c>
      <c r="H81" s="81">
        <f t="shared" si="7"/>
        <v>2.8981600053919255E-3</v>
      </c>
      <c r="I81" s="81">
        <f t="shared" si="5"/>
        <v>-0.6371308016877637</v>
      </c>
      <c r="J81" s="77">
        <f t="shared" si="6"/>
        <v>-151</v>
      </c>
      <c r="K81" s="77">
        <f t="shared" si="8"/>
        <v>1</v>
      </c>
      <c r="L81" s="77">
        <f t="shared" si="9"/>
        <v>7.8767777979089999</v>
      </c>
    </row>
    <row r="82" spans="1:12" ht="16.5" customHeight="1">
      <c r="A82" s="32" t="s">
        <v>252</v>
      </c>
      <c r="B82" s="78">
        <v>126</v>
      </c>
      <c r="C82" s="77">
        <v>70</v>
      </c>
      <c r="D82" s="23">
        <v>56</v>
      </c>
      <c r="E82" s="23">
        <v>201.037557183666</v>
      </c>
      <c r="F82" s="23">
        <v>100.608478051796</v>
      </c>
      <c r="G82" s="23">
        <v>91.338964212724804</v>
      </c>
      <c r="H82" s="81">
        <f t="shared" si="7"/>
        <v>1.8871739569993934E-3</v>
      </c>
      <c r="I82" s="81">
        <f t="shared" si="5"/>
        <v>-0.55555555555555558</v>
      </c>
      <c r="J82" s="77">
        <f t="shared" si="6"/>
        <v>-70</v>
      </c>
      <c r="K82" s="77">
        <f t="shared" si="8"/>
        <v>-14</v>
      </c>
      <c r="L82" s="77">
        <f t="shared" si="9"/>
        <v>-9.2695138390711946</v>
      </c>
    </row>
    <row r="83" spans="1:12" ht="16.5" customHeight="1">
      <c r="A83" s="32" t="s">
        <v>253</v>
      </c>
      <c r="B83" s="78">
        <v>387</v>
      </c>
      <c r="C83" s="77">
        <v>150</v>
      </c>
      <c r="D83" s="23">
        <v>132</v>
      </c>
      <c r="E83" s="23">
        <v>463.194455336342</v>
      </c>
      <c r="F83" s="23">
        <v>155.785324688071</v>
      </c>
      <c r="G83" s="23">
        <v>157.98880764284499</v>
      </c>
      <c r="H83" s="81">
        <f t="shared" si="7"/>
        <v>4.4483386129271418E-3</v>
      </c>
      <c r="I83" s="81">
        <f t="shared" si="5"/>
        <v>-0.65891472868217049</v>
      </c>
      <c r="J83" s="77">
        <f t="shared" si="6"/>
        <v>-255</v>
      </c>
      <c r="K83" s="77">
        <f t="shared" si="8"/>
        <v>-18</v>
      </c>
      <c r="L83" s="77">
        <f t="shared" si="9"/>
        <v>2.2034829547739889</v>
      </c>
    </row>
    <row r="84" spans="1:12" s="8" customFormat="1" ht="16.5" customHeight="1">
      <c r="A84" s="32" t="s">
        <v>173</v>
      </c>
      <c r="B84" s="43">
        <v>78753</v>
      </c>
      <c r="C84" s="44">
        <v>25003</v>
      </c>
      <c r="D84" s="47">
        <v>29674</v>
      </c>
      <c r="E84" s="47">
        <v>87308.649142954004</v>
      </c>
      <c r="F84" s="47">
        <v>31190.427501566799</v>
      </c>
      <c r="G84" s="47">
        <v>33436.659368119203</v>
      </c>
      <c r="H84" s="81">
        <f t="shared" si="7"/>
        <v>1</v>
      </c>
      <c r="I84" s="81">
        <f t="shared" si="5"/>
        <v>-0.62320165580993736</v>
      </c>
      <c r="J84" s="77">
        <f t="shared" si="6"/>
        <v>-49079</v>
      </c>
      <c r="K84" s="77">
        <f t="shared" si="8"/>
        <v>4671</v>
      </c>
      <c r="L84" s="77">
        <f t="shared" si="9"/>
        <v>2246.2318665524035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topLeftCell="F1" zoomScale="70" zoomScaleNormal="70" workbookViewId="0">
      <selection activeCell="U8" sqref="U8"/>
    </sheetView>
  </sheetViews>
  <sheetFormatPr defaultRowHeight="15"/>
  <cols>
    <col min="1" max="1" width="38.42578125" customWidth="1"/>
    <col min="2" max="2" width="11.140625" style="125" customWidth="1"/>
    <col min="3" max="3" width="12" style="121" customWidth="1"/>
    <col min="4" max="4" width="14.140625" style="123" customWidth="1"/>
    <col min="5" max="6" width="8.7109375" style="136"/>
    <col min="7" max="7" width="13.5703125" style="136" customWidth="1"/>
    <col min="8" max="8" width="24.42578125" customWidth="1"/>
    <col min="9" max="9" width="27" customWidth="1"/>
    <col min="10" max="10" width="29.5703125" customWidth="1"/>
    <col min="11" max="11" width="29.5703125" style="136" customWidth="1"/>
  </cols>
  <sheetData>
    <row r="1" spans="1:11" s="136" customFormat="1" ht="15.75" thickBot="1">
      <c r="B1" s="163" t="s">
        <v>274</v>
      </c>
      <c r="C1" s="163"/>
      <c r="D1" s="164"/>
      <c r="E1" s="165" t="s">
        <v>273</v>
      </c>
      <c r="F1" s="163"/>
      <c r="G1" s="164"/>
    </row>
    <row r="2" spans="1:11" ht="48.6" customHeight="1">
      <c r="A2" s="74" t="s">
        <v>90</v>
      </c>
      <c r="B2" s="73">
        <v>43709</v>
      </c>
      <c r="C2" s="73">
        <v>44044</v>
      </c>
      <c r="D2" s="73">
        <v>44075</v>
      </c>
      <c r="E2" s="73">
        <v>43709</v>
      </c>
      <c r="F2" s="73">
        <v>44044</v>
      </c>
      <c r="G2" s="73">
        <v>44075</v>
      </c>
      <c r="H2" s="12" t="s">
        <v>328</v>
      </c>
      <c r="I2" s="72" t="s">
        <v>329</v>
      </c>
      <c r="J2" s="1" t="s">
        <v>330</v>
      </c>
      <c r="K2" s="139" t="s">
        <v>331</v>
      </c>
    </row>
    <row r="3" spans="1:11">
      <c r="A3" s="58" t="s">
        <v>2</v>
      </c>
      <c r="B3" s="87">
        <v>116.91685953105272</v>
      </c>
      <c r="C3" s="87">
        <v>143.26295567255903</v>
      </c>
      <c r="D3" s="87">
        <v>134.43777154486446</v>
      </c>
      <c r="E3" s="87"/>
      <c r="F3" s="87"/>
      <c r="G3" s="87"/>
      <c r="H3" s="70">
        <f>(D3-B3)/B3</f>
        <v>0.1498578740832347</v>
      </c>
      <c r="I3" s="59">
        <f>D3-B3</f>
        <v>17.520912013811738</v>
      </c>
      <c r="J3" s="59">
        <f>D3-C3</f>
        <v>-8.8251841276945697</v>
      </c>
      <c r="K3" s="59">
        <f>G3-F3</f>
        <v>0</v>
      </c>
    </row>
    <row r="4" spans="1:11">
      <c r="A4" s="58" t="s">
        <v>3</v>
      </c>
      <c r="B4" s="87">
        <v>188.16573959114666</v>
      </c>
      <c r="C4" s="87">
        <v>218.85848272439392</v>
      </c>
      <c r="D4" s="87">
        <v>220.38690554431008</v>
      </c>
      <c r="E4" s="87"/>
      <c r="F4" s="87"/>
      <c r="G4" s="87"/>
      <c r="H4" s="70">
        <f t="shared" ref="H4:H67" si="0">(D4-B4)/B4</f>
        <v>0.17123821808993889</v>
      </c>
      <c r="I4" s="59">
        <f t="shared" ref="I4:I67" si="1">D4-B4</f>
        <v>32.221165953163421</v>
      </c>
      <c r="J4" s="59">
        <f t="shared" ref="J4:J67" si="2">D4-C4</f>
        <v>1.5284228199161589</v>
      </c>
      <c r="K4" s="59">
        <f t="shared" ref="K4:K67" si="3">G4-F4</f>
        <v>0</v>
      </c>
    </row>
    <row r="5" spans="1:11">
      <c r="A5" s="58" t="s">
        <v>4</v>
      </c>
      <c r="B5" s="87">
        <v>125.99357547947396</v>
      </c>
      <c r="C5" s="87">
        <v>154.00402785158596</v>
      </c>
      <c r="D5" s="87">
        <v>135.32004379722616</v>
      </c>
      <c r="E5" s="87"/>
      <c r="F5" s="87"/>
      <c r="G5" s="87"/>
      <c r="H5" s="70">
        <f t="shared" si="0"/>
        <v>7.402336414582987E-2</v>
      </c>
      <c r="I5" s="59">
        <f t="shared" si="1"/>
        <v>9.3264683177522016</v>
      </c>
      <c r="J5" s="59">
        <f t="shared" si="2"/>
        <v>-18.683984054359797</v>
      </c>
      <c r="K5" s="59">
        <f t="shared" si="3"/>
        <v>0</v>
      </c>
    </row>
    <row r="6" spans="1:11">
      <c r="A6" s="58" t="s">
        <v>5</v>
      </c>
      <c r="B6" s="87">
        <v>195.66002951959481</v>
      </c>
      <c r="C6" s="87">
        <v>227.25699199318072</v>
      </c>
      <c r="D6" s="87">
        <v>223.81265552595306</v>
      </c>
      <c r="E6" s="87"/>
      <c r="F6" s="87"/>
      <c r="G6" s="87"/>
      <c r="H6" s="70">
        <f t="shared" si="0"/>
        <v>0.14388542246202021</v>
      </c>
      <c r="I6" s="59">
        <f t="shared" si="1"/>
        <v>28.152626006358247</v>
      </c>
      <c r="J6" s="59">
        <f t="shared" si="2"/>
        <v>-3.4443364672276573</v>
      </c>
      <c r="K6" s="59">
        <f t="shared" si="3"/>
        <v>0</v>
      </c>
    </row>
    <row r="7" spans="1:11">
      <c r="A7" s="58" t="s">
        <v>6</v>
      </c>
      <c r="B7" s="87">
        <v>284.76454900915314</v>
      </c>
      <c r="C7" s="87">
        <v>383.78934804955901</v>
      </c>
      <c r="D7" s="87">
        <v>342.40943428220942</v>
      </c>
      <c r="E7" s="87"/>
      <c r="F7" s="87"/>
      <c r="G7" s="87"/>
      <c r="H7" s="70">
        <f t="shared" si="0"/>
        <v>0.20242999163215153</v>
      </c>
      <c r="I7" s="59">
        <f t="shared" si="1"/>
        <v>57.644885273056275</v>
      </c>
      <c r="J7" s="59">
        <f t="shared" si="2"/>
        <v>-41.379913767349592</v>
      </c>
      <c r="K7" s="59">
        <f t="shared" si="3"/>
        <v>0</v>
      </c>
    </row>
    <row r="8" spans="1:11">
      <c r="A8" s="58" t="s">
        <v>7</v>
      </c>
      <c r="B8" s="87">
        <v>183.20917220678859</v>
      </c>
      <c r="C8" s="87">
        <v>210.20474532544497</v>
      </c>
      <c r="D8" s="87">
        <v>217.96356099678479</v>
      </c>
      <c r="E8" s="87"/>
      <c r="F8" s="87"/>
      <c r="G8" s="87"/>
      <c r="H8" s="70">
        <f t="shared" si="0"/>
        <v>0.18969786485781862</v>
      </c>
      <c r="I8" s="59">
        <f t="shared" si="1"/>
        <v>34.754388789996199</v>
      </c>
      <c r="J8" s="59">
        <f t="shared" si="2"/>
        <v>7.7588156713398178</v>
      </c>
      <c r="K8" s="59">
        <f t="shared" si="3"/>
        <v>0</v>
      </c>
    </row>
    <row r="9" spans="1:11">
      <c r="A9" s="58" t="s">
        <v>294</v>
      </c>
      <c r="B9" s="87">
        <v>137.69764392569573</v>
      </c>
      <c r="C9" s="87">
        <v>164.40596657569066</v>
      </c>
      <c r="D9" s="87">
        <v>155.41472470159323</v>
      </c>
      <c r="E9" s="87"/>
      <c r="F9" s="87"/>
      <c r="G9" s="87"/>
      <c r="H9" s="70">
        <f t="shared" si="0"/>
        <v>0.12866654991902385</v>
      </c>
      <c r="I9" s="59">
        <f t="shared" si="1"/>
        <v>17.7170807758975</v>
      </c>
      <c r="J9" s="59">
        <f t="shared" si="2"/>
        <v>-8.991241874097426</v>
      </c>
      <c r="K9" s="59">
        <f t="shared" si="3"/>
        <v>0</v>
      </c>
    </row>
    <row r="10" spans="1:11">
      <c r="A10" s="58" t="s">
        <v>8</v>
      </c>
      <c r="B10" s="87">
        <v>219.3556505002943</v>
      </c>
      <c r="C10" s="87">
        <v>252.72769310113313</v>
      </c>
      <c r="D10" s="87">
        <v>237.60656294771246</v>
      </c>
      <c r="E10" s="87"/>
      <c r="F10" s="87"/>
      <c r="G10" s="87"/>
      <c r="H10" s="70">
        <f t="shared" si="0"/>
        <v>8.3202381182305912E-2</v>
      </c>
      <c r="I10" s="59">
        <f t="shared" si="1"/>
        <v>18.250912447418159</v>
      </c>
      <c r="J10" s="59">
        <f t="shared" si="2"/>
        <v>-15.121130153420665</v>
      </c>
      <c r="K10" s="59">
        <f t="shared" si="3"/>
        <v>0</v>
      </c>
    </row>
    <row r="11" spans="1:11">
      <c r="A11" s="58" t="s">
        <v>9</v>
      </c>
      <c r="B11" s="87">
        <v>127.17466787549738</v>
      </c>
      <c r="C11" s="87">
        <v>140.13057224427138</v>
      </c>
      <c r="D11" s="87">
        <v>147.12596344847231</v>
      </c>
      <c r="E11" s="87"/>
      <c r="F11" s="87"/>
      <c r="G11" s="87"/>
      <c r="H11" s="70">
        <f t="shared" si="0"/>
        <v>0.15688105112652648</v>
      </c>
      <c r="I11" s="59">
        <f t="shared" si="1"/>
        <v>19.951295572974928</v>
      </c>
      <c r="J11" s="59">
        <f t="shared" si="2"/>
        <v>6.9953912042009279</v>
      </c>
      <c r="K11" s="59">
        <f t="shared" si="3"/>
        <v>0</v>
      </c>
    </row>
    <row r="12" spans="1:11">
      <c r="A12" s="58" t="s">
        <v>10</v>
      </c>
      <c r="B12" s="87">
        <v>184.65143626783996</v>
      </c>
      <c r="C12" s="87">
        <v>197.72657024713791</v>
      </c>
      <c r="D12" s="87">
        <v>233.1445330450147</v>
      </c>
      <c r="E12" s="87"/>
      <c r="F12" s="87"/>
      <c r="G12" s="87"/>
      <c r="H12" s="70">
        <f t="shared" si="0"/>
        <v>0.26261965656651975</v>
      </c>
      <c r="I12" s="59">
        <f t="shared" si="1"/>
        <v>48.493096777174742</v>
      </c>
      <c r="J12" s="59">
        <f t="shared" si="2"/>
        <v>35.417962797876783</v>
      </c>
      <c r="K12" s="59">
        <f t="shared" si="3"/>
        <v>0</v>
      </c>
    </row>
    <row r="13" spans="1:11">
      <c r="A13" s="58" t="s">
        <v>11</v>
      </c>
      <c r="B13" s="87">
        <v>259.54905447419219</v>
      </c>
      <c r="C13" s="87">
        <v>282.10640847570301</v>
      </c>
      <c r="D13" s="87">
        <v>271.48334494859017</v>
      </c>
      <c r="E13" s="87"/>
      <c r="F13" s="87"/>
      <c r="G13" s="87"/>
      <c r="H13" s="70">
        <f t="shared" si="0"/>
        <v>4.5980866694255856E-2</v>
      </c>
      <c r="I13" s="59">
        <f t="shared" si="1"/>
        <v>11.934290474397983</v>
      </c>
      <c r="J13" s="59">
        <f t="shared" si="2"/>
        <v>-10.623063527112834</v>
      </c>
      <c r="K13" s="59">
        <f t="shared" si="3"/>
        <v>0</v>
      </c>
    </row>
    <row r="14" spans="1:11">
      <c r="A14" s="58" t="s">
        <v>12</v>
      </c>
      <c r="B14" s="87">
        <v>123.06940880482733</v>
      </c>
      <c r="C14" s="87">
        <v>143.75886835518781</v>
      </c>
      <c r="D14" s="87">
        <v>143.0080880518401</v>
      </c>
      <c r="E14" s="87"/>
      <c r="F14" s="87"/>
      <c r="G14" s="87"/>
      <c r="H14" s="70">
        <f t="shared" si="0"/>
        <v>0.16201166025452368</v>
      </c>
      <c r="I14" s="59">
        <f t="shared" si="1"/>
        <v>19.938679247012772</v>
      </c>
      <c r="J14" s="59">
        <f t="shared" si="2"/>
        <v>-0.75078030334771029</v>
      </c>
      <c r="K14" s="59">
        <f t="shared" si="3"/>
        <v>0</v>
      </c>
    </row>
    <row r="15" spans="1:11">
      <c r="A15" s="58" t="s">
        <v>13</v>
      </c>
      <c r="B15" s="87">
        <v>102.44777322871245</v>
      </c>
      <c r="C15" s="87">
        <v>117.85441802538277</v>
      </c>
      <c r="D15" s="87">
        <v>117.52200051300704</v>
      </c>
      <c r="E15" s="87"/>
      <c r="F15" s="87"/>
      <c r="G15" s="87"/>
      <c r="H15" s="70">
        <f t="shared" si="0"/>
        <v>0.14714060451701283</v>
      </c>
      <c r="I15" s="59">
        <f t="shared" si="1"/>
        <v>15.074227284294594</v>
      </c>
      <c r="J15" s="59">
        <f t="shared" si="2"/>
        <v>-0.33241751237572714</v>
      </c>
      <c r="K15" s="59">
        <f t="shared" si="3"/>
        <v>0</v>
      </c>
    </row>
    <row r="16" spans="1:11">
      <c r="A16" s="58" t="s">
        <v>14</v>
      </c>
      <c r="B16" s="87">
        <v>100.90873247927745</v>
      </c>
      <c r="C16" s="87">
        <v>117.97611980618203</v>
      </c>
      <c r="D16" s="87">
        <v>117.36730681685049</v>
      </c>
      <c r="E16" s="87"/>
      <c r="F16" s="87"/>
      <c r="G16" s="87"/>
      <c r="H16" s="70">
        <f t="shared" si="0"/>
        <v>0.16310356827594641</v>
      </c>
      <c r="I16" s="59">
        <f t="shared" si="1"/>
        <v>16.45857433757304</v>
      </c>
      <c r="J16" s="59">
        <f t="shared" si="2"/>
        <v>-0.60881298933153971</v>
      </c>
      <c r="K16" s="59">
        <f t="shared" si="3"/>
        <v>0</v>
      </c>
    </row>
    <row r="17" spans="1:11">
      <c r="A17" s="58" t="s">
        <v>256</v>
      </c>
      <c r="B17" s="87">
        <v>117.34766245800273</v>
      </c>
      <c r="C17" s="87">
        <v>137.47660653219629</v>
      </c>
      <c r="D17" s="87">
        <v>135.10273405266699</v>
      </c>
      <c r="E17" s="87"/>
      <c r="F17" s="87"/>
      <c r="G17" s="87"/>
      <c r="H17" s="70">
        <f t="shared" si="0"/>
        <v>0.15130315528030716</v>
      </c>
      <c r="I17" s="59">
        <f t="shared" si="1"/>
        <v>17.755071594664258</v>
      </c>
      <c r="J17" s="59">
        <f t="shared" si="2"/>
        <v>-2.3738724795292967</v>
      </c>
      <c r="K17" s="59">
        <f t="shared" si="3"/>
        <v>0</v>
      </c>
    </row>
    <row r="18" spans="1:11">
      <c r="A18" s="58" t="s">
        <v>16</v>
      </c>
      <c r="B18" s="87">
        <v>152.42608798773733</v>
      </c>
      <c r="C18" s="87">
        <v>170.60322189739281</v>
      </c>
      <c r="D18" s="87">
        <v>175.15926726217961</v>
      </c>
      <c r="E18" s="87"/>
      <c r="F18" s="87"/>
      <c r="G18" s="87"/>
      <c r="H18" s="70">
        <f t="shared" si="0"/>
        <v>0.14914231267465947</v>
      </c>
      <c r="I18" s="59">
        <f t="shared" si="1"/>
        <v>22.733179274442278</v>
      </c>
      <c r="J18" s="59">
        <f t="shared" si="2"/>
        <v>4.5560453647867973</v>
      </c>
      <c r="K18" s="59">
        <f t="shared" si="3"/>
        <v>0</v>
      </c>
    </row>
    <row r="19" spans="1:11">
      <c r="A19" s="58" t="s">
        <v>17</v>
      </c>
      <c r="B19" s="87">
        <v>126.79603328741244</v>
      </c>
      <c r="C19" s="87">
        <v>148.48594109836276</v>
      </c>
      <c r="D19" s="87">
        <v>152.48295268554813</v>
      </c>
      <c r="E19" s="87"/>
      <c r="F19" s="87"/>
      <c r="G19" s="87"/>
      <c r="H19" s="70">
        <f t="shared" si="0"/>
        <v>0.20258456618994036</v>
      </c>
      <c r="I19" s="59">
        <f t="shared" si="1"/>
        <v>25.686919398135686</v>
      </c>
      <c r="J19" s="59">
        <f t="shared" si="2"/>
        <v>3.9970115871853693</v>
      </c>
      <c r="K19" s="59">
        <f t="shared" si="3"/>
        <v>0</v>
      </c>
    </row>
    <row r="20" spans="1:11">
      <c r="A20" s="58" t="s">
        <v>257</v>
      </c>
      <c r="B20" s="87">
        <v>454.37342466551223</v>
      </c>
      <c r="C20" s="87">
        <v>417.85531754263656</v>
      </c>
      <c r="D20" s="87">
        <v>494.71888949830748</v>
      </c>
      <c r="E20" s="87"/>
      <c r="F20" s="87"/>
      <c r="G20" s="87"/>
      <c r="H20" s="70">
        <f t="shared" si="0"/>
        <v>8.8793627977903036E-2</v>
      </c>
      <c r="I20" s="59">
        <f t="shared" si="1"/>
        <v>40.345464832795244</v>
      </c>
      <c r="J20" s="59">
        <f t="shared" si="2"/>
        <v>76.86357195567092</v>
      </c>
      <c r="K20" s="59">
        <f t="shared" si="3"/>
        <v>0</v>
      </c>
    </row>
    <row r="21" spans="1:11">
      <c r="A21" s="58" t="s">
        <v>19</v>
      </c>
      <c r="B21" s="87">
        <v>182.13850680615971</v>
      </c>
      <c r="C21" s="87">
        <v>204.18649461687744</v>
      </c>
      <c r="D21" s="87">
        <v>207.55104510872363</v>
      </c>
      <c r="E21" s="87"/>
      <c r="F21" s="87"/>
      <c r="G21" s="87"/>
      <c r="H21" s="70">
        <f t="shared" si="0"/>
        <v>0.13952315053076131</v>
      </c>
      <c r="I21" s="59">
        <f t="shared" si="1"/>
        <v>25.412538302563917</v>
      </c>
      <c r="J21" s="59">
        <f t="shared" si="2"/>
        <v>3.3645504918461882</v>
      </c>
      <c r="K21" s="59">
        <f t="shared" si="3"/>
        <v>0</v>
      </c>
    </row>
    <row r="22" spans="1:11">
      <c r="A22" s="58" t="s">
        <v>258</v>
      </c>
      <c r="B22" s="87">
        <v>210.66005746577775</v>
      </c>
      <c r="C22" s="87">
        <v>215.43887689059412</v>
      </c>
      <c r="D22" s="87">
        <v>232.99492036821121</v>
      </c>
      <c r="E22" s="87"/>
      <c r="F22" s="87"/>
      <c r="G22" s="87"/>
      <c r="H22" s="70">
        <f t="shared" si="0"/>
        <v>0.10602324508556545</v>
      </c>
      <c r="I22" s="59">
        <f t="shared" si="1"/>
        <v>22.334862902433457</v>
      </c>
      <c r="J22" s="59">
        <f t="shared" si="2"/>
        <v>17.556043477617095</v>
      </c>
      <c r="K22" s="59">
        <f t="shared" si="3"/>
        <v>0</v>
      </c>
    </row>
    <row r="23" spans="1:11">
      <c r="A23" s="58" t="s">
        <v>259</v>
      </c>
      <c r="B23" s="87">
        <v>148.73478166279153</v>
      </c>
      <c r="C23" s="87">
        <v>166.1701682470154</v>
      </c>
      <c r="D23" s="87">
        <v>173.09974362562846</v>
      </c>
      <c r="E23" s="87"/>
      <c r="F23" s="87"/>
      <c r="G23" s="87"/>
      <c r="H23" s="70">
        <f t="shared" si="0"/>
        <v>0.16381482320710078</v>
      </c>
      <c r="I23" s="59">
        <f t="shared" si="1"/>
        <v>24.364961962836929</v>
      </c>
      <c r="J23" s="59">
        <f t="shared" si="2"/>
        <v>6.9295753786130661</v>
      </c>
      <c r="K23" s="59">
        <f t="shared" si="3"/>
        <v>0</v>
      </c>
    </row>
    <row r="24" spans="1:11">
      <c r="A24" s="58" t="s">
        <v>260</v>
      </c>
      <c r="B24" s="87">
        <v>143.00686829247061</v>
      </c>
      <c r="C24" s="87">
        <v>153.69218539263264</v>
      </c>
      <c r="D24" s="87">
        <v>162.93881060382677</v>
      </c>
      <c r="E24" s="87"/>
      <c r="F24" s="87"/>
      <c r="G24" s="87"/>
      <c r="H24" s="70">
        <f t="shared" si="0"/>
        <v>0.13937751766294415</v>
      </c>
      <c r="I24" s="59">
        <f t="shared" si="1"/>
        <v>19.931942311356153</v>
      </c>
      <c r="J24" s="59">
        <f t="shared" si="2"/>
        <v>9.2466252111941287</v>
      </c>
      <c r="K24" s="59">
        <f t="shared" si="3"/>
        <v>0</v>
      </c>
    </row>
    <row r="25" spans="1:11">
      <c r="A25" s="58" t="s">
        <v>23</v>
      </c>
      <c r="B25" s="87">
        <v>185.11735077792872</v>
      </c>
      <c r="C25" s="87">
        <v>220.23494879668237</v>
      </c>
      <c r="D25" s="87">
        <v>217.59569194601207</v>
      </c>
      <c r="E25" s="87"/>
      <c r="F25" s="87"/>
      <c r="G25" s="87"/>
      <c r="H25" s="70">
        <f t="shared" si="0"/>
        <v>0.17544730967463529</v>
      </c>
      <c r="I25" s="59">
        <f t="shared" si="1"/>
        <v>32.478341168083347</v>
      </c>
      <c r="J25" s="59">
        <f t="shared" si="2"/>
        <v>-2.6392568506703071</v>
      </c>
      <c r="K25" s="59">
        <f t="shared" si="3"/>
        <v>0</v>
      </c>
    </row>
    <row r="26" spans="1:11">
      <c r="A26" s="58" t="s">
        <v>261</v>
      </c>
      <c r="B26" s="87">
        <v>142.59296210734493</v>
      </c>
      <c r="C26" s="87">
        <v>161.9478620346197</v>
      </c>
      <c r="D26" s="87">
        <v>167.62227946684581</v>
      </c>
      <c r="E26" s="87"/>
      <c r="F26" s="87"/>
      <c r="G26" s="87"/>
      <c r="H26" s="70">
        <f t="shared" si="0"/>
        <v>0.17552982271774845</v>
      </c>
      <c r="I26" s="59">
        <f t="shared" si="1"/>
        <v>25.02931735950088</v>
      </c>
      <c r="J26" s="59">
        <f t="shared" si="2"/>
        <v>5.6744174322261074</v>
      </c>
      <c r="K26" s="59">
        <f t="shared" si="3"/>
        <v>0</v>
      </c>
    </row>
    <row r="27" spans="1:11">
      <c r="A27" s="58" t="s">
        <v>25</v>
      </c>
      <c r="B27" s="87">
        <v>188.92039396988179</v>
      </c>
      <c r="C27" s="87">
        <v>222.60991405118298</v>
      </c>
      <c r="D27" s="87">
        <v>223.39400333717114</v>
      </c>
      <c r="E27" s="87"/>
      <c r="F27" s="87"/>
      <c r="G27" s="87"/>
      <c r="H27" s="70">
        <f t="shared" si="0"/>
        <v>0.18247690809275591</v>
      </c>
      <c r="I27" s="59">
        <f t="shared" si="1"/>
        <v>34.473609367289356</v>
      </c>
      <c r="J27" s="59">
        <f t="shared" si="2"/>
        <v>0.78408928598815919</v>
      </c>
      <c r="K27" s="59">
        <f t="shared" si="3"/>
        <v>0</v>
      </c>
    </row>
    <row r="28" spans="1:11">
      <c r="A28" s="58" t="s">
        <v>26</v>
      </c>
      <c r="B28" s="87">
        <v>160.49780756726136</v>
      </c>
      <c r="C28" s="87">
        <v>192.31768221690382</v>
      </c>
      <c r="D28" s="87">
        <v>193.88577450171309</v>
      </c>
      <c r="E28" s="87"/>
      <c r="F28" s="87"/>
      <c r="G28" s="87"/>
      <c r="H28" s="70">
        <f t="shared" si="0"/>
        <v>0.2080275577624916</v>
      </c>
      <c r="I28" s="59">
        <f t="shared" si="1"/>
        <v>33.387966934451725</v>
      </c>
      <c r="J28" s="59">
        <f t="shared" si="2"/>
        <v>1.5680922848092678</v>
      </c>
      <c r="K28" s="59">
        <f t="shared" si="3"/>
        <v>0</v>
      </c>
    </row>
    <row r="29" spans="1:11">
      <c r="A29" s="58" t="s">
        <v>27</v>
      </c>
      <c r="B29" s="87">
        <v>150.12813240424742</v>
      </c>
      <c r="C29" s="87">
        <v>171.82399730513959</v>
      </c>
      <c r="D29" s="87">
        <v>175.4298489837569</v>
      </c>
      <c r="E29" s="87"/>
      <c r="F29" s="87"/>
      <c r="G29" s="87"/>
      <c r="H29" s="70">
        <f t="shared" si="0"/>
        <v>0.16853414596126448</v>
      </c>
      <c r="I29" s="59">
        <f t="shared" si="1"/>
        <v>25.301716579509474</v>
      </c>
      <c r="J29" s="59">
        <f t="shared" si="2"/>
        <v>3.6058516786173129</v>
      </c>
      <c r="K29" s="59">
        <f t="shared" si="3"/>
        <v>0</v>
      </c>
    </row>
    <row r="30" spans="1:11">
      <c r="A30" s="58" t="s">
        <v>28</v>
      </c>
      <c r="B30" s="87">
        <v>193.2846202367036</v>
      </c>
      <c r="C30" s="87">
        <v>217.12170450218485</v>
      </c>
      <c r="D30" s="87">
        <v>235.25427836321745</v>
      </c>
      <c r="E30" s="87"/>
      <c r="F30" s="87"/>
      <c r="G30" s="87"/>
      <c r="H30" s="70">
        <f t="shared" si="0"/>
        <v>0.21713914989778405</v>
      </c>
      <c r="I30" s="59">
        <f t="shared" si="1"/>
        <v>41.969658126513849</v>
      </c>
      <c r="J30" s="59">
        <f t="shared" si="2"/>
        <v>18.132573861032597</v>
      </c>
      <c r="K30" s="59">
        <f t="shared" si="3"/>
        <v>0</v>
      </c>
    </row>
    <row r="31" spans="1:11">
      <c r="A31" s="58" t="s">
        <v>29</v>
      </c>
      <c r="B31" s="87">
        <v>256.25557127759686</v>
      </c>
      <c r="C31" s="87">
        <v>267.74472370073039</v>
      </c>
      <c r="D31" s="87">
        <v>292.26918572440712</v>
      </c>
      <c r="E31" s="87"/>
      <c r="F31" s="87"/>
      <c r="G31" s="87"/>
      <c r="H31" s="70">
        <f t="shared" si="0"/>
        <v>0.14053787891228867</v>
      </c>
      <c r="I31" s="59">
        <f t="shared" si="1"/>
        <v>36.013614446810266</v>
      </c>
      <c r="J31" s="59">
        <f t="shared" si="2"/>
        <v>24.524462023676733</v>
      </c>
      <c r="K31" s="59">
        <f t="shared" si="3"/>
        <v>0</v>
      </c>
    </row>
    <row r="32" spans="1:11">
      <c r="A32" s="58" t="s">
        <v>30</v>
      </c>
      <c r="B32" s="87">
        <v>107.1933325197833</v>
      </c>
      <c r="C32" s="87">
        <v>126.00121606250195</v>
      </c>
      <c r="D32" s="87">
        <v>125.91057228183499</v>
      </c>
      <c r="E32" s="87"/>
      <c r="F32" s="87"/>
      <c r="G32" s="87"/>
      <c r="H32" s="70">
        <f t="shared" si="0"/>
        <v>0.17461197746228563</v>
      </c>
      <c r="I32" s="59">
        <f t="shared" si="1"/>
        <v>18.71723976205169</v>
      </c>
      <c r="J32" s="59">
        <f t="shared" si="2"/>
        <v>-9.0643780666965768E-2</v>
      </c>
      <c r="K32" s="59">
        <f t="shared" si="3"/>
        <v>0</v>
      </c>
    </row>
    <row r="33" spans="1:11">
      <c r="A33" s="58" t="s">
        <v>31</v>
      </c>
      <c r="B33" s="87">
        <v>117.07778161536035</v>
      </c>
      <c r="C33" s="87">
        <v>136.77783705051627</v>
      </c>
      <c r="D33" s="87">
        <v>139.91716058580903</v>
      </c>
      <c r="E33" s="87"/>
      <c r="F33" s="87"/>
      <c r="G33" s="87"/>
      <c r="H33" s="70">
        <f t="shared" si="0"/>
        <v>0.19507867893742362</v>
      </c>
      <c r="I33" s="59">
        <f t="shared" si="1"/>
        <v>22.839378970448678</v>
      </c>
      <c r="J33" s="59">
        <f t="shared" si="2"/>
        <v>3.1393235352927604</v>
      </c>
      <c r="K33" s="59">
        <f t="shared" si="3"/>
        <v>0</v>
      </c>
    </row>
    <row r="34" spans="1:11">
      <c r="A34" s="58" t="s">
        <v>262</v>
      </c>
      <c r="B34" s="87">
        <v>191.28723992438034</v>
      </c>
      <c r="C34" s="87">
        <v>205.66051182050919</v>
      </c>
      <c r="D34" s="87">
        <v>207.18182540037856</v>
      </c>
      <c r="E34" s="87"/>
      <c r="F34" s="87"/>
      <c r="G34" s="87"/>
      <c r="H34" s="70">
        <f t="shared" si="0"/>
        <v>8.3092763962100441E-2</v>
      </c>
      <c r="I34" s="59">
        <f t="shared" si="1"/>
        <v>15.894585475998213</v>
      </c>
      <c r="J34" s="59">
        <f t="shared" si="2"/>
        <v>1.5213135798693713</v>
      </c>
      <c r="K34" s="59">
        <f t="shared" si="3"/>
        <v>0</v>
      </c>
    </row>
    <row r="35" spans="1:11">
      <c r="A35" s="58" t="s">
        <v>263</v>
      </c>
      <c r="B35" s="87">
        <v>176.85595851476117</v>
      </c>
      <c r="C35" s="87">
        <v>202.03202902135959</v>
      </c>
      <c r="D35" s="87">
        <v>202.4907684031871</v>
      </c>
      <c r="E35" s="87"/>
      <c r="F35" s="87"/>
      <c r="G35" s="87"/>
      <c r="H35" s="70">
        <f t="shared" si="0"/>
        <v>0.1449473916723385</v>
      </c>
      <c r="I35" s="59">
        <f t="shared" si="1"/>
        <v>25.634809888425934</v>
      </c>
      <c r="J35" s="59">
        <f t="shared" si="2"/>
        <v>0.45873938182751317</v>
      </c>
      <c r="K35" s="59">
        <f t="shared" si="3"/>
        <v>0</v>
      </c>
    </row>
    <row r="36" spans="1:11">
      <c r="A36" s="58" t="s">
        <v>34</v>
      </c>
      <c r="B36" s="87">
        <v>214.78567154836392</v>
      </c>
      <c r="C36" s="87">
        <v>244.90767649826611</v>
      </c>
      <c r="D36" s="87">
        <v>243.57204040076218</v>
      </c>
      <c r="E36" s="87"/>
      <c r="F36" s="87"/>
      <c r="G36" s="87"/>
      <c r="H36" s="70">
        <f t="shared" si="0"/>
        <v>0.13402369275790516</v>
      </c>
      <c r="I36" s="59">
        <f t="shared" si="1"/>
        <v>28.786368852398255</v>
      </c>
      <c r="J36" s="59">
        <f t="shared" si="2"/>
        <v>-1.3356360975039365</v>
      </c>
      <c r="K36" s="59">
        <f t="shared" si="3"/>
        <v>0</v>
      </c>
    </row>
    <row r="37" spans="1:11">
      <c r="A37" s="58" t="s">
        <v>35</v>
      </c>
      <c r="B37" s="87">
        <v>176.77464291552872</v>
      </c>
      <c r="C37" s="87">
        <v>184.4289015371881</v>
      </c>
      <c r="D37" s="87">
        <v>199.70290168109059</v>
      </c>
      <c r="E37" s="87"/>
      <c r="F37" s="87"/>
      <c r="G37" s="87"/>
      <c r="H37" s="70">
        <f t="shared" si="0"/>
        <v>0.12970332388971695</v>
      </c>
      <c r="I37" s="59">
        <f t="shared" si="1"/>
        <v>22.928258765561878</v>
      </c>
      <c r="J37" s="59">
        <f t="shared" si="2"/>
        <v>15.274000143902498</v>
      </c>
      <c r="K37" s="59">
        <f t="shared" si="3"/>
        <v>0</v>
      </c>
    </row>
    <row r="38" spans="1:11">
      <c r="A38" s="58" t="s">
        <v>36</v>
      </c>
      <c r="B38" s="87">
        <v>148.71313137520281</v>
      </c>
      <c r="C38" s="87">
        <v>172.90298052933198</v>
      </c>
      <c r="D38" s="87">
        <v>170.67594948877655</v>
      </c>
      <c r="E38" s="87"/>
      <c r="F38" s="87"/>
      <c r="G38" s="87"/>
      <c r="H38" s="70">
        <f t="shared" si="0"/>
        <v>0.14768580225885783</v>
      </c>
      <c r="I38" s="59">
        <f t="shared" si="1"/>
        <v>21.962818113573746</v>
      </c>
      <c r="J38" s="59">
        <f t="shared" si="2"/>
        <v>-2.2270310405554312</v>
      </c>
      <c r="K38" s="59">
        <f t="shared" si="3"/>
        <v>0</v>
      </c>
    </row>
    <row r="39" spans="1:11">
      <c r="A39" s="58" t="s">
        <v>37</v>
      </c>
      <c r="B39" s="87">
        <v>161.747614232556</v>
      </c>
      <c r="C39" s="87">
        <v>166.79962130971268</v>
      </c>
      <c r="D39" s="87">
        <v>164.23855183317664</v>
      </c>
      <c r="E39" s="87"/>
      <c r="F39" s="87"/>
      <c r="G39" s="87"/>
      <c r="H39" s="70">
        <f t="shared" si="0"/>
        <v>1.5400150490252318E-2</v>
      </c>
      <c r="I39" s="59">
        <f t="shared" si="1"/>
        <v>2.4909376006206401</v>
      </c>
      <c r="J39" s="59">
        <f t="shared" si="2"/>
        <v>-2.5610694765360336</v>
      </c>
      <c r="K39" s="59">
        <f t="shared" si="3"/>
        <v>0</v>
      </c>
    </row>
    <row r="40" spans="1:11">
      <c r="A40" s="58" t="s">
        <v>38</v>
      </c>
      <c r="B40" s="87">
        <v>101.73169050021136</v>
      </c>
      <c r="C40" s="87">
        <v>115.60606566370048</v>
      </c>
      <c r="D40" s="87">
        <v>114.93596488374794</v>
      </c>
      <c r="E40" s="87"/>
      <c r="F40" s="87"/>
      <c r="G40" s="87"/>
      <c r="H40" s="70">
        <f t="shared" si="0"/>
        <v>0.12979509451392782</v>
      </c>
      <c r="I40" s="59">
        <f t="shared" si="1"/>
        <v>13.204274383536585</v>
      </c>
      <c r="J40" s="59">
        <f t="shared" si="2"/>
        <v>-0.67010077995253425</v>
      </c>
      <c r="K40" s="59">
        <f t="shared" si="3"/>
        <v>0</v>
      </c>
    </row>
    <row r="41" spans="1:11">
      <c r="A41" s="58" t="s">
        <v>39</v>
      </c>
      <c r="B41" s="87">
        <v>160.51658769502572</v>
      </c>
      <c r="C41" s="87">
        <v>190.0753662126815</v>
      </c>
      <c r="D41" s="87">
        <v>180.87666208856217</v>
      </c>
      <c r="E41" s="87"/>
      <c r="F41" s="87"/>
      <c r="G41" s="87"/>
      <c r="H41" s="70">
        <f t="shared" si="0"/>
        <v>0.12684093703897864</v>
      </c>
      <c r="I41" s="59">
        <f t="shared" si="1"/>
        <v>20.360074393536451</v>
      </c>
      <c r="J41" s="59">
        <f t="shared" si="2"/>
        <v>-9.198704124119331</v>
      </c>
      <c r="K41" s="59">
        <f t="shared" si="3"/>
        <v>0</v>
      </c>
    </row>
    <row r="42" spans="1:11">
      <c r="A42" s="58" t="s">
        <v>40</v>
      </c>
      <c r="B42" s="87">
        <v>111.93330377889865</v>
      </c>
      <c r="C42" s="87">
        <v>126.83305546204976</v>
      </c>
      <c r="D42" s="87">
        <v>126.19957772171142</v>
      </c>
      <c r="E42" s="87"/>
      <c r="F42" s="87"/>
      <c r="G42" s="87"/>
      <c r="H42" s="70">
        <f t="shared" si="0"/>
        <v>0.12745334463631022</v>
      </c>
      <c r="I42" s="59">
        <f t="shared" si="1"/>
        <v>14.266273942812774</v>
      </c>
      <c r="J42" s="59">
        <f t="shared" si="2"/>
        <v>-0.63347774033833559</v>
      </c>
      <c r="K42" s="59">
        <f t="shared" si="3"/>
        <v>0</v>
      </c>
    </row>
    <row r="43" spans="1:11">
      <c r="A43" s="58" t="s">
        <v>264</v>
      </c>
      <c r="B43" s="87">
        <v>121.13653712451391</v>
      </c>
      <c r="C43" s="87">
        <v>144.92470133664597</v>
      </c>
      <c r="D43" s="87">
        <v>141.90325578089144</v>
      </c>
      <c r="E43" s="87"/>
      <c r="F43" s="87"/>
      <c r="G43" s="87"/>
      <c r="H43" s="70">
        <f t="shared" si="0"/>
        <v>0.17143232875339523</v>
      </c>
      <c r="I43" s="59">
        <f t="shared" si="1"/>
        <v>20.766718656377535</v>
      </c>
      <c r="J43" s="59">
        <f t="shared" si="2"/>
        <v>-3.021445555754525</v>
      </c>
      <c r="K43" s="59">
        <f t="shared" si="3"/>
        <v>0</v>
      </c>
    </row>
    <row r="44" spans="1:11">
      <c r="A44" s="58" t="s">
        <v>42</v>
      </c>
      <c r="B44" s="87">
        <v>132.73808387672861</v>
      </c>
      <c r="C44" s="87">
        <v>155.48107510132485</v>
      </c>
      <c r="D44" s="87">
        <v>154.97208075826657</v>
      </c>
      <c r="E44" s="87"/>
      <c r="F44" s="87"/>
      <c r="G44" s="87"/>
      <c r="H44" s="70">
        <f t="shared" si="0"/>
        <v>0.16750277111266923</v>
      </c>
      <c r="I44" s="59">
        <f t="shared" si="1"/>
        <v>22.233996881537962</v>
      </c>
      <c r="J44" s="59">
        <f t="shared" si="2"/>
        <v>-0.5089943430582764</v>
      </c>
      <c r="K44" s="59">
        <f t="shared" si="3"/>
        <v>0</v>
      </c>
    </row>
    <row r="45" spans="1:11">
      <c r="A45" s="58" t="s">
        <v>265</v>
      </c>
      <c r="B45" s="87">
        <v>109.07781794536558</v>
      </c>
      <c r="C45" s="87">
        <v>128.27333072445998</v>
      </c>
      <c r="D45" s="87">
        <v>124.8987210297791</v>
      </c>
      <c r="E45" s="87"/>
      <c r="F45" s="87"/>
      <c r="G45" s="87"/>
      <c r="H45" s="70">
        <f t="shared" si="0"/>
        <v>0.14504235033687435</v>
      </c>
      <c r="I45" s="59">
        <f t="shared" si="1"/>
        <v>15.820903084413516</v>
      </c>
      <c r="J45" s="59">
        <f t="shared" si="2"/>
        <v>-3.3746096946808848</v>
      </c>
      <c r="K45" s="59">
        <f t="shared" si="3"/>
        <v>0</v>
      </c>
    </row>
    <row r="46" spans="1:11">
      <c r="A46" s="58" t="s">
        <v>266</v>
      </c>
      <c r="B46" s="87">
        <v>112.46878916060091</v>
      </c>
      <c r="C46" s="87">
        <v>130.85441187684995</v>
      </c>
      <c r="D46" s="87">
        <v>131.86155444719705</v>
      </c>
      <c r="E46" s="87"/>
      <c r="F46" s="87"/>
      <c r="G46" s="87"/>
      <c r="H46" s="70">
        <f t="shared" si="0"/>
        <v>0.17242797251870523</v>
      </c>
      <c r="I46" s="59">
        <f t="shared" si="1"/>
        <v>19.392765286596145</v>
      </c>
      <c r="J46" s="59">
        <f t="shared" si="2"/>
        <v>1.0071425703470993</v>
      </c>
      <c r="K46" s="59">
        <f t="shared" si="3"/>
        <v>0</v>
      </c>
    </row>
    <row r="47" spans="1:11">
      <c r="A47" s="58" t="s">
        <v>45</v>
      </c>
      <c r="B47" s="87">
        <v>213.89899560129862</v>
      </c>
      <c r="C47" s="87">
        <v>253.85609331069296</v>
      </c>
      <c r="D47" s="87">
        <v>254.82680663704946</v>
      </c>
      <c r="E47" s="87"/>
      <c r="F47" s="87"/>
      <c r="G47" s="87"/>
      <c r="H47" s="70">
        <f t="shared" si="0"/>
        <v>0.19134176353047988</v>
      </c>
      <c r="I47" s="59">
        <f t="shared" si="1"/>
        <v>40.927811035750835</v>
      </c>
      <c r="J47" s="59">
        <f t="shared" si="2"/>
        <v>0.97071332635650265</v>
      </c>
      <c r="K47" s="59">
        <f t="shared" si="3"/>
        <v>0</v>
      </c>
    </row>
    <row r="48" spans="1:11">
      <c r="A48" s="58" t="s">
        <v>46</v>
      </c>
      <c r="B48" s="87">
        <v>466.67202784307705</v>
      </c>
      <c r="C48" s="87">
        <v>454.10668759696881</v>
      </c>
      <c r="D48" s="87">
        <v>438.26441945028648</v>
      </c>
      <c r="E48" s="87"/>
      <c r="F48" s="87"/>
      <c r="G48" s="87"/>
      <c r="H48" s="70">
        <f t="shared" si="0"/>
        <v>-6.0872747235544394E-2</v>
      </c>
      <c r="I48" s="59">
        <f t="shared" si="1"/>
        <v>-28.407608392790564</v>
      </c>
      <c r="J48" s="59">
        <f t="shared" si="2"/>
        <v>-15.842268146682329</v>
      </c>
      <c r="K48" s="59">
        <f t="shared" si="3"/>
        <v>0</v>
      </c>
    </row>
    <row r="49" spans="1:11">
      <c r="A49" s="58" t="s">
        <v>47</v>
      </c>
      <c r="B49" s="87">
        <v>154.35792184420043</v>
      </c>
      <c r="C49" s="87">
        <v>177.04260405357752</v>
      </c>
      <c r="D49" s="87">
        <v>176.83166431498032</v>
      </c>
      <c r="E49" s="87"/>
      <c r="F49" s="87"/>
      <c r="G49" s="87"/>
      <c r="H49" s="70">
        <f t="shared" si="0"/>
        <v>0.14559500544107817</v>
      </c>
      <c r="I49" s="59">
        <f t="shared" si="1"/>
        <v>22.473742470779882</v>
      </c>
      <c r="J49" s="59">
        <f t="shared" si="2"/>
        <v>-0.2109397385972045</v>
      </c>
      <c r="K49" s="59">
        <f t="shared" si="3"/>
        <v>0</v>
      </c>
    </row>
    <row r="50" spans="1:11">
      <c r="A50" s="58" t="s">
        <v>48</v>
      </c>
      <c r="B50" s="87">
        <v>137.14526174964922</v>
      </c>
      <c r="C50" s="87">
        <v>160.06331968947219</v>
      </c>
      <c r="D50" s="87">
        <v>158.40963057966241</v>
      </c>
      <c r="E50" s="87"/>
      <c r="F50" s="87"/>
      <c r="G50" s="87"/>
      <c r="H50" s="70">
        <f t="shared" si="0"/>
        <v>0.15504997080271038</v>
      </c>
      <c r="I50" s="59">
        <f t="shared" si="1"/>
        <v>21.264368830013183</v>
      </c>
      <c r="J50" s="59">
        <f t="shared" si="2"/>
        <v>-1.6536891098097897</v>
      </c>
      <c r="K50" s="59">
        <f t="shared" si="3"/>
        <v>0</v>
      </c>
    </row>
    <row r="51" spans="1:11">
      <c r="A51" s="58" t="s">
        <v>49</v>
      </c>
      <c r="B51" s="87">
        <v>120.93172406782527</v>
      </c>
      <c r="C51" s="87">
        <v>147.71749304276719</v>
      </c>
      <c r="D51" s="87">
        <v>137.66649673041073</v>
      </c>
      <c r="E51" s="87"/>
      <c r="F51" s="87"/>
      <c r="G51" s="87"/>
      <c r="H51" s="70">
        <f t="shared" si="0"/>
        <v>0.13838199026418957</v>
      </c>
      <c r="I51" s="59">
        <f t="shared" si="1"/>
        <v>16.734772662585456</v>
      </c>
      <c r="J51" s="59">
        <f t="shared" si="2"/>
        <v>-10.05099631235646</v>
      </c>
      <c r="K51" s="59">
        <f t="shared" si="3"/>
        <v>0</v>
      </c>
    </row>
    <row r="52" spans="1:11">
      <c r="A52" s="58" t="s">
        <v>50</v>
      </c>
      <c r="B52" s="87">
        <v>98.257208638923842</v>
      </c>
      <c r="C52" s="87">
        <v>116.24789320572256</v>
      </c>
      <c r="D52" s="87">
        <v>112.68792138581514</v>
      </c>
      <c r="E52" s="87"/>
      <c r="F52" s="87"/>
      <c r="G52" s="87"/>
      <c r="H52" s="70">
        <f t="shared" si="0"/>
        <v>0.14686670776412314</v>
      </c>
      <c r="I52" s="59">
        <f t="shared" si="1"/>
        <v>14.430712746891302</v>
      </c>
      <c r="J52" s="59">
        <f t="shared" si="2"/>
        <v>-3.5599718199074175</v>
      </c>
      <c r="K52" s="59">
        <f t="shared" si="3"/>
        <v>0</v>
      </c>
    </row>
    <row r="53" spans="1:11">
      <c r="A53" s="58" t="s">
        <v>51</v>
      </c>
      <c r="B53" s="87">
        <v>158.54064588885899</v>
      </c>
      <c r="C53" s="87">
        <v>196.10980047816673</v>
      </c>
      <c r="D53" s="87">
        <v>196.6497479841363</v>
      </c>
      <c r="E53" s="87"/>
      <c r="F53" s="87"/>
      <c r="G53" s="87"/>
      <c r="H53" s="70">
        <f t="shared" si="0"/>
        <v>0.24037433354467821</v>
      </c>
      <c r="I53" s="59">
        <f t="shared" si="1"/>
        <v>38.109102095277308</v>
      </c>
      <c r="J53" s="59">
        <f t="shared" si="2"/>
        <v>0.53994750596956465</v>
      </c>
      <c r="K53" s="59">
        <f t="shared" si="3"/>
        <v>0</v>
      </c>
    </row>
    <row r="54" spans="1:11">
      <c r="A54" s="58" t="s">
        <v>52</v>
      </c>
      <c r="B54" s="87">
        <v>141.20781871759917</v>
      </c>
      <c r="C54" s="87">
        <v>171.5764283282985</v>
      </c>
      <c r="D54" s="87">
        <v>169.056024771241</v>
      </c>
      <c r="E54" s="87"/>
      <c r="F54" s="87"/>
      <c r="G54" s="87"/>
      <c r="H54" s="70">
        <f t="shared" si="0"/>
        <v>0.19721433491820536</v>
      </c>
      <c r="I54" s="59">
        <f t="shared" si="1"/>
        <v>27.848206053641832</v>
      </c>
      <c r="J54" s="59">
        <f t="shared" si="2"/>
        <v>-2.5204035570575059</v>
      </c>
      <c r="K54" s="59">
        <f t="shared" si="3"/>
        <v>0</v>
      </c>
    </row>
    <row r="55" spans="1:11">
      <c r="A55" s="58" t="s">
        <v>53</v>
      </c>
      <c r="B55" s="87">
        <v>208.50096117184194</v>
      </c>
      <c r="C55" s="87">
        <v>243.08069878280918</v>
      </c>
      <c r="D55" s="87">
        <v>245.64448448252855</v>
      </c>
      <c r="E55" s="87"/>
      <c r="F55" s="87"/>
      <c r="G55" s="87"/>
      <c r="H55" s="70">
        <f t="shared" si="0"/>
        <v>0.17814557353562382</v>
      </c>
      <c r="I55" s="59">
        <f t="shared" si="1"/>
        <v>37.143523310686618</v>
      </c>
      <c r="J55" s="59">
        <f t="shared" si="2"/>
        <v>2.5637856997193751</v>
      </c>
      <c r="K55" s="59">
        <f t="shared" si="3"/>
        <v>0</v>
      </c>
    </row>
    <row r="56" spans="1:11">
      <c r="A56" s="58" t="s">
        <v>54</v>
      </c>
      <c r="B56" s="87">
        <v>217.14685230803116</v>
      </c>
      <c r="C56" s="87">
        <v>249.46379986781142</v>
      </c>
      <c r="D56" s="87">
        <v>236.95827610424737</v>
      </c>
      <c r="E56" s="87"/>
      <c r="F56" s="87"/>
      <c r="G56" s="87"/>
      <c r="H56" s="70">
        <f t="shared" si="0"/>
        <v>9.123514149821961E-2</v>
      </c>
      <c r="I56" s="59">
        <f t="shared" si="1"/>
        <v>19.811423796216218</v>
      </c>
      <c r="J56" s="59">
        <f t="shared" si="2"/>
        <v>-12.505523763564042</v>
      </c>
      <c r="K56" s="59">
        <f t="shared" si="3"/>
        <v>0</v>
      </c>
    </row>
    <row r="57" spans="1:11">
      <c r="A57" s="58" t="s">
        <v>55</v>
      </c>
      <c r="B57" s="87">
        <v>258.11186983620485</v>
      </c>
      <c r="C57" s="87">
        <v>300.08955059120865</v>
      </c>
      <c r="D57" s="87">
        <v>301.58549397034375</v>
      </c>
      <c r="E57" s="87"/>
      <c r="F57" s="87"/>
      <c r="G57" s="87"/>
      <c r="H57" s="70">
        <f t="shared" si="0"/>
        <v>0.16842938746570166</v>
      </c>
      <c r="I57" s="59">
        <f t="shared" si="1"/>
        <v>43.473624134138902</v>
      </c>
      <c r="J57" s="59">
        <f t="shared" si="2"/>
        <v>1.4959433791350989</v>
      </c>
      <c r="K57" s="59">
        <f t="shared" si="3"/>
        <v>0</v>
      </c>
    </row>
    <row r="58" spans="1:11">
      <c r="A58" s="58" t="s">
        <v>56</v>
      </c>
      <c r="B58" s="87">
        <v>158.3733869515716</v>
      </c>
      <c r="C58" s="87">
        <v>178.81930291310826</v>
      </c>
      <c r="D58" s="87">
        <v>195.52467932822714</v>
      </c>
      <c r="E58" s="87"/>
      <c r="F58" s="87"/>
      <c r="G58" s="87"/>
      <c r="H58" s="70">
        <f t="shared" si="0"/>
        <v>0.23458039947087755</v>
      </c>
      <c r="I58" s="59">
        <f t="shared" si="1"/>
        <v>37.151292376655533</v>
      </c>
      <c r="J58" s="59">
        <f t="shared" si="2"/>
        <v>16.705376415118877</v>
      </c>
      <c r="K58" s="59">
        <f t="shared" si="3"/>
        <v>0</v>
      </c>
    </row>
    <row r="59" spans="1:11">
      <c r="A59" s="58" t="s">
        <v>57</v>
      </c>
      <c r="B59" s="87">
        <v>295.25349046116884</v>
      </c>
      <c r="C59" s="87">
        <v>344.84293535491793</v>
      </c>
      <c r="D59" s="87">
        <v>342.31712623780243</v>
      </c>
      <c r="E59" s="87"/>
      <c r="F59" s="87"/>
      <c r="G59" s="87"/>
      <c r="H59" s="70">
        <f t="shared" si="0"/>
        <v>0.15940077694974214</v>
      </c>
      <c r="I59" s="59">
        <f t="shared" si="1"/>
        <v>47.063635776633589</v>
      </c>
      <c r="J59" s="59">
        <f t="shared" si="2"/>
        <v>-2.5258091171155002</v>
      </c>
      <c r="K59" s="59">
        <f t="shared" si="3"/>
        <v>0</v>
      </c>
    </row>
    <row r="60" spans="1:11">
      <c r="A60" s="58" t="s">
        <v>267</v>
      </c>
      <c r="B60" s="87">
        <v>223.06323992393388</v>
      </c>
      <c r="C60" s="87">
        <v>254.68651601575351</v>
      </c>
      <c r="D60" s="87">
        <v>275.33644016164732</v>
      </c>
      <c r="E60" s="87"/>
      <c r="F60" s="87"/>
      <c r="G60" s="87"/>
      <c r="H60" s="70">
        <f t="shared" si="0"/>
        <v>0.23434251316146473</v>
      </c>
      <c r="I60" s="59">
        <f t="shared" si="1"/>
        <v>52.273200237713439</v>
      </c>
      <c r="J60" s="59">
        <f t="shared" si="2"/>
        <v>20.649924145893806</v>
      </c>
      <c r="K60" s="59">
        <f t="shared" si="3"/>
        <v>0</v>
      </c>
    </row>
    <row r="61" spans="1:11">
      <c r="A61" s="58" t="s">
        <v>59</v>
      </c>
      <c r="B61" s="87">
        <v>172.32485556858632</v>
      </c>
      <c r="C61" s="87">
        <v>207.95960635427875</v>
      </c>
      <c r="D61" s="87">
        <v>213.55956446296963</v>
      </c>
      <c r="E61" s="87"/>
      <c r="F61" s="87"/>
      <c r="G61" s="87"/>
      <c r="H61" s="70">
        <f t="shared" si="0"/>
        <v>0.23928474367977437</v>
      </c>
      <c r="I61" s="59">
        <f t="shared" si="1"/>
        <v>41.234708894383317</v>
      </c>
      <c r="J61" s="59">
        <f t="shared" si="2"/>
        <v>5.5999581086908847</v>
      </c>
      <c r="K61" s="59">
        <f t="shared" si="3"/>
        <v>0</v>
      </c>
    </row>
    <row r="62" spans="1:11">
      <c r="A62" s="58" t="s">
        <v>60</v>
      </c>
      <c r="B62" s="87">
        <v>111.87902501857869</v>
      </c>
      <c r="C62" s="87">
        <v>131.76827165545697</v>
      </c>
      <c r="D62" s="87">
        <v>129.67534502335943</v>
      </c>
      <c r="E62" s="87"/>
      <c r="F62" s="87"/>
      <c r="G62" s="87"/>
      <c r="H62" s="70">
        <f t="shared" si="0"/>
        <v>0.15906752853651945</v>
      </c>
      <c r="I62" s="59">
        <f t="shared" si="1"/>
        <v>17.796320004780739</v>
      </c>
      <c r="J62" s="59">
        <f t="shared" si="2"/>
        <v>-2.0929266320975444</v>
      </c>
      <c r="K62" s="59">
        <f t="shared" si="3"/>
        <v>0</v>
      </c>
    </row>
    <row r="63" spans="1:11">
      <c r="A63" s="58" t="s">
        <v>61</v>
      </c>
      <c r="B63" s="87">
        <v>112.24142109009109</v>
      </c>
      <c r="C63" s="87">
        <v>129.86782347745768</v>
      </c>
      <c r="D63" s="87">
        <v>132.22606711859916</v>
      </c>
      <c r="E63" s="87"/>
      <c r="F63" s="87"/>
      <c r="G63" s="87"/>
      <c r="H63" s="70">
        <f t="shared" si="0"/>
        <v>0.17805054350182628</v>
      </c>
      <c r="I63" s="59">
        <f t="shared" si="1"/>
        <v>19.984646028508067</v>
      </c>
      <c r="J63" s="59">
        <f t="shared" si="2"/>
        <v>2.3582436411414847</v>
      </c>
      <c r="K63" s="59">
        <f t="shared" si="3"/>
        <v>0</v>
      </c>
    </row>
    <row r="64" spans="1:11">
      <c r="A64" s="58" t="s">
        <v>62</v>
      </c>
      <c r="B64" s="87">
        <v>226.92814202161824</v>
      </c>
      <c r="C64" s="87">
        <v>266.19474536015088</v>
      </c>
      <c r="D64" s="87">
        <v>267.38465919791508</v>
      </c>
      <c r="E64" s="87"/>
      <c r="F64" s="87"/>
      <c r="G64" s="87"/>
      <c r="H64" s="70">
        <f t="shared" si="0"/>
        <v>0.1782789777234538</v>
      </c>
      <c r="I64" s="59">
        <f t="shared" si="1"/>
        <v>40.456517176296842</v>
      </c>
      <c r="J64" s="59">
        <f t="shared" si="2"/>
        <v>1.1899138377642089</v>
      </c>
      <c r="K64" s="59">
        <f t="shared" si="3"/>
        <v>0</v>
      </c>
    </row>
    <row r="65" spans="1:11">
      <c r="A65" s="58" t="s">
        <v>63</v>
      </c>
      <c r="B65" s="87">
        <v>173.33749191012643</v>
      </c>
      <c r="C65" s="87">
        <v>210.06811147841037</v>
      </c>
      <c r="D65" s="87">
        <v>199.40228630532718</v>
      </c>
      <c r="E65" s="87"/>
      <c r="F65" s="87"/>
      <c r="G65" s="87"/>
      <c r="H65" s="70">
        <f t="shared" si="0"/>
        <v>0.15037020616817887</v>
      </c>
      <c r="I65" s="59">
        <f t="shared" si="1"/>
        <v>26.064794395200749</v>
      </c>
      <c r="J65" s="59">
        <f t="shared" si="2"/>
        <v>-10.665825173083192</v>
      </c>
      <c r="K65" s="59">
        <f t="shared" si="3"/>
        <v>0</v>
      </c>
    </row>
    <row r="66" spans="1:11">
      <c r="A66" s="58" t="s">
        <v>64</v>
      </c>
      <c r="B66" s="87">
        <v>327.11055600368002</v>
      </c>
      <c r="C66" s="87">
        <v>401.19779654732088</v>
      </c>
      <c r="D66" s="87">
        <v>370.3261668166802</v>
      </c>
      <c r="E66" s="87"/>
      <c r="F66" s="87"/>
      <c r="G66" s="87"/>
      <c r="H66" s="70">
        <f t="shared" si="0"/>
        <v>0.13211316486073291</v>
      </c>
      <c r="I66" s="59">
        <f t="shared" si="1"/>
        <v>43.215610813000183</v>
      </c>
      <c r="J66" s="59">
        <f t="shared" si="2"/>
        <v>-30.871629730640677</v>
      </c>
      <c r="K66" s="59">
        <f t="shared" si="3"/>
        <v>0</v>
      </c>
    </row>
    <row r="67" spans="1:11">
      <c r="A67" s="58" t="s">
        <v>65</v>
      </c>
      <c r="B67" s="87">
        <v>140.54316056571105</v>
      </c>
      <c r="C67" s="87">
        <v>163.40274092074165</v>
      </c>
      <c r="D67" s="87">
        <v>165.18678239913297</v>
      </c>
      <c r="E67" s="87"/>
      <c r="F67" s="87"/>
      <c r="G67" s="87"/>
      <c r="H67" s="70">
        <f t="shared" si="0"/>
        <v>0.17534557878325055</v>
      </c>
      <c r="I67" s="59">
        <f t="shared" si="1"/>
        <v>24.643621833421918</v>
      </c>
      <c r="J67" s="59">
        <f t="shared" si="2"/>
        <v>1.7840414783913161</v>
      </c>
      <c r="K67" s="59">
        <f t="shared" si="3"/>
        <v>0</v>
      </c>
    </row>
    <row r="68" spans="1:11">
      <c r="A68" s="58" t="s">
        <v>66</v>
      </c>
      <c r="B68" s="87">
        <v>130.29556658231471</v>
      </c>
      <c r="C68" s="87">
        <v>164.60023840795785</v>
      </c>
      <c r="D68" s="87">
        <v>161.49289260442166</v>
      </c>
      <c r="E68" s="87"/>
      <c r="F68" s="87"/>
      <c r="G68" s="87"/>
      <c r="H68" s="70">
        <f t="shared" ref="H68:H92" si="4">(D68-B68)/B68</f>
        <v>0.23943505401158774</v>
      </c>
      <c r="I68" s="59">
        <f t="shared" ref="I68:I92" si="5">D68-B68</f>
        <v>31.197326022106949</v>
      </c>
      <c r="J68" s="59">
        <f t="shared" ref="J68:J92" si="6">D68-C68</f>
        <v>-3.1073458035361909</v>
      </c>
      <c r="K68" s="59">
        <f t="shared" ref="K68:K92" si="7">G68-F68</f>
        <v>0</v>
      </c>
    </row>
    <row r="69" spans="1:11">
      <c r="A69" s="58" t="s">
        <v>67</v>
      </c>
      <c r="B69" s="87">
        <v>124.33127355699793</v>
      </c>
      <c r="C69" s="87">
        <v>145.94489749574481</v>
      </c>
      <c r="D69" s="87">
        <v>138.06646369459065</v>
      </c>
      <c r="E69" s="87"/>
      <c r="F69" s="87"/>
      <c r="G69" s="87"/>
      <c r="H69" s="70">
        <f t="shared" si="4"/>
        <v>0.11047252830798053</v>
      </c>
      <c r="I69" s="59">
        <f t="shared" si="5"/>
        <v>13.735190137592724</v>
      </c>
      <c r="J69" s="59">
        <f t="shared" si="6"/>
        <v>-7.8784338011541593</v>
      </c>
      <c r="K69" s="59">
        <f t="shared" si="7"/>
        <v>0</v>
      </c>
    </row>
    <row r="70" spans="1:11">
      <c r="A70" s="58" t="s">
        <v>68</v>
      </c>
      <c r="B70" s="87">
        <v>167.59596860475312</v>
      </c>
      <c r="C70" s="87">
        <v>172.40589398125331</v>
      </c>
      <c r="D70" s="87">
        <v>193.09707299389038</v>
      </c>
      <c r="E70" s="87"/>
      <c r="F70" s="87"/>
      <c r="G70" s="87"/>
      <c r="H70" s="70">
        <f t="shared" si="4"/>
        <v>0.15215822075814553</v>
      </c>
      <c r="I70" s="59">
        <f t="shared" si="5"/>
        <v>25.501104389137254</v>
      </c>
      <c r="J70" s="59">
        <f t="shared" si="6"/>
        <v>20.691179012637065</v>
      </c>
      <c r="K70" s="59">
        <f t="shared" si="7"/>
        <v>0</v>
      </c>
    </row>
    <row r="71" spans="1:11">
      <c r="A71" s="58" t="s">
        <v>69</v>
      </c>
      <c r="B71" s="87">
        <v>130.23524639508648</v>
      </c>
      <c r="C71" s="87">
        <v>145.88126894155053</v>
      </c>
      <c r="D71" s="87">
        <v>146.72199371313499</v>
      </c>
      <c r="E71" s="87"/>
      <c r="F71" s="87"/>
      <c r="G71" s="87"/>
      <c r="H71" s="70">
        <f t="shared" si="4"/>
        <v>0.12659205379804561</v>
      </c>
      <c r="I71" s="59">
        <f t="shared" si="5"/>
        <v>16.486747318048515</v>
      </c>
      <c r="J71" s="59">
        <f t="shared" si="6"/>
        <v>0.84072477158446191</v>
      </c>
      <c r="K71" s="59">
        <f t="shared" si="7"/>
        <v>0</v>
      </c>
    </row>
    <row r="72" spans="1:11">
      <c r="A72" s="58" t="s">
        <v>70</v>
      </c>
      <c r="B72" s="87">
        <v>136.14128796991608</v>
      </c>
      <c r="C72" s="87">
        <v>163.14789658157073</v>
      </c>
      <c r="D72" s="87">
        <v>160.02107088311564</v>
      </c>
      <c r="E72" s="87"/>
      <c r="F72" s="87"/>
      <c r="G72" s="87"/>
      <c r="H72" s="70">
        <f t="shared" si="4"/>
        <v>0.17540441455553452</v>
      </c>
      <c r="I72" s="59">
        <f t="shared" si="5"/>
        <v>23.879782913199563</v>
      </c>
      <c r="J72" s="59">
        <f t="shared" si="6"/>
        <v>-3.1268256984550931</v>
      </c>
      <c r="K72" s="59">
        <f t="shared" si="7"/>
        <v>0</v>
      </c>
    </row>
    <row r="73" spans="1:11">
      <c r="A73" s="58" t="s">
        <v>268</v>
      </c>
      <c r="B73" s="87">
        <v>117.71355919046401</v>
      </c>
      <c r="C73" s="87">
        <v>142.66375806690453</v>
      </c>
      <c r="D73" s="87">
        <v>132.7449947299576</v>
      </c>
      <c r="E73" s="87"/>
      <c r="F73" s="87"/>
      <c r="G73" s="87"/>
      <c r="H73" s="70">
        <f t="shared" si="4"/>
        <v>0.12769502207619327</v>
      </c>
      <c r="I73" s="59">
        <f t="shared" si="5"/>
        <v>15.031435539493586</v>
      </c>
      <c r="J73" s="59">
        <f t="shared" si="6"/>
        <v>-9.9187633369469381</v>
      </c>
      <c r="K73" s="59">
        <f t="shared" si="7"/>
        <v>0</v>
      </c>
    </row>
    <row r="74" spans="1:11">
      <c r="A74" s="58" t="s">
        <v>269</v>
      </c>
      <c r="B74" s="87">
        <v>115.9810692198181</v>
      </c>
      <c r="C74" s="87">
        <v>140.45540692473963</v>
      </c>
      <c r="D74" s="87">
        <v>137.42983360946272</v>
      </c>
      <c r="E74" s="87"/>
      <c r="F74" s="87"/>
      <c r="G74" s="87"/>
      <c r="H74" s="70">
        <f t="shared" si="4"/>
        <v>0.18493332173885146</v>
      </c>
      <c r="I74" s="59">
        <f t="shared" si="5"/>
        <v>21.448764389644623</v>
      </c>
      <c r="J74" s="59">
        <f t="shared" si="6"/>
        <v>-3.0255733152769153</v>
      </c>
      <c r="K74" s="59">
        <f t="shared" si="7"/>
        <v>0</v>
      </c>
    </row>
    <row r="75" spans="1:11">
      <c r="A75" s="58" t="s">
        <v>73</v>
      </c>
      <c r="B75" s="87">
        <v>163.66830924990055</v>
      </c>
      <c r="C75" s="87">
        <v>186.85328636443646</v>
      </c>
      <c r="D75" s="87">
        <v>186.74558652637592</v>
      </c>
      <c r="E75" s="87"/>
      <c r="F75" s="87"/>
      <c r="G75" s="87"/>
      <c r="H75" s="70">
        <f t="shared" si="4"/>
        <v>0.14100027905365189</v>
      </c>
      <c r="I75" s="59">
        <f t="shared" si="5"/>
        <v>23.077277276475371</v>
      </c>
      <c r="J75" s="59">
        <f t="shared" si="6"/>
        <v>-0.10769983806054029</v>
      </c>
      <c r="K75" s="59">
        <f t="shared" si="7"/>
        <v>0</v>
      </c>
    </row>
    <row r="76" spans="1:11">
      <c r="A76" s="58" t="s">
        <v>74</v>
      </c>
      <c r="B76" s="87">
        <v>134.3943121906062</v>
      </c>
      <c r="C76" s="87">
        <v>156.11195896392516</v>
      </c>
      <c r="D76" s="87">
        <v>151.72556343838099</v>
      </c>
      <c r="E76" s="87"/>
      <c r="F76" s="87"/>
      <c r="G76" s="87"/>
      <c r="H76" s="70">
        <f t="shared" si="4"/>
        <v>0.12895821977342725</v>
      </c>
      <c r="I76" s="59">
        <f t="shared" si="5"/>
        <v>17.331251247774787</v>
      </c>
      <c r="J76" s="59">
        <f t="shared" si="6"/>
        <v>-4.3863955255441738</v>
      </c>
      <c r="K76" s="59">
        <f t="shared" si="7"/>
        <v>0</v>
      </c>
    </row>
    <row r="77" spans="1:11">
      <c r="A77" s="58" t="s">
        <v>75</v>
      </c>
      <c r="B77" s="87">
        <v>152.46619079361469</v>
      </c>
      <c r="C77" s="87">
        <v>178.58897547627112</v>
      </c>
      <c r="D77" s="87">
        <v>179.52731790489631</v>
      </c>
      <c r="E77" s="87"/>
      <c r="F77" s="87"/>
      <c r="G77" s="87"/>
      <c r="H77" s="70">
        <f t="shared" si="4"/>
        <v>0.17748936318552627</v>
      </c>
      <c r="I77" s="59">
        <f t="shared" si="5"/>
        <v>27.061127111281621</v>
      </c>
      <c r="J77" s="59">
        <f t="shared" si="6"/>
        <v>0.93834242862519091</v>
      </c>
      <c r="K77" s="59">
        <f t="shared" si="7"/>
        <v>0</v>
      </c>
    </row>
    <row r="78" spans="1:11">
      <c r="A78" s="58" t="s">
        <v>76</v>
      </c>
      <c r="B78" s="87">
        <v>132.95540790991259</v>
      </c>
      <c r="C78" s="87">
        <v>162.07210353256272</v>
      </c>
      <c r="D78" s="87">
        <v>153.00051230684923</v>
      </c>
      <c r="E78" s="87"/>
      <c r="F78" s="87"/>
      <c r="G78" s="87"/>
      <c r="H78" s="70">
        <f t="shared" si="4"/>
        <v>0.15076561918052045</v>
      </c>
      <c r="I78" s="59">
        <f t="shared" si="5"/>
        <v>20.045104396936637</v>
      </c>
      <c r="J78" s="59">
        <f t="shared" si="6"/>
        <v>-9.0715912257134903</v>
      </c>
      <c r="K78" s="59">
        <f t="shared" si="7"/>
        <v>0</v>
      </c>
    </row>
    <row r="79" spans="1:11">
      <c r="A79" s="58" t="s">
        <v>77</v>
      </c>
      <c r="B79" s="87">
        <v>120.45394678071914</v>
      </c>
      <c r="C79" s="87">
        <v>144.94389137087094</v>
      </c>
      <c r="D79" s="87">
        <v>138.16693721669594</v>
      </c>
      <c r="E79" s="87"/>
      <c r="F79" s="87"/>
      <c r="G79" s="87"/>
      <c r="H79" s="70">
        <f t="shared" si="4"/>
        <v>0.14705197222157021</v>
      </c>
      <c r="I79" s="59">
        <f t="shared" si="5"/>
        <v>17.712990435976806</v>
      </c>
      <c r="J79" s="59">
        <f t="shared" si="6"/>
        <v>-6.7769541541750016</v>
      </c>
      <c r="K79" s="59">
        <f t="shared" si="7"/>
        <v>0</v>
      </c>
    </row>
    <row r="80" spans="1:11">
      <c r="A80" s="58" t="s">
        <v>78</v>
      </c>
      <c r="B80" s="87">
        <v>119.65862626616648</v>
      </c>
      <c r="C80" s="87">
        <v>142.26713669715824</v>
      </c>
      <c r="D80" s="87">
        <v>143.1614606434091</v>
      </c>
      <c r="E80" s="87"/>
      <c r="F80" s="87"/>
      <c r="G80" s="87"/>
      <c r="H80" s="70">
        <f t="shared" si="4"/>
        <v>0.19641571285436071</v>
      </c>
      <c r="I80" s="59">
        <f t="shared" si="5"/>
        <v>23.502834377242621</v>
      </c>
      <c r="J80" s="59">
        <f t="shared" si="6"/>
        <v>0.89432394625086431</v>
      </c>
      <c r="K80" s="59">
        <f t="shared" si="7"/>
        <v>0</v>
      </c>
    </row>
    <row r="81" spans="1:11">
      <c r="A81" s="58" t="s">
        <v>79</v>
      </c>
      <c r="B81" s="87">
        <v>158.04791727901977</v>
      </c>
      <c r="C81" s="87">
        <v>218.80776782270632</v>
      </c>
      <c r="D81" s="87">
        <v>222.93783970035207</v>
      </c>
      <c r="E81" s="87"/>
      <c r="F81" s="87"/>
      <c r="G81" s="87"/>
      <c r="H81" s="70">
        <f t="shared" si="4"/>
        <v>0.41057119599225605</v>
      </c>
      <c r="I81" s="59">
        <f t="shared" si="5"/>
        <v>64.889922421332301</v>
      </c>
      <c r="J81" s="59">
        <f t="shared" si="6"/>
        <v>4.1300718776457472</v>
      </c>
      <c r="K81" s="59">
        <f t="shared" si="7"/>
        <v>0</v>
      </c>
    </row>
    <row r="82" spans="1:11">
      <c r="A82" s="58" t="s">
        <v>80</v>
      </c>
      <c r="B82" s="87">
        <v>149.54901162266873</v>
      </c>
      <c r="C82" s="87">
        <v>182.33988760770171</v>
      </c>
      <c r="D82" s="87">
        <v>175.80068182012684</v>
      </c>
      <c r="E82" s="87"/>
      <c r="F82" s="87"/>
      <c r="G82" s="87"/>
      <c r="H82" s="70">
        <f t="shared" si="4"/>
        <v>0.17553890803166544</v>
      </c>
      <c r="I82" s="59">
        <f t="shared" si="5"/>
        <v>26.251670197458111</v>
      </c>
      <c r="J82" s="59">
        <f t="shared" si="6"/>
        <v>-6.5392057875748719</v>
      </c>
      <c r="K82" s="59">
        <f t="shared" si="7"/>
        <v>0</v>
      </c>
    </row>
    <row r="83" spans="1:11">
      <c r="A83" s="58" t="s">
        <v>81</v>
      </c>
      <c r="B83" s="87">
        <v>102.22915348757888</v>
      </c>
      <c r="C83" s="87">
        <v>127.23111198387139</v>
      </c>
      <c r="D83" s="87">
        <v>137.86708339734071</v>
      </c>
      <c r="E83" s="87"/>
      <c r="F83" s="87"/>
      <c r="G83" s="87"/>
      <c r="H83" s="70">
        <f t="shared" si="4"/>
        <v>0.34860828534682065</v>
      </c>
      <c r="I83" s="59">
        <f t="shared" si="5"/>
        <v>35.637929909761823</v>
      </c>
      <c r="J83" s="59">
        <f t="shared" si="6"/>
        <v>10.635971413469321</v>
      </c>
      <c r="K83" s="59">
        <f t="shared" si="7"/>
        <v>0</v>
      </c>
    </row>
    <row r="84" spans="1:11">
      <c r="A84" s="58" t="s">
        <v>82</v>
      </c>
      <c r="B84" s="87">
        <v>129.47070217607543</v>
      </c>
      <c r="C84" s="87">
        <v>163.56564760766628</v>
      </c>
      <c r="D84" s="87">
        <v>157.16757063045696</v>
      </c>
      <c r="E84" s="87"/>
      <c r="F84" s="87"/>
      <c r="G84" s="87"/>
      <c r="H84" s="70">
        <f t="shared" si="4"/>
        <v>0.21392382978440017</v>
      </c>
      <c r="I84" s="59">
        <f t="shared" si="5"/>
        <v>27.69686845438153</v>
      </c>
      <c r="J84" s="59">
        <f t="shared" si="6"/>
        <v>-6.398076977209314</v>
      </c>
      <c r="K84" s="59">
        <f t="shared" si="7"/>
        <v>0</v>
      </c>
    </row>
    <row r="85" spans="1:11">
      <c r="A85" s="58" t="s">
        <v>83</v>
      </c>
      <c r="B85" s="87">
        <v>167.26993529153782</v>
      </c>
      <c r="C85" s="87">
        <v>194.02981217097997</v>
      </c>
      <c r="D85" s="87">
        <v>204.02151132451439</v>
      </c>
      <c r="E85" s="87"/>
      <c r="F85" s="87"/>
      <c r="G85" s="87"/>
      <c r="H85" s="70">
        <f t="shared" si="4"/>
        <v>0.21971417618427114</v>
      </c>
      <c r="I85" s="59">
        <f t="shared" si="5"/>
        <v>36.751576032976573</v>
      </c>
      <c r="J85" s="59">
        <f t="shared" si="6"/>
        <v>9.9916991535344266</v>
      </c>
      <c r="K85" s="59">
        <f t="shared" si="7"/>
        <v>0</v>
      </c>
    </row>
    <row r="86" spans="1:11">
      <c r="A86" s="58" t="s">
        <v>270</v>
      </c>
      <c r="B86" s="87">
        <v>119.86849042436766</v>
      </c>
      <c r="C86" s="87">
        <v>139.23677805000571</v>
      </c>
      <c r="D86" s="87">
        <v>139.11746375757645</v>
      </c>
      <c r="E86" s="87"/>
      <c r="F86" s="87"/>
      <c r="G86" s="87"/>
      <c r="H86" s="70">
        <f t="shared" si="4"/>
        <v>0.16058409733085052</v>
      </c>
      <c r="I86" s="59">
        <f t="shared" si="5"/>
        <v>19.248973333208781</v>
      </c>
      <c r="J86" s="59">
        <f t="shared" si="6"/>
        <v>-0.11931429242926583</v>
      </c>
      <c r="K86" s="59">
        <f t="shared" si="7"/>
        <v>0</v>
      </c>
    </row>
    <row r="87" spans="1:11">
      <c r="A87" s="58" t="s">
        <v>85</v>
      </c>
      <c r="B87" s="87">
        <v>97.441828339878896</v>
      </c>
      <c r="C87" s="87">
        <v>113.23997350285796</v>
      </c>
      <c r="D87" s="87">
        <v>113.48299871357574</v>
      </c>
      <c r="E87" s="87"/>
      <c r="F87" s="87"/>
      <c r="G87" s="87"/>
      <c r="H87" s="70">
        <f t="shared" si="4"/>
        <v>0.16462304378921283</v>
      </c>
      <c r="I87" s="59">
        <f t="shared" si="5"/>
        <v>16.041170373696843</v>
      </c>
      <c r="J87" s="59">
        <f t="shared" si="6"/>
        <v>0.24302521071777505</v>
      </c>
      <c r="K87" s="59">
        <f t="shared" si="7"/>
        <v>0</v>
      </c>
    </row>
    <row r="88" spans="1:11">
      <c r="A88" s="58" t="s">
        <v>86</v>
      </c>
      <c r="B88" s="87">
        <v>91.292213744400854</v>
      </c>
      <c r="C88" s="87">
        <v>108.30036680251945</v>
      </c>
      <c r="D88" s="87">
        <v>108.13936396008208</v>
      </c>
      <c r="E88" s="87"/>
      <c r="F88" s="87"/>
      <c r="G88" s="87"/>
      <c r="H88" s="70">
        <f t="shared" si="4"/>
        <v>0.18454093207608843</v>
      </c>
      <c r="I88" s="59">
        <f t="shared" si="5"/>
        <v>16.847150215681225</v>
      </c>
      <c r="J88" s="59">
        <f t="shared" si="6"/>
        <v>-0.16100284243736951</v>
      </c>
      <c r="K88" s="59">
        <f t="shared" si="7"/>
        <v>0</v>
      </c>
    </row>
    <row r="89" spans="1:11">
      <c r="A89" s="58" t="s">
        <v>87</v>
      </c>
      <c r="B89" s="87">
        <v>95.539456398640993</v>
      </c>
      <c r="C89" s="87">
        <v>117.64513768312533</v>
      </c>
      <c r="D89" s="87">
        <v>116.81646126760563</v>
      </c>
      <c r="E89" s="87"/>
      <c r="F89" s="87"/>
      <c r="G89" s="87"/>
      <c r="H89" s="70">
        <f t="shared" si="4"/>
        <v>0.22270385106846069</v>
      </c>
      <c r="I89" s="59">
        <f t="shared" si="5"/>
        <v>21.277004868964639</v>
      </c>
      <c r="J89" s="59">
        <f t="shared" si="6"/>
        <v>-0.82867641551969484</v>
      </c>
      <c r="K89" s="59">
        <f t="shared" si="7"/>
        <v>0</v>
      </c>
    </row>
    <row r="90" spans="1:11">
      <c r="A90" s="150" t="s">
        <v>271</v>
      </c>
      <c r="B90" s="87">
        <v>265.97500553827479</v>
      </c>
      <c r="C90" s="87">
        <v>354.32413826381696</v>
      </c>
      <c r="D90" s="87">
        <v>354.89479470731544</v>
      </c>
      <c r="E90" s="87"/>
      <c r="F90" s="87"/>
      <c r="G90" s="87"/>
      <c r="H90" s="70">
        <f t="shared" si="4"/>
        <v>0.33431633543567973</v>
      </c>
      <c r="I90" s="59">
        <f t="shared" si="5"/>
        <v>88.919789169040655</v>
      </c>
      <c r="J90" s="59">
        <f t="shared" si="6"/>
        <v>0.57065644349847844</v>
      </c>
      <c r="K90" s="59">
        <f t="shared" si="7"/>
        <v>0</v>
      </c>
    </row>
    <row r="91" spans="1:11" s="136" customFormat="1">
      <c r="A91" s="79" t="s">
        <v>277</v>
      </c>
      <c r="B91" s="87">
        <v>86.393393922503449</v>
      </c>
      <c r="C91" s="87">
        <v>99.632775291620476</v>
      </c>
      <c r="D91" s="87">
        <v>99.674747281126415</v>
      </c>
      <c r="E91" s="87"/>
      <c r="F91" s="87"/>
      <c r="G91" s="87"/>
      <c r="H91" s="70">
        <f t="shared" si="4"/>
        <v>0.15373112173989364</v>
      </c>
      <c r="I91" s="59">
        <f t="shared" si="5"/>
        <v>13.281353358622965</v>
      </c>
      <c r="J91" s="59">
        <f t="shared" si="6"/>
        <v>4.1971989505938723E-2</v>
      </c>
      <c r="K91" s="59">
        <f t="shared" si="7"/>
        <v>0</v>
      </c>
    </row>
    <row r="92" spans="1:11" s="95" customFormat="1">
      <c r="A92" s="58" t="s">
        <v>173</v>
      </c>
      <c r="B92" s="96">
        <v>136.0502692010019</v>
      </c>
      <c r="C92" s="142">
        <v>158.32493570322208</v>
      </c>
      <c r="D92" s="142">
        <v>158.17033435871195</v>
      </c>
      <c r="E92" s="142"/>
      <c r="F92" s="142"/>
      <c r="G92" s="142"/>
      <c r="H92" s="93">
        <f t="shared" si="4"/>
        <v>0.16258744130105082</v>
      </c>
      <c r="I92" s="59">
        <f t="shared" si="5"/>
        <v>22.120065157710059</v>
      </c>
      <c r="J92" s="94">
        <f t="shared" si="6"/>
        <v>-0.15460134451012664</v>
      </c>
      <c r="K92" s="59">
        <f t="shared" si="7"/>
        <v>0</v>
      </c>
    </row>
    <row r="93" spans="1:11">
      <c r="D93" s="123" t="s">
        <v>276</v>
      </c>
    </row>
    <row r="94" spans="1:11">
      <c r="F94" s="146"/>
      <c r="G94" s="146"/>
    </row>
    <row r="95" spans="1:11">
      <c r="B95" s="126"/>
      <c r="C95" s="122"/>
      <c r="D95" s="124"/>
      <c r="E95" s="126"/>
      <c r="F95" s="126"/>
      <c r="G95" s="126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J1" zoomScale="70" zoomScaleNormal="70" workbookViewId="0">
      <selection activeCell="X5" sqref="X5"/>
    </sheetView>
  </sheetViews>
  <sheetFormatPr defaultRowHeight="15"/>
  <cols>
    <col min="1" max="1" width="16.140625" customWidth="1"/>
    <col min="2" max="2" width="9.140625" style="128"/>
    <col min="3" max="3" width="9.140625" style="127"/>
    <col min="4" max="4" width="15.140625" style="128" customWidth="1"/>
    <col min="5" max="6" width="8.7109375" style="136"/>
    <col min="7" max="7" width="13.42578125" style="136" customWidth="1"/>
    <col min="8" max="8" width="30.5703125" customWidth="1"/>
    <col min="9" max="9" width="30" customWidth="1"/>
    <col min="10" max="10" width="33.42578125" customWidth="1"/>
    <col min="11" max="11" width="33.42578125" style="136" customWidth="1"/>
  </cols>
  <sheetData>
    <row r="1" spans="1:11" s="136" customFormat="1" ht="15.75" thickBot="1">
      <c r="B1" s="163" t="s">
        <v>274</v>
      </c>
      <c r="C1" s="163"/>
      <c r="D1" s="164"/>
      <c r="E1" s="165" t="s">
        <v>273</v>
      </c>
      <c r="F1" s="163"/>
      <c r="G1" s="164"/>
    </row>
    <row r="2" spans="1:11" ht="49.5" customHeight="1">
      <c r="A2" s="73" t="s">
        <v>174</v>
      </c>
      <c r="B2" s="73">
        <v>43709</v>
      </c>
      <c r="C2" s="73">
        <v>44044</v>
      </c>
      <c r="D2" s="73">
        <v>44075</v>
      </c>
      <c r="E2" s="73">
        <v>43709</v>
      </c>
      <c r="F2" s="73">
        <v>44044</v>
      </c>
      <c r="G2" s="73">
        <v>44075</v>
      </c>
      <c r="H2" s="72" t="s">
        <v>328</v>
      </c>
      <c r="I2" s="72" t="s">
        <v>329</v>
      </c>
      <c r="J2" s="72" t="s">
        <v>330</v>
      </c>
      <c r="K2" s="139" t="s">
        <v>332</v>
      </c>
    </row>
    <row r="3" spans="1:11">
      <c r="A3" s="60" t="s">
        <v>175</v>
      </c>
      <c r="B3" s="84">
        <v>123.18676974560444</v>
      </c>
      <c r="C3" s="84">
        <v>145.5373932120381</v>
      </c>
      <c r="D3" s="84">
        <v>142.86056892655</v>
      </c>
      <c r="E3" s="84"/>
      <c r="F3" s="84"/>
      <c r="G3" s="84"/>
      <c r="H3" s="70">
        <f>(D3-B3)/B3</f>
        <v>0.15970707910901744</v>
      </c>
      <c r="I3" s="61">
        <f>(D3-B3)</f>
        <v>19.673799180945565</v>
      </c>
      <c r="J3" s="61">
        <f>(D3-C3)</f>
        <v>-2.6768242854880953</v>
      </c>
      <c r="K3" s="61">
        <f>G3-F3</f>
        <v>0</v>
      </c>
    </row>
    <row r="4" spans="1:11">
      <c r="A4" s="51" t="s">
        <v>176</v>
      </c>
      <c r="B4" s="85">
        <v>110.60601660391121</v>
      </c>
      <c r="C4" s="85">
        <v>133.60823963511999</v>
      </c>
      <c r="D4" s="85">
        <v>128.72510468387156</v>
      </c>
      <c r="E4" s="85"/>
      <c r="F4" s="85"/>
      <c r="G4" s="85"/>
      <c r="H4" s="70">
        <f t="shared" ref="H4:H67" si="0">(D4-B4)/B4</f>
        <v>0.1638164779484485</v>
      </c>
      <c r="I4" s="61">
        <f t="shared" ref="I4:I67" si="1">(D4-B4)</f>
        <v>18.119088079960349</v>
      </c>
      <c r="J4" s="61">
        <f t="shared" ref="J4:J67" si="2">(D4-C4)</f>
        <v>-4.8831349512484223</v>
      </c>
      <c r="K4" s="61">
        <f t="shared" ref="K4:K67" si="3">G4-F4</f>
        <v>0</v>
      </c>
    </row>
    <row r="5" spans="1:11">
      <c r="A5" s="51" t="s">
        <v>177</v>
      </c>
      <c r="B5" s="85">
        <v>111.12814935909851</v>
      </c>
      <c r="C5" s="85">
        <v>129.30253250736979</v>
      </c>
      <c r="D5" s="85">
        <v>128.2228163951269</v>
      </c>
      <c r="E5" s="85"/>
      <c r="F5" s="85"/>
      <c r="G5" s="85"/>
      <c r="H5" s="70">
        <f t="shared" si="0"/>
        <v>0.15382841462417257</v>
      </c>
      <c r="I5" s="61">
        <f t="shared" si="1"/>
        <v>17.094667036028383</v>
      </c>
      <c r="J5" s="61">
        <f t="shared" si="2"/>
        <v>-1.0797161122428918</v>
      </c>
      <c r="K5" s="61">
        <f t="shared" si="3"/>
        <v>0</v>
      </c>
    </row>
    <row r="6" spans="1:11">
      <c r="A6" s="51" t="s">
        <v>178</v>
      </c>
      <c r="B6" s="85">
        <v>129.0767533379229</v>
      </c>
      <c r="C6" s="85">
        <v>138.1679916463402</v>
      </c>
      <c r="D6" s="85">
        <v>139.90736519875639</v>
      </c>
      <c r="E6" s="85"/>
      <c r="F6" s="85"/>
      <c r="G6" s="85"/>
      <c r="H6" s="70">
        <f t="shared" si="0"/>
        <v>8.3908307117695799E-2</v>
      </c>
      <c r="I6" s="61">
        <f t="shared" si="1"/>
        <v>10.8306118608335</v>
      </c>
      <c r="J6" s="61">
        <f t="shared" si="2"/>
        <v>1.7393735524161968</v>
      </c>
      <c r="K6" s="61">
        <f t="shared" si="3"/>
        <v>0</v>
      </c>
    </row>
    <row r="7" spans="1:11">
      <c r="A7" s="51" t="s">
        <v>180</v>
      </c>
      <c r="B7" s="85">
        <v>114.37138986519325</v>
      </c>
      <c r="C7" s="85">
        <v>136.65362672879724</v>
      </c>
      <c r="D7" s="85">
        <v>132.68513040446933</v>
      </c>
      <c r="E7" s="85"/>
      <c r="F7" s="85"/>
      <c r="G7" s="85"/>
      <c r="H7" s="70">
        <f t="shared" si="0"/>
        <v>0.16012519005725154</v>
      </c>
      <c r="I7" s="61">
        <f t="shared" si="1"/>
        <v>18.313740539276083</v>
      </c>
      <c r="J7" s="61">
        <f t="shared" si="2"/>
        <v>-3.9684963243279014</v>
      </c>
      <c r="K7" s="61">
        <f t="shared" si="3"/>
        <v>0</v>
      </c>
    </row>
    <row r="8" spans="1:11">
      <c r="A8" s="51" t="s">
        <v>181</v>
      </c>
      <c r="B8" s="85">
        <v>152.93753598742063</v>
      </c>
      <c r="C8" s="85">
        <v>179.31323885630258</v>
      </c>
      <c r="D8" s="85">
        <v>180.695471011948</v>
      </c>
      <c r="E8" s="85"/>
      <c r="F8" s="85"/>
      <c r="G8" s="85"/>
      <c r="H8" s="70">
        <f t="shared" si="0"/>
        <v>0.18149851078292845</v>
      </c>
      <c r="I8" s="61">
        <f t="shared" si="1"/>
        <v>27.75793502452737</v>
      </c>
      <c r="J8" s="61">
        <f t="shared" si="2"/>
        <v>1.3822321556454256</v>
      </c>
      <c r="K8" s="61">
        <f t="shared" si="3"/>
        <v>0</v>
      </c>
    </row>
    <row r="9" spans="1:11">
      <c r="A9" s="51" t="s">
        <v>182</v>
      </c>
      <c r="B9" s="85">
        <v>118.65445395042788</v>
      </c>
      <c r="C9" s="85">
        <v>140.75618497890673</v>
      </c>
      <c r="D9" s="85">
        <v>135.4041831808434</v>
      </c>
      <c r="E9" s="85"/>
      <c r="F9" s="85"/>
      <c r="G9" s="85"/>
      <c r="H9" s="70">
        <f t="shared" si="0"/>
        <v>0.14116393167519292</v>
      </c>
      <c r="I9" s="61">
        <f t="shared" si="1"/>
        <v>16.749729230415525</v>
      </c>
      <c r="J9" s="61">
        <f t="shared" si="2"/>
        <v>-5.352001798063327</v>
      </c>
      <c r="K9" s="61">
        <f t="shared" si="3"/>
        <v>0</v>
      </c>
    </row>
    <row r="10" spans="1:11">
      <c r="A10" s="51" t="s">
        <v>184</v>
      </c>
      <c r="B10" s="85">
        <v>130.85781501696832</v>
      </c>
      <c r="C10" s="85">
        <v>161.55606342894586</v>
      </c>
      <c r="D10" s="85">
        <v>147.53030189868994</v>
      </c>
      <c r="E10" s="85"/>
      <c r="F10" s="85"/>
      <c r="G10" s="85"/>
      <c r="H10" s="70">
        <f t="shared" si="0"/>
        <v>0.12740917979992028</v>
      </c>
      <c r="I10" s="61">
        <f t="shared" si="1"/>
        <v>16.672486881721625</v>
      </c>
      <c r="J10" s="61">
        <f t="shared" si="2"/>
        <v>-14.02576153025592</v>
      </c>
      <c r="K10" s="61">
        <f t="shared" si="3"/>
        <v>0</v>
      </c>
    </row>
    <row r="11" spans="1:11">
      <c r="A11" s="51" t="s">
        <v>185</v>
      </c>
      <c r="B11" s="85">
        <v>112.68005039630368</v>
      </c>
      <c r="C11" s="85">
        <v>133.99133051521494</v>
      </c>
      <c r="D11" s="85">
        <v>131.93864087650604</v>
      </c>
      <c r="E11" s="85"/>
      <c r="F11" s="85"/>
      <c r="G11" s="85"/>
      <c r="H11" s="70">
        <f t="shared" si="0"/>
        <v>0.1709139320799781</v>
      </c>
      <c r="I11" s="61">
        <f t="shared" si="1"/>
        <v>19.258590480202358</v>
      </c>
      <c r="J11" s="61">
        <f t="shared" si="2"/>
        <v>-2.0526896387088982</v>
      </c>
      <c r="K11" s="61">
        <f t="shared" si="3"/>
        <v>0</v>
      </c>
    </row>
    <row r="12" spans="1:11">
      <c r="A12" s="51" t="s">
        <v>186</v>
      </c>
      <c r="B12" s="85">
        <v>118.97563737245301</v>
      </c>
      <c r="C12" s="85">
        <v>140.98251057581564</v>
      </c>
      <c r="D12" s="85">
        <v>136.70051114631065</v>
      </c>
      <c r="E12" s="85"/>
      <c r="F12" s="85"/>
      <c r="G12" s="85"/>
      <c r="H12" s="70">
        <f>(D12-B12)/B12</f>
        <v>0.14897901927913151</v>
      </c>
      <c r="I12" s="61">
        <f t="shared" si="1"/>
        <v>17.724873773857638</v>
      </c>
      <c r="J12" s="61">
        <f t="shared" si="2"/>
        <v>-4.2819994295049923</v>
      </c>
      <c r="K12" s="61">
        <f t="shared" si="3"/>
        <v>0</v>
      </c>
    </row>
    <row r="13" spans="1:11">
      <c r="A13" s="51" t="s">
        <v>190</v>
      </c>
      <c r="B13" s="85">
        <v>146.86800588612675</v>
      </c>
      <c r="C13" s="85">
        <v>156.37867751725102</v>
      </c>
      <c r="D13" s="85">
        <v>173.94463345528376</v>
      </c>
      <c r="E13" s="85"/>
      <c r="F13" s="85"/>
      <c r="G13" s="85"/>
      <c r="H13" s="70">
        <f t="shared" si="0"/>
        <v>0.18436028599823651</v>
      </c>
      <c r="I13" s="61">
        <f t="shared" si="1"/>
        <v>27.076627569157012</v>
      </c>
      <c r="J13" s="61">
        <f t="shared" si="2"/>
        <v>17.565955938032744</v>
      </c>
      <c r="K13" s="61">
        <f t="shared" si="3"/>
        <v>0</v>
      </c>
    </row>
    <row r="14" spans="1:11">
      <c r="A14" s="51" t="s">
        <v>191</v>
      </c>
      <c r="B14" s="85">
        <v>115.41516645089214</v>
      </c>
      <c r="C14" s="85">
        <v>130.03612390648524</v>
      </c>
      <c r="D14" s="85">
        <v>126.42538724772973</v>
      </c>
      <c r="E14" s="85"/>
      <c r="F14" s="85"/>
      <c r="G14" s="85"/>
      <c r="H14" s="70">
        <f t="shared" si="0"/>
        <v>9.5396654836713432E-2</v>
      </c>
      <c r="I14" s="61">
        <f t="shared" si="1"/>
        <v>11.010220796837586</v>
      </c>
      <c r="J14" s="61">
        <f t="shared" si="2"/>
        <v>-3.6107366587555134</v>
      </c>
      <c r="K14" s="61">
        <f t="shared" si="3"/>
        <v>0</v>
      </c>
    </row>
    <row r="15" spans="1:11">
      <c r="A15" s="51" t="s">
        <v>192</v>
      </c>
      <c r="B15" s="85">
        <v>119.29095996895141</v>
      </c>
      <c r="C15" s="85">
        <v>133.65377700145493</v>
      </c>
      <c r="D15" s="85">
        <v>130.01249777503335</v>
      </c>
      <c r="E15" s="85"/>
      <c r="F15" s="85"/>
      <c r="G15" s="85"/>
      <c r="H15" s="70">
        <f t="shared" si="0"/>
        <v>8.987720283978351E-2</v>
      </c>
      <c r="I15" s="61">
        <f t="shared" si="1"/>
        <v>10.72153780608194</v>
      </c>
      <c r="J15" s="61">
        <f t="shared" si="2"/>
        <v>-3.6412792264215739</v>
      </c>
      <c r="K15" s="61">
        <f t="shared" si="3"/>
        <v>0</v>
      </c>
    </row>
    <row r="16" spans="1:11">
      <c r="A16" s="51" t="s">
        <v>193</v>
      </c>
      <c r="B16" s="85">
        <v>122.30339654813864</v>
      </c>
      <c r="C16" s="85">
        <v>144.43648569958734</v>
      </c>
      <c r="D16" s="85">
        <v>145.32510482039612</v>
      </c>
      <c r="E16" s="85"/>
      <c r="F16" s="85"/>
      <c r="G16" s="85"/>
      <c r="H16" s="70">
        <f t="shared" si="0"/>
        <v>0.18823441475884226</v>
      </c>
      <c r="I16" s="61">
        <f t="shared" si="1"/>
        <v>23.021708272257484</v>
      </c>
      <c r="J16" s="61">
        <f t="shared" si="2"/>
        <v>0.88861912080878369</v>
      </c>
      <c r="K16" s="61">
        <f t="shared" si="3"/>
        <v>0</v>
      </c>
    </row>
    <row r="17" spans="1:11">
      <c r="A17" s="51" t="s">
        <v>194</v>
      </c>
      <c r="B17" s="85">
        <v>114.59728679725907</v>
      </c>
      <c r="C17" s="85">
        <v>132.92460716142281</v>
      </c>
      <c r="D17" s="85">
        <v>131.11488256892011</v>
      </c>
      <c r="E17" s="85"/>
      <c r="F17" s="85"/>
      <c r="G17" s="85"/>
      <c r="H17" s="70">
        <f t="shared" si="0"/>
        <v>0.14413601083665536</v>
      </c>
      <c r="I17" s="61">
        <f t="shared" si="1"/>
        <v>16.517595771661036</v>
      </c>
      <c r="J17" s="61">
        <f t="shared" si="2"/>
        <v>-1.8097245925027039</v>
      </c>
      <c r="K17" s="61">
        <f t="shared" si="3"/>
        <v>0</v>
      </c>
    </row>
    <row r="18" spans="1:11">
      <c r="A18" s="51" t="s">
        <v>195</v>
      </c>
      <c r="B18" s="85">
        <v>136.64844894651529</v>
      </c>
      <c r="C18" s="85">
        <v>158.50814599785684</v>
      </c>
      <c r="D18" s="85">
        <v>160.62533051577418</v>
      </c>
      <c r="E18" s="85"/>
      <c r="F18" s="85"/>
      <c r="G18" s="85"/>
      <c r="H18" s="70">
        <f t="shared" si="0"/>
        <v>0.17546398626627321</v>
      </c>
      <c r="I18" s="61">
        <f t="shared" si="1"/>
        <v>23.976881569258893</v>
      </c>
      <c r="J18" s="61">
        <f t="shared" si="2"/>
        <v>2.1171845179173374</v>
      </c>
      <c r="K18" s="61">
        <f t="shared" si="3"/>
        <v>0</v>
      </c>
    </row>
    <row r="19" spans="1:11">
      <c r="A19" s="51" t="s">
        <v>196</v>
      </c>
      <c r="B19" s="85">
        <v>127.60238635776712</v>
      </c>
      <c r="C19" s="85">
        <v>157.97089156933868</v>
      </c>
      <c r="D19" s="85">
        <v>151.7562695816805</v>
      </c>
      <c r="E19" s="85"/>
      <c r="F19" s="85"/>
      <c r="G19" s="85"/>
      <c r="H19" s="70">
        <f t="shared" si="0"/>
        <v>0.18929021559355141</v>
      </c>
      <c r="I19" s="61">
        <f t="shared" si="1"/>
        <v>24.153883223913382</v>
      </c>
      <c r="J19" s="61">
        <f t="shared" si="2"/>
        <v>-6.2146219876581767</v>
      </c>
      <c r="K19" s="61">
        <f t="shared" si="3"/>
        <v>0</v>
      </c>
    </row>
    <row r="20" spans="1:11">
      <c r="A20" s="51" t="s">
        <v>197</v>
      </c>
      <c r="B20" s="85">
        <v>126.98472445134313</v>
      </c>
      <c r="C20" s="85">
        <v>146.81621542194546</v>
      </c>
      <c r="D20" s="85">
        <v>146.02887219375995</v>
      </c>
      <c r="E20" s="85"/>
      <c r="F20" s="85"/>
      <c r="G20" s="85"/>
      <c r="H20" s="70">
        <f t="shared" si="0"/>
        <v>0.1499719578453233</v>
      </c>
      <c r="I20" s="61">
        <f t="shared" si="1"/>
        <v>19.044147742416826</v>
      </c>
      <c r="J20" s="61">
        <f t="shared" si="2"/>
        <v>-0.78734322818550595</v>
      </c>
      <c r="K20" s="61">
        <f t="shared" si="3"/>
        <v>0</v>
      </c>
    </row>
    <row r="21" spans="1:11">
      <c r="A21" s="51" t="s">
        <v>198</v>
      </c>
      <c r="B21" s="85">
        <v>111.60677445110873</v>
      </c>
      <c r="C21" s="85">
        <v>131.55071713907464</v>
      </c>
      <c r="D21" s="85">
        <v>127.16629627934988</v>
      </c>
      <c r="E21" s="85"/>
      <c r="F21" s="85"/>
      <c r="G21" s="85"/>
      <c r="H21" s="70">
        <f t="shared" si="0"/>
        <v>0.13941377577449174</v>
      </c>
      <c r="I21" s="61">
        <f t="shared" si="1"/>
        <v>15.559521828241145</v>
      </c>
      <c r="J21" s="61">
        <f t="shared" si="2"/>
        <v>-4.3844208597247558</v>
      </c>
      <c r="K21" s="61">
        <f t="shared" si="3"/>
        <v>0</v>
      </c>
    </row>
    <row r="22" spans="1:11">
      <c r="A22" s="51" t="s">
        <v>199</v>
      </c>
      <c r="B22" s="85">
        <v>112.27288940181715</v>
      </c>
      <c r="C22" s="85">
        <v>131.23093270182687</v>
      </c>
      <c r="D22" s="85">
        <v>130.20761265403112</v>
      </c>
      <c r="E22" s="85"/>
      <c r="F22" s="85"/>
      <c r="G22" s="85"/>
      <c r="H22" s="70">
        <f t="shared" si="0"/>
        <v>0.15974224363307155</v>
      </c>
      <c r="I22" s="61">
        <f t="shared" si="1"/>
        <v>17.934723252213971</v>
      </c>
      <c r="J22" s="61">
        <f t="shared" si="2"/>
        <v>-1.0233200477957496</v>
      </c>
      <c r="K22" s="61">
        <f t="shared" si="3"/>
        <v>0</v>
      </c>
    </row>
    <row r="23" spans="1:11">
      <c r="A23" s="51" t="s">
        <v>112</v>
      </c>
      <c r="B23" s="85">
        <v>115.25105695209155</v>
      </c>
      <c r="C23" s="85">
        <v>134.70823909651784</v>
      </c>
      <c r="D23" s="85">
        <v>132.6999412348311</v>
      </c>
      <c r="E23" s="85"/>
      <c r="F23" s="85"/>
      <c r="G23" s="85"/>
      <c r="H23" s="70">
        <f t="shared" si="0"/>
        <v>0.15139890899215652</v>
      </c>
      <c r="I23" s="61">
        <f t="shared" si="1"/>
        <v>17.448884282739556</v>
      </c>
      <c r="J23" s="61">
        <f t="shared" si="2"/>
        <v>-2.0082978616867422</v>
      </c>
      <c r="K23" s="61">
        <f t="shared" si="3"/>
        <v>0</v>
      </c>
    </row>
    <row r="24" spans="1:11">
      <c r="A24" s="51" t="s">
        <v>201</v>
      </c>
      <c r="B24" s="85">
        <v>111.97859200096306</v>
      </c>
      <c r="C24" s="85">
        <v>133.12342087601917</v>
      </c>
      <c r="D24" s="85">
        <v>129.35466815850313</v>
      </c>
      <c r="E24" s="85"/>
      <c r="F24" s="85"/>
      <c r="G24" s="85"/>
      <c r="H24" s="70">
        <f t="shared" si="0"/>
        <v>0.15517319736785606</v>
      </c>
      <c r="I24" s="61">
        <f t="shared" si="1"/>
        <v>17.376076157540069</v>
      </c>
      <c r="J24" s="61">
        <f t="shared" si="2"/>
        <v>-3.7687527175160369</v>
      </c>
      <c r="K24" s="61">
        <f t="shared" si="3"/>
        <v>0</v>
      </c>
    </row>
    <row r="25" spans="1:11">
      <c r="A25" s="51" t="s">
        <v>202</v>
      </c>
      <c r="B25" s="85">
        <v>114.26870732235355</v>
      </c>
      <c r="C25" s="85">
        <v>133.30019080721041</v>
      </c>
      <c r="D25" s="85">
        <v>127.30109891717734</v>
      </c>
      <c r="E25" s="85"/>
      <c r="F25" s="85"/>
      <c r="G25" s="85"/>
      <c r="H25" s="70">
        <f t="shared" si="0"/>
        <v>0.11405039840049333</v>
      </c>
      <c r="I25" s="61">
        <f t="shared" si="1"/>
        <v>13.032391594823793</v>
      </c>
      <c r="J25" s="61">
        <f t="shared" si="2"/>
        <v>-5.9990918900330712</v>
      </c>
      <c r="K25" s="61">
        <f t="shared" si="3"/>
        <v>0</v>
      </c>
    </row>
    <row r="26" spans="1:11">
      <c r="A26" s="51" t="s">
        <v>203</v>
      </c>
      <c r="B26" s="85">
        <v>129.64825238363844</v>
      </c>
      <c r="C26" s="85">
        <v>155.26950345573238</v>
      </c>
      <c r="D26" s="85">
        <v>147.78076248113848</v>
      </c>
      <c r="E26" s="85"/>
      <c r="F26" s="85"/>
      <c r="G26" s="85"/>
      <c r="H26" s="70">
        <f t="shared" si="0"/>
        <v>0.13985927125222369</v>
      </c>
      <c r="I26" s="61">
        <f t="shared" si="1"/>
        <v>18.132510097500045</v>
      </c>
      <c r="J26" s="61">
        <f t="shared" si="2"/>
        <v>-7.4887409745938953</v>
      </c>
      <c r="K26" s="61">
        <f t="shared" si="3"/>
        <v>0</v>
      </c>
    </row>
    <row r="27" spans="1:11">
      <c r="A27" s="51" t="s">
        <v>204</v>
      </c>
      <c r="B27" s="85">
        <v>122.65903559682152</v>
      </c>
      <c r="C27" s="85">
        <v>143.3643031292558</v>
      </c>
      <c r="D27" s="85">
        <v>140.70907699889335</v>
      </c>
      <c r="E27" s="85"/>
      <c r="F27" s="85"/>
      <c r="G27" s="85"/>
      <c r="H27" s="70">
        <f t="shared" si="0"/>
        <v>0.14715623120829069</v>
      </c>
      <c r="I27" s="61">
        <f t="shared" si="1"/>
        <v>18.050041402071827</v>
      </c>
      <c r="J27" s="61">
        <f t="shared" si="2"/>
        <v>-2.6552261303624505</v>
      </c>
      <c r="K27" s="61">
        <f t="shared" si="3"/>
        <v>0</v>
      </c>
    </row>
    <row r="28" spans="1:11">
      <c r="A28" s="51" t="s">
        <v>205</v>
      </c>
      <c r="B28" s="85">
        <v>147.17410699310986</v>
      </c>
      <c r="C28" s="85">
        <v>166.40533842760095</v>
      </c>
      <c r="D28" s="85">
        <v>172.68772414803732</v>
      </c>
      <c r="E28" s="85"/>
      <c r="F28" s="85"/>
      <c r="G28" s="85"/>
      <c r="H28" s="70">
        <f t="shared" si="0"/>
        <v>0.17335669756176547</v>
      </c>
      <c r="I28" s="61">
        <f t="shared" si="1"/>
        <v>25.513617154927459</v>
      </c>
      <c r="J28" s="61">
        <f t="shared" si="2"/>
        <v>6.2823857204363662</v>
      </c>
      <c r="K28" s="61">
        <f t="shared" si="3"/>
        <v>0</v>
      </c>
    </row>
    <row r="29" spans="1:11">
      <c r="A29" s="51" t="s">
        <v>206</v>
      </c>
      <c r="B29" s="85">
        <v>117.0581298544199</v>
      </c>
      <c r="C29" s="85">
        <v>138.38848907935756</v>
      </c>
      <c r="D29" s="85">
        <v>136.77602275124818</v>
      </c>
      <c r="E29" s="85"/>
      <c r="F29" s="85"/>
      <c r="G29" s="85"/>
      <c r="H29" s="70">
        <f t="shared" si="0"/>
        <v>0.16844530936339544</v>
      </c>
      <c r="I29" s="61">
        <f t="shared" si="1"/>
        <v>19.717892896828275</v>
      </c>
      <c r="J29" s="61">
        <f t="shared" si="2"/>
        <v>-1.6124663281093774</v>
      </c>
      <c r="K29" s="61">
        <f t="shared" si="3"/>
        <v>0</v>
      </c>
    </row>
    <row r="30" spans="1:11">
      <c r="A30" s="51" t="s">
        <v>207</v>
      </c>
      <c r="B30" s="85">
        <v>107.72059699391171</v>
      </c>
      <c r="C30" s="85">
        <v>126.964827354866</v>
      </c>
      <c r="D30" s="85">
        <v>125.64547503745644</v>
      </c>
      <c r="E30" s="85"/>
      <c r="F30" s="85"/>
      <c r="G30" s="85"/>
      <c r="H30" s="70">
        <f t="shared" si="0"/>
        <v>0.16640158469004607</v>
      </c>
      <c r="I30" s="61">
        <f t="shared" si="1"/>
        <v>17.924878043544723</v>
      </c>
      <c r="J30" s="61">
        <f t="shared" si="2"/>
        <v>-1.3193523174095674</v>
      </c>
      <c r="K30" s="61">
        <f t="shared" si="3"/>
        <v>0</v>
      </c>
    </row>
    <row r="31" spans="1:11">
      <c r="A31" s="51" t="s">
        <v>208</v>
      </c>
      <c r="B31" s="85">
        <v>123.31365139041439</v>
      </c>
      <c r="C31" s="85">
        <v>142.30196103313267</v>
      </c>
      <c r="D31" s="85">
        <v>140.52425723853568</v>
      </c>
      <c r="E31" s="85"/>
      <c r="F31" s="85"/>
      <c r="G31" s="85"/>
      <c r="H31" s="70">
        <f t="shared" si="0"/>
        <v>0.13956772550374039</v>
      </c>
      <c r="I31" s="61">
        <f t="shared" si="1"/>
        <v>17.21060584812129</v>
      </c>
      <c r="J31" s="61">
        <f t="shared" si="2"/>
        <v>-1.777703794596988</v>
      </c>
      <c r="K31" s="61">
        <f t="shared" si="3"/>
        <v>0</v>
      </c>
    </row>
    <row r="32" spans="1:11">
      <c r="A32" s="51" t="s">
        <v>209</v>
      </c>
      <c r="B32" s="85">
        <v>116.00856808145754</v>
      </c>
      <c r="C32" s="85">
        <v>131.50155384985888</v>
      </c>
      <c r="D32" s="85">
        <v>129.78216023914567</v>
      </c>
      <c r="E32" s="85"/>
      <c r="F32" s="85"/>
      <c r="G32" s="85"/>
      <c r="H32" s="70">
        <f t="shared" si="0"/>
        <v>0.11872909376845983</v>
      </c>
      <c r="I32" s="61">
        <f t="shared" si="1"/>
        <v>13.773592157688128</v>
      </c>
      <c r="J32" s="61">
        <f t="shared" si="2"/>
        <v>-1.7193936107132117</v>
      </c>
      <c r="K32" s="61">
        <f t="shared" si="3"/>
        <v>0</v>
      </c>
    </row>
    <row r="33" spans="1:11">
      <c r="A33" s="51" t="s">
        <v>210</v>
      </c>
      <c r="B33" s="85">
        <v>121.79864401026337</v>
      </c>
      <c r="C33" s="85">
        <v>143.43360712126159</v>
      </c>
      <c r="D33" s="85">
        <v>142.55850281285598</v>
      </c>
      <c r="E33" s="85"/>
      <c r="F33" s="85"/>
      <c r="G33" s="85"/>
      <c r="H33" s="70">
        <f t="shared" si="0"/>
        <v>0.17044408803798564</v>
      </c>
      <c r="I33" s="61">
        <f t="shared" si="1"/>
        <v>20.759858802592603</v>
      </c>
      <c r="J33" s="61">
        <f t="shared" si="2"/>
        <v>-0.87510430840561071</v>
      </c>
      <c r="K33" s="61">
        <f t="shared" si="3"/>
        <v>0</v>
      </c>
    </row>
    <row r="34" spans="1:11">
      <c r="A34" s="51" t="s">
        <v>212</v>
      </c>
      <c r="B34" s="85">
        <v>114.34510167977729</v>
      </c>
      <c r="C34" s="85">
        <v>136.90867649460719</v>
      </c>
      <c r="D34" s="85">
        <v>132.45900751841319</v>
      </c>
      <c r="E34" s="85"/>
      <c r="F34" s="85"/>
      <c r="G34" s="85"/>
      <c r="H34" s="70">
        <f t="shared" si="0"/>
        <v>0.1584143576990624</v>
      </c>
      <c r="I34" s="61">
        <f t="shared" si="1"/>
        <v>18.113905838635901</v>
      </c>
      <c r="J34" s="61">
        <f t="shared" si="2"/>
        <v>-4.4496689761940047</v>
      </c>
      <c r="K34" s="61">
        <f t="shared" si="3"/>
        <v>0</v>
      </c>
    </row>
    <row r="35" spans="1:11">
      <c r="A35" s="51" t="s">
        <v>230</v>
      </c>
      <c r="B35" s="85">
        <v>117.17575172321743</v>
      </c>
      <c r="C35" s="85">
        <v>143.53912534579078</v>
      </c>
      <c r="D35" s="85">
        <v>141.04374682741846</v>
      </c>
      <c r="E35" s="85"/>
      <c r="F35" s="85"/>
      <c r="G35" s="85"/>
      <c r="H35" s="70">
        <f t="shared" si="0"/>
        <v>0.20369397894352725</v>
      </c>
      <c r="I35" s="61">
        <f t="shared" si="1"/>
        <v>23.867995104201029</v>
      </c>
      <c r="J35" s="61">
        <f t="shared" si="2"/>
        <v>-2.4953785183723198</v>
      </c>
      <c r="K35" s="61">
        <f t="shared" si="3"/>
        <v>0</v>
      </c>
    </row>
    <row r="36" spans="1:11">
      <c r="A36" s="51" t="s">
        <v>213</v>
      </c>
      <c r="B36" s="85">
        <v>152.92195077507117</v>
      </c>
      <c r="C36" s="85">
        <v>177.34954443824233</v>
      </c>
      <c r="D36" s="85">
        <v>178.81025606200907</v>
      </c>
      <c r="E36" s="85"/>
      <c r="F36" s="85"/>
      <c r="G36" s="85"/>
      <c r="H36" s="70">
        <f t="shared" si="0"/>
        <v>0.16929096938487481</v>
      </c>
      <c r="I36" s="61">
        <f t="shared" si="1"/>
        <v>25.888305286937907</v>
      </c>
      <c r="J36" s="61">
        <f t="shared" si="2"/>
        <v>1.4607116237667412</v>
      </c>
      <c r="K36" s="61">
        <f t="shared" si="3"/>
        <v>0</v>
      </c>
    </row>
    <row r="37" spans="1:11">
      <c r="A37" s="51" t="s">
        <v>214</v>
      </c>
      <c r="B37" s="85">
        <v>138.21704413059715</v>
      </c>
      <c r="C37" s="85">
        <v>162.07093108485441</v>
      </c>
      <c r="D37" s="85">
        <v>163.48552418727118</v>
      </c>
      <c r="E37" s="85"/>
      <c r="F37" s="85"/>
      <c r="G37" s="85"/>
      <c r="H37" s="70">
        <f t="shared" si="0"/>
        <v>0.18281739575329514</v>
      </c>
      <c r="I37" s="61">
        <f t="shared" si="1"/>
        <v>25.268480056674036</v>
      </c>
      <c r="J37" s="61">
        <f t="shared" si="2"/>
        <v>1.4145931024167737</v>
      </c>
      <c r="K37" s="61">
        <f t="shared" si="3"/>
        <v>0</v>
      </c>
    </row>
    <row r="38" spans="1:11">
      <c r="A38" s="51" t="s">
        <v>218</v>
      </c>
      <c r="B38" s="85">
        <v>128.62420958513755</v>
      </c>
      <c r="C38" s="85">
        <v>142.46547301096979</v>
      </c>
      <c r="D38" s="85">
        <v>139.9446345143615</v>
      </c>
      <c r="E38" s="85"/>
      <c r="F38" s="85"/>
      <c r="G38" s="85"/>
      <c r="H38" s="70">
        <f t="shared" si="0"/>
        <v>8.8011619008090805E-2</v>
      </c>
      <c r="I38" s="61">
        <f t="shared" si="1"/>
        <v>11.320424929223947</v>
      </c>
      <c r="J38" s="61">
        <f t="shared" si="2"/>
        <v>-2.5208384966082917</v>
      </c>
      <c r="K38" s="61">
        <f t="shared" si="3"/>
        <v>0</v>
      </c>
    </row>
    <row r="39" spans="1:11">
      <c r="A39" s="51" t="s">
        <v>219</v>
      </c>
      <c r="B39" s="85">
        <v>118.34974252270251</v>
      </c>
      <c r="C39" s="85">
        <v>141.28446611554361</v>
      </c>
      <c r="D39" s="85">
        <v>137.20161898367985</v>
      </c>
      <c r="E39" s="85"/>
      <c r="F39" s="85"/>
      <c r="G39" s="85"/>
      <c r="H39" s="70">
        <f t="shared" si="0"/>
        <v>0.15928954351008465</v>
      </c>
      <c r="I39" s="61">
        <f t="shared" si="1"/>
        <v>18.851876460977337</v>
      </c>
      <c r="J39" s="61">
        <f t="shared" si="2"/>
        <v>-4.0828471318637582</v>
      </c>
      <c r="K39" s="61">
        <f t="shared" si="3"/>
        <v>0</v>
      </c>
    </row>
    <row r="40" spans="1:11">
      <c r="A40" s="51" t="s">
        <v>220</v>
      </c>
      <c r="B40" s="85">
        <v>122.88254560923477</v>
      </c>
      <c r="C40" s="85">
        <v>145.30555390249089</v>
      </c>
      <c r="D40" s="85">
        <v>142.55727246697592</v>
      </c>
      <c r="E40" s="85"/>
      <c r="F40" s="85"/>
      <c r="G40" s="85"/>
      <c r="H40" s="70">
        <f t="shared" si="0"/>
        <v>0.16011002018388013</v>
      </c>
      <c r="I40" s="61">
        <f t="shared" si="1"/>
        <v>19.674726857741149</v>
      </c>
      <c r="J40" s="61">
        <f t="shared" si="2"/>
        <v>-2.7482814355149685</v>
      </c>
      <c r="K40" s="61">
        <f t="shared" si="3"/>
        <v>0</v>
      </c>
    </row>
    <row r="41" spans="1:11">
      <c r="A41" s="51" t="s">
        <v>130</v>
      </c>
      <c r="B41" s="85">
        <v>136.4920731257115</v>
      </c>
      <c r="C41" s="85">
        <v>154.5767419995376</v>
      </c>
      <c r="D41" s="85">
        <v>155.19747028674396</v>
      </c>
      <c r="E41" s="85"/>
      <c r="F41" s="85"/>
      <c r="G41" s="85"/>
      <c r="H41" s="70">
        <f t="shared" si="0"/>
        <v>0.13704383509366497</v>
      </c>
      <c r="I41" s="61">
        <f t="shared" si="1"/>
        <v>18.705397161032465</v>
      </c>
      <c r="J41" s="61">
        <f t="shared" si="2"/>
        <v>0.62072828720636153</v>
      </c>
      <c r="K41" s="61">
        <f t="shared" si="3"/>
        <v>0</v>
      </c>
    </row>
    <row r="42" spans="1:11">
      <c r="A42" s="51" t="s">
        <v>223</v>
      </c>
      <c r="B42" s="85">
        <v>126.85009787474687</v>
      </c>
      <c r="C42" s="85">
        <v>140.35623136486262</v>
      </c>
      <c r="D42" s="85">
        <v>147.04316964189681</v>
      </c>
      <c r="E42" s="85"/>
      <c r="F42" s="85"/>
      <c r="G42" s="85"/>
      <c r="H42" s="70">
        <f t="shared" si="0"/>
        <v>0.15918846028080166</v>
      </c>
      <c r="I42" s="61">
        <f t="shared" si="1"/>
        <v>20.193071767149945</v>
      </c>
      <c r="J42" s="61">
        <f t="shared" si="2"/>
        <v>6.6869382770341872</v>
      </c>
      <c r="K42" s="61">
        <f t="shared" si="3"/>
        <v>0</v>
      </c>
    </row>
    <row r="43" spans="1:11">
      <c r="A43" s="51" t="s">
        <v>224</v>
      </c>
      <c r="B43" s="85">
        <v>168.80487755748581</v>
      </c>
      <c r="C43" s="85">
        <v>193.61511673036574</v>
      </c>
      <c r="D43" s="85">
        <v>196.6744985621971</v>
      </c>
      <c r="E43" s="85"/>
      <c r="F43" s="85"/>
      <c r="G43" s="85"/>
      <c r="H43" s="70">
        <f t="shared" si="0"/>
        <v>0.1650996192051406</v>
      </c>
      <c r="I43" s="61">
        <f t="shared" si="1"/>
        <v>27.869621004711291</v>
      </c>
      <c r="J43" s="61">
        <f t="shared" si="2"/>
        <v>3.0593818318313595</v>
      </c>
      <c r="K43" s="61">
        <f t="shared" si="3"/>
        <v>0</v>
      </c>
    </row>
    <row r="44" spans="1:11">
      <c r="A44" s="51" t="s">
        <v>225</v>
      </c>
      <c r="B44" s="85">
        <v>115.41970298312695</v>
      </c>
      <c r="C44" s="85">
        <v>134.84902119188706</v>
      </c>
      <c r="D44" s="85">
        <v>133.86709159615327</v>
      </c>
      <c r="E44" s="85"/>
      <c r="F44" s="85"/>
      <c r="G44" s="85"/>
      <c r="H44" s="70">
        <f t="shared" si="0"/>
        <v>0.15982876524749953</v>
      </c>
      <c r="I44" s="61">
        <f t="shared" si="1"/>
        <v>18.44738861302632</v>
      </c>
      <c r="J44" s="61">
        <f t="shared" si="2"/>
        <v>-0.98192959573378857</v>
      </c>
      <c r="K44" s="61">
        <f t="shared" si="3"/>
        <v>0</v>
      </c>
    </row>
    <row r="45" spans="1:11">
      <c r="A45" s="51" t="s">
        <v>226</v>
      </c>
      <c r="B45" s="85">
        <v>121.59377584413475</v>
      </c>
      <c r="C45" s="85">
        <v>146.8868724339456</v>
      </c>
      <c r="D45" s="85">
        <v>139.57297366276819</v>
      </c>
      <c r="E45" s="85"/>
      <c r="F45" s="85"/>
      <c r="G45" s="85"/>
      <c r="H45" s="70">
        <f t="shared" si="0"/>
        <v>0.14786281364993642</v>
      </c>
      <c r="I45" s="61">
        <f t="shared" si="1"/>
        <v>17.979197818633438</v>
      </c>
      <c r="J45" s="61">
        <f t="shared" si="2"/>
        <v>-7.3138987711774064</v>
      </c>
      <c r="K45" s="61">
        <f t="shared" si="3"/>
        <v>0</v>
      </c>
    </row>
    <row r="46" spans="1:11">
      <c r="A46" s="51" t="s">
        <v>227</v>
      </c>
      <c r="B46" s="85">
        <v>112.13854079833045</v>
      </c>
      <c r="C46" s="85">
        <v>128.88017441088783</v>
      </c>
      <c r="D46" s="85">
        <v>130.02011862464366</v>
      </c>
      <c r="E46" s="85"/>
      <c r="F46" s="85"/>
      <c r="G46" s="85"/>
      <c r="H46" s="70">
        <f t="shared" si="0"/>
        <v>0.15945969778999861</v>
      </c>
      <c r="I46" s="61">
        <f t="shared" si="1"/>
        <v>17.881577826313205</v>
      </c>
      <c r="J46" s="61">
        <f t="shared" si="2"/>
        <v>1.1399442137558253</v>
      </c>
      <c r="K46" s="61">
        <f t="shared" si="3"/>
        <v>0</v>
      </c>
    </row>
    <row r="47" spans="1:11">
      <c r="A47" s="51" t="s">
        <v>228</v>
      </c>
      <c r="B47" s="85">
        <v>134.65925893715482</v>
      </c>
      <c r="C47" s="85">
        <v>159.24891423403832</v>
      </c>
      <c r="D47" s="85">
        <v>157.81291161083817</v>
      </c>
      <c r="E47" s="85"/>
      <c r="F47" s="85"/>
      <c r="G47" s="85"/>
      <c r="H47" s="70">
        <f t="shared" si="0"/>
        <v>0.17194252260432469</v>
      </c>
      <c r="I47" s="61">
        <f t="shared" si="1"/>
        <v>23.153652673683354</v>
      </c>
      <c r="J47" s="61">
        <f t="shared" si="2"/>
        <v>-1.436002623200153</v>
      </c>
      <c r="K47" s="61">
        <f t="shared" si="3"/>
        <v>0</v>
      </c>
    </row>
    <row r="48" spans="1:11">
      <c r="A48" s="51" t="s">
        <v>272</v>
      </c>
      <c r="B48" s="85">
        <v>112.71878892897976</v>
      </c>
      <c r="C48" s="85">
        <v>134.05613012261523</v>
      </c>
      <c r="D48" s="85">
        <v>128.93610650882161</v>
      </c>
      <c r="E48" s="85"/>
      <c r="F48" s="85"/>
      <c r="G48" s="85"/>
      <c r="H48" s="70">
        <f t="shared" si="0"/>
        <v>0.14387412900665408</v>
      </c>
      <c r="I48" s="61">
        <f t="shared" si="1"/>
        <v>16.217317579841847</v>
      </c>
      <c r="J48" s="61">
        <f t="shared" si="2"/>
        <v>-5.1200236137936201</v>
      </c>
      <c r="K48" s="61">
        <f t="shared" si="3"/>
        <v>0</v>
      </c>
    </row>
    <row r="49" spans="1:11">
      <c r="A49" s="51" t="s">
        <v>229</v>
      </c>
      <c r="B49" s="85">
        <v>107.18778051056135</v>
      </c>
      <c r="C49" s="85">
        <v>121.96264082043345</v>
      </c>
      <c r="D49" s="85">
        <v>121.19704441721856</v>
      </c>
      <c r="E49" s="85"/>
      <c r="F49" s="85"/>
      <c r="G49" s="85"/>
      <c r="H49" s="70">
        <f t="shared" si="0"/>
        <v>0.13069832997686578</v>
      </c>
      <c r="I49" s="61">
        <f t="shared" si="1"/>
        <v>14.00926390665721</v>
      </c>
      <c r="J49" s="61">
        <f t="shared" si="2"/>
        <v>-0.76559640321488587</v>
      </c>
      <c r="K49" s="61">
        <f t="shared" si="3"/>
        <v>0</v>
      </c>
    </row>
    <row r="50" spans="1:11">
      <c r="A50" s="51" t="s">
        <v>231</v>
      </c>
      <c r="B50" s="85">
        <v>117.79961427359382</v>
      </c>
      <c r="C50" s="85">
        <v>141.19583099230553</v>
      </c>
      <c r="D50" s="85">
        <v>135.64132257645934</v>
      </c>
      <c r="E50" s="85"/>
      <c r="F50" s="85"/>
      <c r="G50" s="85"/>
      <c r="H50" s="70">
        <f t="shared" si="0"/>
        <v>0.15145812159815331</v>
      </c>
      <c r="I50" s="61">
        <f t="shared" si="1"/>
        <v>17.841708302865527</v>
      </c>
      <c r="J50" s="61">
        <f t="shared" si="2"/>
        <v>-5.5545084158461862</v>
      </c>
      <c r="K50" s="61">
        <f t="shared" si="3"/>
        <v>0</v>
      </c>
    </row>
    <row r="51" spans="1:11">
      <c r="A51" s="51" t="s">
        <v>232</v>
      </c>
      <c r="B51" s="85">
        <v>127.14516696319022</v>
      </c>
      <c r="C51" s="85">
        <v>140.58826594012606</v>
      </c>
      <c r="D51" s="85">
        <v>133.24627452774931</v>
      </c>
      <c r="E51" s="85"/>
      <c r="F51" s="85"/>
      <c r="G51" s="85"/>
      <c r="H51" s="70">
        <f t="shared" si="0"/>
        <v>4.7985367515584902E-2</v>
      </c>
      <c r="I51" s="61">
        <f t="shared" si="1"/>
        <v>6.1011075645590864</v>
      </c>
      <c r="J51" s="61">
        <f t="shared" si="2"/>
        <v>-7.3419914123767569</v>
      </c>
      <c r="K51" s="61">
        <f t="shared" si="3"/>
        <v>0</v>
      </c>
    </row>
    <row r="52" spans="1:11">
      <c r="A52" s="51" t="s">
        <v>233</v>
      </c>
      <c r="B52" s="85">
        <v>105.73966564244797</v>
      </c>
      <c r="C52" s="85">
        <v>128.02360374116756</v>
      </c>
      <c r="D52" s="85">
        <v>124.0730794092067</v>
      </c>
      <c r="E52" s="85"/>
      <c r="F52" s="85"/>
      <c r="G52" s="85"/>
      <c r="H52" s="70">
        <f t="shared" si="0"/>
        <v>0.17338255852588005</v>
      </c>
      <c r="I52" s="61">
        <f t="shared" si="1"/>
        <v>18.333413766758724</v>
      </c>
      <c r="J52" s="61">
        <f t="shared" si="2"/>
        <v>-3.9505243319608638</v>
      </c>
      <c r="K52" s="61">
        <f t="shared" si="3"/>
        <v>0</v>
      </c>
    </row>
    <row r="53" spans="1:11">
      <c r="A53" s="51" t="s">
        <v>234</v>
      </c>
      <c r="B53" s="85">
        <v>109.91887876551183</v>
      </c>
      <c r="C53" s="85">
        <v>130.51491044669217</v>
      </c>
      <c r="D53" s="85">
        <v>127.68969009246857</v>
      </c>
      <c r="E53" s="85"/>
      <c r="F53" s="85"/>
      <c r="G53" s="85"/>
      <c r="H53" s="70">
        <f t="shared" si="0"/>
        <v>0.16167205785338218</v>
      </c>
      <c r="I53" s="61">
        <f t="shared" si="1"/>
        <v>17.770811326956732</v>
      </c>
      <c r="J53" s="61">
        <f t="shared" si="2"/>
        <v>-2.8252203542236032</v>
      </c>
      <c r="K53" s="61">
        <f t="shared" si="3"/>
        <v>0</v>
      </c>
    </row>
    <row r="54" spans="1:11">
      <c r="A54" s="51" t="s">
        <v>235</v>
      </c>
      <c r="B54" s="85">
        <v>106.07640364726308</v>
      </c>
      <c r="C54" s="85">
        <v>126.75522817830171</v>
      </c>
      <c r="D54" s="85">
        <v>125.06335673235668</v>
      </c>
      <c r="E54" s="85"/>
      <c r="F54" s="85"/>
      <c r="G54" s="85"/>
      <c r="H54" s="70">
        <f t="shared" si="0"/>
        <v>0.17899318257650501</v>
      </c>
      <c r="I54" s="61">
        <f t="shared" si="1"/>
        <v>18.986953085093603</v>
      </c>
      <c r="J54" s="61">
        <f t="shared" si="2"/>
        <v>-1.6918714459450257</v>
      </c>
      <c r="K54" s="61">
        <f t="shared" si="3"/>
        <v>0</v>
      </c>
    </row>
    <row r="55" spans="1:11">
      <c r="A55" s="51" t="s">
        <v>237</v>
      </c>
      <c r="B55" s="85">
        <v>119.96451714280026</v>
      </c>
      <c r="C55" s="85">
        <v>143.07791394391501</v>
      </c>
      <c r="D55" s="85">
        <v>137.70128093816911</v>
      </c>
      <c r="E55" s="85"/>
      <c r="F55" s="85"/>
      <c r="G55" s="85"/>
      <c r="H55" s="70">
        <f t="shared" si="0"/>
        <v>0.14785008282287182</v>
      </c>
      <c r="I55" s="61">
        <f t="shared" si="1"/>
        <v>17.736763795368844</v>
      </c>
      <c r="J55" s="61">
        <f t="shared" si="2"/>
        <v>-5.3766330057459015</v>
      </c>
      <c r="K55" s="61">
        <f t="shared" si="3"/>
        <v>0</v>
      </c>
    </row>
    <row r="56" spans="1:11">
      <c r="A56" s="51" t="s">
        <v>238</v>
      </c>
      <c r="B56" s="85">
        <v>138.24743510599905</v>
      </c>
      <c r="C56" s="85">
        <v>155.33609253679413</v>
      </c>
      <c r="D56" s="85">
        <v>161.93142709847257</v>
      </c>
      <c r="E56" s="85"/>
      <c r="F56" s="85"/>
      <c r="G56" s="85"/>
      <c r="H56" s="70">
        <f t="shared" si="0"/>
        <v>0.17131595949186468</v>
      </c>
      <c r="I56" s="61">
        <f t="shared" si="1"/>
        <v>23.683991992473523</v>
      </c>
      <c r="J56" s="61">
        <f t="shared" si="2"/>
        <v>6.5953345616784418</v>
      </c>
      <c r="K56" s="61">
        <f t="shared" si="3"/>
        <v>0</v>
      </c>
    </row>
    <row r="57" spans="1:11">
      <c r="A57" s="51" t="s">
        <v>239</v>
      </c>
      <c r="B57" s="85">
        <v>113.59751684515909</v>
      </c>
      <c r="C57" s="85">
        <v>135.90263724968761</v>
      </c>
      <c r="D57" s="85">
        <v>131.32079199716696</v>
      </c>
      <c r="E57" s="85"/>
      <c r="F57" s="85"/>
      <c r="G57" s="85"/>
      <c r="H57" s="70">
        <f t="shared" si="0"/>
        <v>0.15601815641943886</v>
      </c>
      <c r="I57" s="61">
        <f t="shared" si="1"/>
        <v>17.723275152007872</v>
      </c>
      <c r="J57" s="61">
        <f t="shared" si="2"/>
        <v>-4.581845252520651</v>
      </c>
      <c r="K57" s="61">
        <f t="shared" si="3"/>
        <v>0</v>
      </c>
    </row>
    <row r="58" spans="1:11">
      <c r="A58" s="51" t="s">
        <v>240</v>
      </c>
      <c r="B58" s="85">
        <v>124.91673995296658</v>
      </c>
      <c r="C58" s="85">
        <v>139.09025452241011</v>
      </c>
      <c r="D58" s="85">
        <v>136.4568706820848</v>
      </c>
      <c r="E58" s="85"/>
      <c r="F58" s="85"/>
      <c r="G58" s="85"/>
      <c r="H58" s="70">
        <f t="shared" si="0"/>
        <v>9.2382580056630415E-2</v>
      </c>
      <c r="I58" s="61">
        <f t="shared" si="1"/>
        <v>11.540130729118218</v>
      </c>
      <c r="J58" s="61">
        <f t="shared" si="2"/>
        <v>-2.6333838403253083</v>
      </c>
      <c r="K58" s="61">
        <f t="shared" si="3"/>
        <v>0</v>
      </c>
    </row>
    <row r="59" spans="1:11">
      <c r="A59" s="51" t="s">
        <v>241</v>
      </c>
      <c r="B59" s="85">
        <v>105.7098316734034</v>
      </c>
      <c r="C59" s="85">
        <v>129.38367095038413</v>
      </c>
      <c r="D59" s="85">
        <v>122.62458633867335</v>
      </c>
      <c r="E59" s="85"/>
      <c r="F59" s="85"/>
      <c r="G59" s="85"/>
      <c r="H59" s="70">
        <f t="shared" si="0"/>
        <v>0.16001117774483892</v>
      </c>
      <c r="I59" s="61">
        <f t="shared" si="1"/>
        <v>16.914754665269953</v>
      </c>
      <c r="J59" s="61">
        <f t="shared" si="2"/>
        <v>-6.7590846117107759</v>
      </c>
      <c r="K59" s="61">
        <f t="shared" si="3"/>
        <v>0</v>
      </c>
    </row>
    <row r="60" spans="1:11">
      <c r="A60" s="51" t="s">
        <v>242</v>
      </c>
      <c r="B60" s="85">
        <v>124.48894301731953</v>
      </c>
      <c r="C60" s="85">
        <v>143.00711455329295</v>
      </c>
      <c r="D60" s="85">
        <v>143.52920468276596</v>
      </c>
      <c r="E60" s="85"/>
      <c r="F60" s="85"/>
      <c r="G60" s="85"/>
      <c r="H60" s="70">
        <f t="shared" si="0"/>
        <v>0.15294741206692919</v>
      </c>
      <c r="I60" s="61">
        <f t="shared" si="1"/>
        <v>19.040261665446437</v>
      </c>
      <c r="J60" s="61">
        <f t="shared" si="2"/>
        <v>0.52209012947301403</v>
      </c>
      <c r="K60" s="61">
        <f t="shared" si="3"/>
        <v>0</v>
      </c>
    </row>
    <row r="61" spans="1:11">
      <c r="A61" s="51" t="s">
        <v>245</v>
      </c>
      <c r="B61" s="85">
        <v>141.88323016164637</v>
      </c>
      <c r="C61" s="85">
        <v>162.48563354160964</v>
      </c>
      <c r="D61" s="85">
        <v>163.91655191823298</v>
      </c>
      <c r="E61" s="85"/>
      <c r="F61" s="85"/>
      <c r="G61" s="85"/>
      <c r="H61" s="70">
        <f t="shared" si="0"/>
        <v>0.15529193782439432</v>
      </c>
      <c r="I61" s="61">
        <f t="shared" si="1"/>
        <v>22.033321756586616</v>
      </c>
      <c r="J61" s="61">
        <f t="shared" si="2"/>
        <v>1.4309183766233389</v>
      </c>
      <c r="K61" s="61">
        <f t="shared" si="3"/>
        <v>0</v>
      </c>
    </row>
    <row r="62" spans="1:11">
      <c r="A62" s="51" t="s">
        <v>246</v>
      </c>
      <c r="B62" s="85">
        <v>108.20989698763378</v>
      </c>
      <c r="C62" s="85">
        <v>128.81971874542239</v>
      </c>
      <c r="D62" s="85">
        <v>124.28898098942018</v>
      </c>
      <c r="E62" s="85"/>
      <c r="F62" s="85"/>
      <c r="G62" s="85"/>
      <c r="H62" s="70">
        <f t="shared" si="0"/>
        <v>0.14859162100139431</v>
      </c>
      <c r="I62" s="61">
        <f t="shared" si="1"/>
        <v>16.079084001786399</v>
      </c>
      <c r="J62" s="61">
        <f t="shared" si="2"/>
        <v>-4.5307377560022104</v>
      </c>
      <c r="K62" s="61">
        <f t="shared" si="3"/>
        <v>0</v>
      </c>
    </row>
    <row r="63" spans="1:11">
      <c r="A63" s="51" t="s">
        <v>247</v>
      </c>
      <c r="B63" s="85">
        <v>113.36816503206522</v>
      </c>
      <c r="C63" s="85">
        <v>134.96240078647529</v>
      </c>
      <c r="D63" s="85">
        <v>133.05672970094801</v>
      </c>
      <c r="E63" s="85"/>
      <c r="F63" s="85"/>
      <c r="G63" s="85"/>
      <c r="H63" s="70">
        <f t="shared" si="0"/>
        <v>0.17366925418007823</v>
      </c>
      <c r="I63" s="61">
        <f t="shared" si="1"/>
        <v>19.68856466888279</v>
      </c>
      <c r="J63" s="61">
        <f t="shared" si="2"/>
        <v>-1.905671085527274</v>
      </c>
      <c r="K63" s="61">
        <f t="shared" si="3"/>
        <v>0</v>
      </c>
    </row>
    <row r="64" spans="1:11">
      <c r="A64" s="51" t="s">
        <v>248</v>
      </c>
      <c r="B64" s="85">
        <v>112.14230355586294</v>
      </c>
      <c r="C64" s="85">
        <v>135.55557303125474</v>
      </c>
      <c r="D64" s="85">
        <v>129.25445329429948</v>
      </c>
      <c r="E64" s="85"/>
      <c r="F64" s="85"/>
      <c r="G64" s="85"/>
      <c r="H64" s="70">
        <f t="shared" si="0"/>
        <v>0.15259317131747913</v>
      </c>
      <c r="I64" s="61">
        <f t="shared" si="1"/>
        <v>17.112149738436543</v>
      </c>
      <c r="J64" s="61">
        <f t="shared" si="2"/>
        <v>-6.3011197369552576</v>
      </c>
      <c r="K64" s="61">
        <f t="shared" si="3"/>
        <v>0</v>
      </c>
    </row>
    <row r="65" spans="1:11">
      <c r="A65" s="51" t="s">
        <v>243</v>
      </c>
      <c r="B65" s="85">
        <v>122.55525935235669</v>
      </c>
      <c r="C65" s="85">
        <v>138.92186099722815</v>
      </c>
      <c r="D65" s="85">
        <v>138.47124843466815</v>
      </c>
      <c r="E65" s="85"/>
      <c r="F65" s="85"/>
      <c r="G65" s="85"/>
      <c r="H65" s="70">
        <f t="shared" si="0"/>
        <v>0.12986785851883892</v>
      </c>
      <c r="I65" s="61">
        <f t="shared" si="1"/>
        <v>15.915989082311469</v>
      </c>
      <c r="J65" s="61">
        <f t="shared" si="2"/>
        <v>-0.45061256255999638</v>
      </c>
      <c r="K65" s="61">
        <f t="shared" si="3"/>
        <v>0</v>
      </c>
    </row>
    <row r="66" spans="1:11">
      <c r="A66" s="51" t="s">
        <v>249</v>
      </c>
      <c r="B66" s="85">
        <v>112.91184223079114</v>
      </c>
      <c r="C66" s="85">
        <v>128.72894165611166</v>
      </c>
      <c r="D66" s="85">
        <v>131.61505922258189</v>
      </c>
      <c r="E66" s="85"/>
      <c r="F66" s="85"/>
      <c r="G66" s="85"/>
      <c r="H66" s="70">
        <f t="shared" si="0"/>
        <v>0.1656444233153285</v>
      </c>
      <c r="I66" s="61">
        <f t="shared" si="1"/>
        <v>18.703216991790754</v>
      </c>
      <c r="J66" s="61">
        <f t="shared" si="2"/>
        <v>2.886117566470233</v>
      </c>
      <c r="K66" s="61">
        <f t="shared" si="3"/>
        <v>0</v>
      </c>
    </row>
    <row r="67" spans="1:11">
      <c r="A67" s="51" t="s">
        <v>250</v>
      </c>
      <c r="B67" s="85">
        <v>122.55172366356049</v>
      </c>
      <c r="C67" s="85">
        <v>138.84169430662942</v>
      </c>
      <c r="D67" s="85">
        <v>140.2475864947823</v>
      </c>
      <c r="E67" s="85"/>
      <c r="F67" s="85"/>
      <c r="G67" s="85"/>
      <c r="H67" s="70">
        <f t="shared" si="0"/>
        <v>0.14439505461222238</v>
      </c>
      <c r="I67" s="61">
        <f t="shared" si="1"/>
        <v>17.695862831221802</v>
      </c>
      <c r="J67" s="61">
        <f t="shared" si="2"/>
        <v>1.4058921881528761</v>
      </c>
      <c r="K67" s="61">
        <f t="shared" si="3"/>
        <v>0</v>
      </c>
    </row>
    <row r="68" spans="1:11">
      <c r="A68" s="51" t="s">
        <v>252</v>
      </c>
      <c r="B68" s="85">
        <v>121.68782795606768</v>
      </c>
      <c r="C68" s="85">
        <v>142.48746472410457</v>
      </c>
      <c r="D68" s="85">
        <v>139.18646820696816</v>
      </c>
      <c r="E68" s="85"/>
      <c r="F68" s="85"/>
      <c r="G68" s="85"/>
      <c r="H68" s="70">
        <f t="shared" ref="H68:H84" si="4">(D68-B68)/B68</f>
        <v>0.1437994296127787</v>
      </c>
      <c r="I68" s="61">
        <f t="shared" ref="I68:I84" si="5">(D68-B68)</f>
        <v>17.498640250900479</v>
      </c>
      <c r="J68" s="61">
        <f t="shared" ref="J68:J84" si="6">(D68-C68)</f>
        <v>-3.3009965171364115</v>
      </c>
      <c r="K68" s="61">
        <f t="shared" ref="K68:K84" si="7">G68-F68</f>
        <v>0</v>
      </c>
    </row>
    <row r="69" spans="1:11">
      <c r="A69" s="51" t="s">
        <v>253</v>
      </c>
      <c r="B69" s="85">
        <v>155.78360632263391</v>
      </c>
      <c r="C69" s="85">
        <v>183.49562699606</v>
      </c>
      <c r="D69" s="85">
        <v>178.32429811523014</v>
      </c>
      <c r="E69" s="85"/>
      <c r="F69" s="85"/>
      <c r="G69" s="85"/>
      <c r="H69" s="70">
        <f t="shared" si="4"/>
        <v>0.14469232241236971</v>
      </c>
      <c r="I69" s="61">
        <f t="shared" si="5"/>
        <v>22.54069179259622</v>
      </c>
      <c r="J69" s="61">
        <f t="shared" si="6"/>
        <v>-5.1713288808298614</v>
      </c>
      <c r="K69" s="61">
        <f t="shared" si="7"/>
        <v>0</v>
      </c>
    </row>
    <row r="70" spans="1:11">
      <c r="A70" s="51" t="s">
        <v>179</v>
      </c>
      <c r="B70" s="85">
        <v>114.12829644929451</v>
      </c>
      <c r="C70" s="85">
        <v>135.81577933783666</v>
      </c>
      <c r="D70" s="85">
        <v>136.23372519212089</v>
      </c>
      <c r="E70" s="85"/>
      <c r="F70" s="85"/>
      <c r="G70" s="85"/>
      <c r="H70" s="70">
        <f t="shared" si="4"/>
        <v>0.19368929030363199</v>
      </c>
      <c r="I70" s="61">
        <f t="shared" si="5"/>
        <v>22.105428742826376</v>
      </c>
      <c r="J70" s="61">
        <f t="shared" si="6"/>
        <v>0.41794585428422693</v>
      </c>
      <c r="K70" s="61">
        <f t="shared" si="7"/>
        <v>0</v>
      </c>
    </row>
    <row r="71" spans="1:11">
      <c r="A71" s="51" t="s">
        <v>189</v>
      </c>
      <c r="B71" s="85">
        <v>111.07101813342206</v>
      </c>
      <c r="C71" s="85">
        <v>139.34365491221939</v>
      </c>
      <c r="D71" s="85">
        <v>128.7740923691527</v>
      </c>
      <c r="E71" s="85"/>
      <c r="F71" s="85"/>
      <c r="G71" s="85"/>
      <c r="H71" s="70">
        <f t="shared" si="4"/>
        <v>0.15938518015982478</v>
      </c>
      <c r="I71" s="61">
        <f t="shared" si="5"/>
        <v>17.703074235730639</v>
      </c>
      <c r="J71" s="61">
        <f t="shared" si="6"/>
        <v>-10.569562543066695</v>
      </c>
      <c r="K71" s="61">
        <f t="shared" si="7"/>
        <v>0</v>
      </c>
    </row>
    <row r="72" spans="1:11">
      <c r="A72" s="51" t="s">
        <v>217</v>
      </c>
      <c r="B72" s="85">
        <v>118.55425424574558</v>
      </c>
      <c r="C72" s="85">
        <v>136.23738840465805</v>
      </c>
      <c r="D72" s="85">
        <v>138.60597591314522</v>
      </c>
      <c r="E72" s="85"/>
      <c r="F72" s="85"/>
      <c r="G72" s="85"/>
      <c r="H72" s="70">
        <f t="shared" si="4"/>
        <v>0.16913540382815243</v>
      </c>
      <c r="I72" s="61">
        <f t="shared" si="5"/>
        <v>20.051721667399633</v>
      </c>
      <c r="J72" s="61">
        <f t="shared" si="6"/>
        <v>2.3685875084871668</v>
      </c>
      <c r="K72" s="61">
        <f t="shared" si="7"/>
        <v>0</v>
      </c>
    </row>
    <row r="73" spans="1:11">
      <c r="A73" s="51" t="s">
        <v>222</v>
      </c>
      <c r="B73" s="85">
        <v>142.60336821928749</v>
      </c>
      <c r="C73" s="85">
        <v>161.67891801170862</v>
      </c>
      <c r="D73" s="85">
        <v>159.34744348394975</v>
      </c>
      <c r="E73" s="85"/>
      <c r="F73" s="85"/>
      <c r="G73" s="85"/>
      <c r="H73" s="70">
        <f t="shared" si="4"/>
        <v>0.11741710924326944</v>
      </c>
      <c r="I73" s="61">
        <f t="shared" si="5"/>
        <v>16.744075264662257</v>
      </c>
      <c r="J73" s="61">
        <f t="shared" si="6"/>
        <v>-2.3314745277588713</v>
      </c>
      <c r="K73" s="61">
        <f t="shared" si="7"/>
        <v>0</v>
      </c>
    </row>
    <row r="74" spans="1:11">
      <c r="A74" s="51" t="s">
        <v>188</v>
      </c>
      <c r="B74" s="85">
        <v>115.64983266926798</v>
      </c>
      <c r="C74" s="85">
        <v>134.8186607560493</v>
      </c>
      <c r="D74" s="85">
        <v>131.24848089833188</v>
      </c>
      <c r="E74" s="85"/>
      <c r="F74" s="85"/>
      <c r="G74" s="85"/>
      <c r="H74" s="70">
        <f t="shared" si="4"/>
        <v>0.13487826025371311</v>
      </c>
      <c r="I74" s="61">
        <f t="shared" si="5"/>
        <v>15.598648229063897</v>
      </c>
      <c r="J74" s="61">
        <f t="shared" si="6"/>
        <v>-3.5701798577174202</v>
      </c>
      <c r="K74" s="61">
        <f t="shared" si="7"/>
        <v>0</v>
      </c>
    </row>
    <row r="75" spans="1:11">
      <c r="A75" s="51" t="s">
        <v>244</v>
      </c>
      <c r="B75" s="85">
        <v>113.88246537629465</v>
      </c>
      <c r="C75" s="85">
        <v>130.44614583852376</v>
      </c>
      <c r="D75" s="85">
        <v>130.0095813440999</v>
      </c>
      <c r="E75" s="85"/>
      <c r="F75" s="85"/>
      <c r="G75" s="85"/>
      <c r="H75" s="70">
        <f t="shared" si="4"/>
        <v>0.14161193221904217</v>
      </c>
      <c r="I75" s="61">
        <f t="shared" si="5"/>
        <v>16.127115967805253</v>
      </c>
      <c r="J75" s="61">
        <f t="shared" si="6"/>
        <v>-0.43656449442386247</v>
      </c>
      <c r="K75" s="61">
        <f t="shared" si="7"/>
        <v>0</v>
      </c>
    </row>
    <row r="76" spans="1:11">
      <c r="A76" s="51" t="s">
        <v>187</v>
      </c>
      <c r="B76" s="85">
        <v>113.84468019571477</v>
      </c>
      <c r="C76" s="85">
        <v>134.97866633589527</v>
      </c>
      <c r="D76" s="85">
        <v>130.87302274965796</v>
      </c>
      <c r="E76" s="85"/>
      <c r="F76" s="85"/>
      <c r="G76" s="85"/>
      <c r="H76" s="70">
        <f t="shared" si="4"/>
        <v>0.14957521532555682</v>
      </c>
      <c r="I76" s="61">
        <f t="shared" si="5"/>
        <v>17.02834255394319</v>
      </c>
      <c r="J76" s="61">
        <f t="shared" si="6"/>
        <v>-4.1056435862373064</v>
      </c>
      <c r="K76" s="61">
        <f t="shared" si="7"/>
        <v>0</v>
      </c>
    </row>
    <row r="77" spans="1:11">
      <c r="A77" s="51" t="s">
        <v>183</v>
      </c>
      <c r="B77" s="85">
        <v>138.50746308067735</v>
      </c>
      <c r="C77" s="85">
        <v>145.54935954248757</v>
      </c>
      <c r="D77" s="85">
        <v>143.32242885788463</v>
      </c>
      <c r="E77" s="85"/>
      <c r="F77" s="85"/>
      <c r="G77" s="85"/>
      <c r="H77" s="70">
        <f t="shared" si="4"/>
        <v>3.4763222646007688E-2</v>
      </c>
      <c r="I77" s="61">
        <f t="shared" si="5"/>
        <v>4.8149657772072771</v>
      </c>
      <c r="J77" s="61">
        <f t="shared" si="6"/>
        <v>-2.2269306846029338</v>
      </c>
      <c r="K77" s="61">
        <f t="shared" si="7"/>
        <v>0</v>
      </c>
    </row>
    <row r="78" spans="1:11">
      <c r="A78" s="51" t="s">
        <v>211</v>
      </c>
      <c r="B78" s="85">
        <v>117.76774861435133</v>
      </c>
      <c r="C78" s="85">
        <v>134.84085974955804</v>
      </c>
      <c r="D78" s="85">
        <v>130.84998059308492</v>
      </c>
      <c r="E78" s="85"/>
      <c r="F78" s="85"/>
      <c r="G78" s="85"/>
      <c r="H78" s="70">
        <f t="shared" si="4"/>
        <v>0.11108501378907544</v>
      </c>
      <c r="I78" s="61">
        <f t="shared" si="5"/>
        <v>13.082231978733589</v>
      </c>
      <c r="J78" s="61">
        <f t="shared" si="6"/>
        <v>-3.9908791564731132</v>
      </c>
      <c r="K78" s="61">
        <f t="shared" si="7"/>
        <v>0</v>
      </c>
    </row>
    <row r="79" spans="1:11">
      <c r="A79" s="51" t="s">
        <v>251</v>
      </c>
      <c r="B79" s="85">
        <v>127.90682523038495</v>
      </c>
      <c r="C79" s="85">
        <v>152.76061256297029</v>
      </c>
      <c r="D79" s="85">
        <v>150.84240367398209</v>
      </c>
      <c r="E79" s="85"/>
      <c r="F79" s="85"/>
      <c r="G79" s="85"/>
      <c r="H79" s="70">
        <f t="shared" si="4"/>
        <v>0.17931473478671464</v>
      </c>
      <c r="I79" s="61">
        <f t="shared" si="5"/>
        <v>22.935578443597137</v>
      </c>
      <c r="J79" s="61">
        <f t="shared" si="6"/>
        <v>-1.9182088889882039</v>
      </c>
      <c r="K79" s="61">
        <f t="shared" si="7"/>
        <v>0</v>
      </c>
    </row>
    <row r="80" spans="1:11">
      <c r="A80" s="51" t="s">
        <v>216</v>
      </c>
      <c r="B80" s="85">
        <v>137.00559264638392</v>
      </c>
      <c r="C80" s="85">
        <v>167.27586808225072</v>
      </c>
      <c r="D80" s="85">
        <v>161.89392958926086</v>
      </c>
      <c r="E80" s="85"/>
      <c r="F80" s="85"/>
      <c r="G80" s="85"/>
      <c r="H80" s="70">
        <f t="shared" si="4"/>
        <v>0.18165927727574296</v>
      </c>
      <c r="I80" s="61">
        <f t="shared" si="5"/>
        <v>24.888336942876947</v>
      </c>
      <c r="J80" s="61">
        <f t="shared" si="6"/>
        <v>-5.3819384929898604</v>
      </c>
      <c r="K80" s="61">
        <f t="shared" si="7"/>
        <v>0</v>
      </c>
    </row>
    <row r="81" spans="1:11">
      <c r="A81" s="51" t="s">
        <v>221</v>
      </c>
      <c r="B81" s="85">
        <v>118.03073933733739</v>
      </c>
      <c r="C81" s="85">
        <v>135.09529980466399</v>
      </c>
      <c r="D81" s="85">
        <v>138.99591669850156</v>
      </c>
      <c r="E81" s="85"/>
      <c r="F81" s="85"/>
      <c r="G81" s="85"/>
      <c r="H81" s="70">
        <f t="shared" si="4"/>
        <v>0.17762472283804565</v>
      </c>
      <c r="I81" s="61">
        <f t="shared" si="5"/>
        <v>20.965177361164166</v>
      </c>
      <c r="J81" s="61">
        <f t="shared" si="6"/>
        <v>3.9006168938375652</v>
      </c>
      <c r="K81" s="61">
        <f t="shared" si="7"/>
        <v>0</v>
      </c>
    </row>
    <row r="82" spans="1:11">
      <c r="A82" s="51" t="s">
        <v>236</v>
      </c>
      <c r="B82" s="85">
        <v>116.90994870700393</v>
      </c>
      <c r="C82" s="85">
        <v>139.90318934420995</v>
      </c>
      <c r="D82" s="85">
        <v>134.0155542659858</v>
      </c>
      <c r="E82" s="85"/>
      <c r="F82" s="85"/>
      <c r="G82" s="85"/>
      <c r="H82" s="70">
        <f t="shared" si="4"/>
        <v>0.14631437057466681</v>
      </c>
      <c r="I82" s="61">
        <f t="shared" si="5"/>
        <v>17.105605558981864</v>
      </c>
      <c r="J82" s="61">
        <f t="shared" si="6"/>
        <v>-5.8876350782241502</v>
      </c>
      <c r="K82" s="61">
        <f t="shared" si="7"/>
        <v>0</v>
      </c>
    </row>
    <row r="83" spans="1:11">
      <c r="A83" s="51" t="s">
        <v>200</v>
      </c>
      <c r="B83" s="85">
        <v>116.9083379852688</v>
      </c>
      <c r="C83" s="85">
        <v>137.46812751895348</v>
      </c>
      <c r="D83" s="85">
        <v>136.60446902082381</v>
      </c>
      <c r="E83" s="85"/>
      <c r="F83" s="85"/>
      <c r="G83" s="85"/>
      <c r="H83" s="70">
        <f t="shared" si="4"/>
        <v>0.16847498967983662</v>
      </c>
      <c r="I83" s="61">
        <f t="shared" si="5"/>
        <v>19.696131035555013</v>
      </c>
      <c r="J83" s="61">
        <f t="shared" si="6"/>
        <v>-0.86365849812966644</v>
      </c>
      <c r="K83" s="61">
        <f t="shared" si="7"/>
        <v>0</v>
      </c>
    </row>
    <row r="84" spans="1:11" s="95" customFormat="1">
      <c r="A84" s="51" t="s">
        <v>173</v>
      </c>
      <c r="B84" s="86">
        <v>136.0502692010019</v>
      </c>
      <c r="C84" s="86">
        <v>158.32493570322208</v>
      </c>
      <c r="D84" s="86">
        <v>158.17033435871195</v>
      </c>
      <c r="E84" s="86"/>
      <c r="F84" s="86"/>
      <c r="G84" s="86"/>
      <c r="H84" s="93">
        <f t="shared" si="4"/>
        <v>0.16258744130105082</v>
      </c>
      <c r="I84" s="96">
        <f t="shared" si="5"/>
        <v>22.120065157710059</v>
      </c>
      <c r="J84" s="96">
        <f t="shared" si="6"/>
        <v>-0.15460134451012664</v>
      </c>
      <c r="K84" s="61">
        <f t="shared" si="7"/>
        <v>0</v>
      </c>
    </row>
    <row r="85" spans="1:11">
      <c r="B85" s="52"/>
      <c r="C85" s="52"/>
      <c r="D85" s="52"/>
      <c r="E85" s="52"/>
      <c r="F85" s="52"/>
      <c r="G85" s="52"/>
    </row>
    <row r="86" spans="1:11">
      <c r="D86" s="144">
        <f>D84-B84</f>
        <v>22.120065157710059</v>
      </c>
      <c r="E86" s="144">
        <f>D84-C84</f>
        <v>-0.15460134451012664</v>
      </c>
    </row>
    <row r="87" spans="1:11">
      <c r="D87" s="144">
        <f>G84-E84</f>
        <v>0</v>
      </c>
      <c r="E87" s="144">
        <f>G84-F84</f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5"/>
  <sheetViews>
    <sheetView topLeftCell="J1" zoomScale="80" zoomScaleNormal="80" workbookViewId="0">
      <selection activeCell="T5" sqref="T5"/>
    </sheetView>
  </sheetViews>
  <sheetFormatPr defaultRowHeight="15"/>
  <cols>
    <col min="2" max="2" width="19.140625" customWidth="1"/>
    <col min="3" max="3" width="11.140625" style="130" customWidth="1"/>
    <col min="4" max="4" width="11.140625" style="128" customWidth="1"/>
    <col min="5" max="5" width="11.140625" style="129" customWidth="1"/>
    <col min="6" max="8" width="11.140625" style="136" customWidth="1"/>
    <col min="9" max="9" width="31.140625" customWidth="1"/>
    <col min="10" max="10" width="25.140625" customWidth="1"/>
    <col min="11" max="11" width="29" customWidth="1"/>
    <col min="12" max="12" width="28.140625" customWidth="1"/>
  </cols>
  <sheetData>
    <row r="1" spans="1:12" s="136" customFormat="1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2" s="54" customFormat="1" ht="66.599999999999994" customHeight="1">
      <c r="A2" s="72" t="s">
        <v>91</v>
      </c>
      <c r="B2" s="72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333</v>
      </c>
      <c r="J2" s="72" t="s">
        <v>334</v>
      </c>
      <c r="K2" s="1" t="s">
        <v>335</v>
      </c>
      <c r="L2" s="139" t="s">
        <v>336</v>
      </c>
    </row>
    <row r="3" spans="1:12">
      <c r="A3" s="55">
        <v>1</v>
      </c>
      <c r="B3" s="69" t="s">
        <v>92</v>
      </c>
      <c r="C3" s="62">
        <v>40336</v>
      </c>
      <c r="D3" s="62">
        <v>42044</v>
      </c>
      <c r="E3" s="62">
        <v>42487</v>
      </c>
      <c r="F3" s="62"/>
      <c r="G3" s="62"/>
      <c r="H3" s="62"/>
      <c r="I3" s="70">
        <f>(E3-C3)/C3</f>
        <v>5.3327052756842526E-2</v>
      </c>
      <c r="J3" s="63">
        <f>E3-C3</f>
        <v>2151</v>
      </c>
      <c r="K3" s="63">
        <f>E3-D3</f>
        <v>443</v>
      </c>
      <c r="L3" s="63">
        <f>H3-G3</f>
        <v>0</v>
      </c>
    </row>
    <row r="4" spans="1:12">
      <c r="A4" s="55">
        <v>2</v>
      </c>
      <c r="B4" s="69" t="s">
        <v>93</v>
      </c>
      <c r="C4" s="62">
        <v>7605</v>
      </c>
      <c r="D4" s="62">
        <v>7964</v>
      </c>
      <c r="E4" s="62">
        <v>8064</v>
      </c>
      <c r="F4" s="62"/>
      <c r="G4" s="62"/>
      <c r="H4" s="62"/>
      <c r="I4" s="70">
        <f t="shared" ref="I4:I67" si="0">(E4-C4)/C4</f>
        <v>6.0355029585798817E-2</v>
      </c>
      <c r="J4" s="63">
        <f t="shared" ref="J4:J67" si="1">E4-C4</f>
        <v>459</v>
      </c>
      <c r="K4" s="63">
        <f t="shared" ref="K4:K67" si="2">E4-D4</f>
        <v>100</v>
      </c>
      <c r="L4" s="63">
        <f t="shared" ref="L4:L67" si="3">H4-G4</f>
        <v>0</v>
      </c>
    </row>
    <row r="5" spans="1:12">
      <c r="A5" s="55">
        <v>3</v>
      </c>
      <c r="B5" s="69" t="s">
        <v>94</v>
      </c>
      <c r="C5" s="62">
        <v>13072</v>
      </c>
      <c r="D5" s="62">
        <v>13407</v>
      </c>
      <c r="E5" s="62">
        <v>13581</v>
      </c>
      <c r="F5" s="62"/>
      <c r="G5" s="62"/>
      <c r="H5" s="62"/>
      <c r="I5" s="70">
        <f t="shared" si="0"/>
        <v>3.8938188494492043E-2</v>
      </c>
      <c r="J5" s="63">
        <f t="shared" si="1"/>
        <v>509</v>
      </c>
      <c r="K5" s="63">
        <f t="shared" si="2"/>
        <v>174</v>
      </c>
      <c r="L5" s="63">
        <f t="shared" si="3"/>
        <v>0</v>
      </c>
    </row>
    <row r="6" spans="1:12">
      <c r="A6" s="55">
        <v>4</v>
      </c>
      <c r="B6" s="69" t="s">
        <v>95</v>
      </c>
      <c r="C6" s="62">
        <v>2867</v>
      </c>
      <c r="D6" s="62">
        <v>2940</v>
      </c>
      <c r="E6" s="62">
        <v>3027</v>
      </c>
      <c r="F6" s="62"/>
      <c r="G6" s="62"/>
      <c r="H6" s="62"/>
      <c r="I6" s="70">
        <f t="shared" si="0"/>
        <v>5.5807464248343215E-2</v>
      </c>
      <c r="J6" s="63">
        <f t="shared" si="1"/>
        <v>160</v>
      </c>
      <c r="K6" s="63">
        <f t="shared" si="2"/>
        <v>87</v>
      </c>
      <c r="L6" s="63">
        <f t="shared" si="3"/>
        <v>0</v>
      </c>
    </row>
    <row r="7" spans="1:12">
      <c r="A7" s="55">
        <v>5</v>
      </c>
      <c r="B7" s="69" t="s">
        <v>96</v>
      </c>
      <c r="C7" s="62">
        <v>6113</v>
      </c>
      <c r="D7" s="62">
        <v>6413</v>
      </c>
      <c r="E7" s="62">
        <v>6506</v>
      </c>
      <c r="F7" s="62"/>
      <c r="G7" s="62"/>
      <c r="H7" s="62"/>
      <c r="I7" s="70">
        <f t="shared" si="0"/>
        <v>6.4289219695730412E-2</v>
      </c>
      <c r="J7" s="63">
        <f t="shared" si="1"/>
        <v>393</v>
      </c>
      <c r="K7" s="63">
        <f t="shared" si="2"/>
        <v>93</v>
      </c>
      <c r="L7" s="63">
        <f t="shared" si="3"/>
        <v>0</v>
      </c>
    </row>
    <row r="8" spans="1:12">
      <c r="A8" s="55">
        <v>6</v>
      </c>
      <c r="B8" s="69" t="s">
        <v>97</v>
      </c>
      <c r="C8" s="62">
        <v>141747</v>
      </c>
      <c r="D8" s="62">
        <v>143950</v>
      </c>
      <c r="E8" s="62">
        <v>144985</v>
      </c>
      <c r="F8" s="62"/>
      <c r="G8" s="62"/>
      <c r="H8" s="62"/>
      <c r="I8" s="70">
        <f t="shared" si="0"/>
        <v>2.2843516970376797E-2</v>
      </c>
      <c r="J8" s="63">
        <f t="shared" si="1"/>
        <v>3238</v>
      </c>
      <c r="K8" s="63">
        <f t="shared" si="2"/>
        <v>1035</v>
      </c>
      <c r="L8" s="63">
        <f t="shared" si="3"/>
        <v>0</v>
      </c>
    </row>
    <row r="9" spans="1:12">
      <c r="A9" s="55">
        <v>7</v>
      </c>
      <c r="B9" s="69" t="s">
        <v>98</v>
      </c>
      <c r="C9" s="62">
        <v>75974</v>
      </c>
      <c r="D9" s="62">
        <v>76393</v>
      </c>
      <c r="E9" s="62">
        <v>77211</v>
      </c>
      <c r="F9" s="62"/>
      <c r="G9" s="62"/>
      <c r="H9" s="62"/>
      <c r="I9" s="70">
        <f t="shared" si="0"/>
        <v>1.6281885908337061E-2</v>
      </c>
      <c r="J9" s="63">
        <f t="shared" si="1"/>
        <v>1237</v>
      </c>
      <c r="K9" s="63">
        <f t="shared" si="2"/>
        <v>818</v>
      </c>
      <c r="L9" s="63">
        <f t="shared" si="3"/>
        <v>0</v>
      </c>
    </row>
    <row r="10" spans="1:12">
      <c r="A10" s="55">
        <v>8</v>
      </c>
      <c r="B10" s="69" t="s">
        <v>99</v>
      </c>
      <c r="C10" s="62">
        <v>3963</v>
      </c>
      <c r="D10" s="62">
        <v>4115</v>
      </c>
      <c r="E10" s="62">
        <v>4166</v>
      </c>
      <c r="F10" s="62"/>
      <c r="G10" s="62"/>
      <c r="H10" s="62"/>
      <c r="I10" s="70">
        <f t="shared" si="0"/>
        <v>5.1223820338127682E-2</v>
      </c>
      <c r="J10" s="63">
        <f t="shared" si="1"/>
        <v>203</v>
      </c>
      <c r="K10" s="63">
        <f t="shared" si="2"/>
        <v>51</v>
      </c>
      <c r="L10" s="63">
        <f t="shared" si="3"/>
        <v>0</v>
      </c>
    </row>
    <row r="11" spans="1:12">
      <c r="A11" s="55">
        <v>9</v>
      </c>
      <c r="B11" s="69" t="s">
        <v>100</v>
      </c>
      <c r="C11" s="62">
        <v>27524</v>
      </c>
      <c r="D11" s="62">
        <v>27859</v>
      </c>
      <c r="E11" s="62">
        <v>28065</v>
      </c>
      <c r="F11" s="62"/>
      <c r="G11" s="62"/>
      <c r="H11" s="62"/>
      <c r="I11" s="70">
        <f t="shared" si="0"/>
        <v>1.9655573317831711E-2</v>
      </c>
      <c r="J11" s="63">
        <f t="shared" si="1"/>
        <v>541</v>
      </c>
      <c r="K11" s="63">
        <f t="shared" si="2"/>
        <v>206</v>
      </c>
      <c r="L11" s="63">
        <f t="shared" si="3"/>
        <v>0</v>
      </c>
    </row>
    <row r="12" spans="1:12">
      <c r="A12" s="55">
        <v>10</v>
      </c>
      <c r="B12" s="69" t="s">
        <v>101</v>
      </c>
      <c r="C12" s="62">
        <v>29609</v>
      </c>
      <c r="D12" s="62">
        <v>30588</v>
      </c>
      <c r="E12" s="62">
        <v>30836</v>
      </c>
      <c r="F12" s="62"/>
      <c r="G12" s="62"/>
      <c r="H12" s="62"/>
      <c r="I12" s="70">
        <f t="shared" si="0"/>
        <v>4.144010267148502E-2</v>
      </c>
      <c r="J12" s="63">
        <f t="shared" si="1"/>
        <v>1227</v>
      </c>
      <c r="K12" s="63">
        <f t="shared" si="2"/>
        <v>248</v>
      </c>
      <c r="L12" s="63">
        <f t="shared" si="3"/>
        <v>0</v>
      </c>
    </row>
    <row r="13" spans="1:12">
      <c r="A13" s="55">
        <v>11</v>
      </c>
      <c r="B13" s="69" t="s">
        <v>102</v>
      </c>
      <c r="C13" s="62">
        <v>4580</v>
      </c>
      <c r="D13" s="62">
        <v>4623</v>
      </c>
      <c r="E13" s="62">
        <v>4679</v>
      </c>
      <c r="F13" s="62"/>
      <c r="G13" s="62"/>
      <c r="H13" s="62"/>
      <c r="I13" s="70">
        <f t="shared" si="0"/>
        <v>2.1615720524017466E-2</v>
      </c>
      <c r="J13" s="63">
        <f t="shared" si="1"/>
        <v>99</v>
      </c>
      <c r="K13" s="63">
        <f t="shared" si="2"/>
        <v>56</v>
      </c>
      <c r="L13" s="63">
        <f t="shared" si="3"/>
        <v>0</v>
      </c>
    </row>
    <row r="14" spans="1:12">
      <c r="A14" s="55">
        <v>12</v>
      </c>
      <c r="B14" s="69" t="s">
        <v>103</v>
      </c>
      <c r="C14" s="62">
        <v>2781</v>
      </c>
      <c r="D14" s="62">
        <v>2902</v>
      </c>
      <c r="E14" s="62">
        <v>2946</v>
      </c>
      <c r="F14" s="62"/>
      <c r="G14" s="62"/>
      <c r="H14" s="62"/>
      <c r="I14" s="70">
        <f t="shared" si="0"/>
        <v>5.9331175836030203E-2</v>
      </c>
      <c r="J14" s="63">
        <f t="shared" si="1"/>
        <v>165</v>
      </c>
      <c r="K14" s="63">
        <f t="shared" si="2"/>
        <v>44</v>
      </c>
      <c r="L14" s="63">
        <f t="shared" si="3"/>
        <v>0</v>
      </c>
    </row>
    <row r="15" spans="1:12">
      <c r="A15" s="55">
        <v>13</v>
      </c>
      <c r="B15" s="69" t="s">
        <v>104</v>
      </c>
      <c r="C15" s="62">
        <v>2791</v>
      </c>
      <c r="D15" s="62">
        <v>2947</v>
      </c>
      <c r="E15" s="62">
        <v>3038</v>
      </c>
      <c r="F15" s="62"/>
      <c r="G15" s="62"/>
      <c r="H15" s="62"/>
      <c r="I15" s="70">
        <f t="shared" si="0"/>
        <v>8.8498745969186665E-2</v>
      </c>
      <c r="J15" s="63">
        <f t="shared" si="1"/>
        <v>247</v>
      </c>
      <c r="K15" s="63">
        <f t="shared" si="2"/>
        <v>91</v>
      </c>
      <c r="L15" s="63">
        <f t="shared" si="3"/>
        <v>0</v>
      </c>
    </row>
    <row r="16" spans="1:12">
      <c r="A16" s="55">
        <v>14</v>
      </c>
      <c r="B16" s="69" t="s">
        <v>105</v>
      </c>
      <c r="C16" s="62">
        <v>7155</v>
      </c>
      <c r="D16" s="62">
        <v>7132</v>
      </c>
      <c r="E16" s="62">
        <v>7272</v>
      </c>
      <c r="F16" s="62"/>
      <c r="G16" s="62"/>
      <c r="H16" s="62"/>
      <c r="I16" s="70">
        <f t="shared" si="0"/>
        <v>1.6352201257861635E-2</v>
      </c>
      <c r="J16" s="63">
        <f t="shared" si="1"/>
        <v>117</v>
      </c>
      <c r="K16" s="63">
        <f t="shared" si="2"/>
        <v>140</v>
      </c>
      <c r="L16" s="63">
        <f t="shared" si="3"/>
        <v>0</v>
      </c>
    </row>
    <row r="17" spans="1:12">
      <c r="A17" s="55">
        <v>15</v>
      </c>
      <c r="B17" s="69" t="s">
        <v>106</v>
      </c>
      <c r="C17" s="62">
        <v>5968</v>
      </c>
      <c r="D17" s="62">
        <v>5803</v>
      </c>
      <c r="E17" s="62">
        <v>5887</v>
      </c>
      <c r="F17" s="62"/>
      <c r="G17" s="62"/>
      <c r="H17" s="62"/>
      <c r="I17" s="70">
        <f t="shared" si="0"/>
        <v>-1.3572386058981234E-2</v>
      </c>
      <c r="J17" s="63">
        <f t="shared" si="1"/>
        <v>-81</v>
      </c>
      <c r="K17" s="63">
        <f t="shared" si="2"/>
        <v>84</v>
      </c>
      <c r="L17" s="63">
        <f t="shared" si="3"/>
        <v>0</v>
      </c>
    </row>
    <row r="18" spans="1:12">
      <c r="A18" s="55">
        <v>16</v>
      </c>
      <c r="B18" s="69" t="s">
        <v>107</v>
      </c>
      <c r="C18" s="62">
        <v>76124</v>
      </c>
      <c r="D18" s="62">
        <v>79316</v>
      </c>
      <c r="E18" s="62">
        <v>80131</v>
      </c>
      <c r="F18" s="62"/>
      <c r="G18" s="62"/>
      <c r="H18" s="62"/>
      <c r="I18" s="70">
        <f t="shared" si="0"/>
        <v>5.2637801481792867E-2</v>
      </c>
      <c r="J18" s="63">
        <f t="shared" si="1"/>
        <v>4007</v>
      </c>
      <c r="K18" s="63">
        <f t="shared" si="2"/>
        <v>815</v>
      </c>
      <c r="L18" s="63">
        <f t="shared" si="3"/>
        <v>0</v>
      </c>
    </row>
    <row r="19" spans="1:12">
      <c r="A19" s="55">
        <v>17</v>
      </c>
      <c r="B19" s="69" t="s">
        <v>108</v>
      </c>
      <c r="C19" s="62">
        <v>14148</v>
      </c>
      <c r="D19" s="62">
        <v>14664</v>
      </c>
      <c r="E19" s="62">
        <v>14804</v>
      </c>
      <c r="F19" s="62"/>
      <c r="G19" s="62"/>
      <c r="H19" s="62"/>
      <c r="I19" s="70">
        <f t="shared" si="0"/>
        <v>4.6366977664687586E-2</v>
      </c>
      <c r="J19" s="63">
        <f t="shared" si="1"/>
        <v>656</v>
      </c>
      <c r="K19" s="63">
        <f t="shared" si="2"/>
        <v>140</v>
      </c>
      <c r="L19" s="63">
        <f t="shared" si="3"/>
        <v>0</v>
      </c>
    </row>
    <row r="20" spans="1:12">
      <c r="A20" s="55">
        <v>18</v>
      </c>
      <c r="B20" s="69" t="s">
        <v>109</v>
      </c>
      <c r="C20" s="62">
        <v>3039</v>
      </c>
      <c r="D20" s="62">
        <v>3122</v>
      </c>
      <c r="E20" s="62">
        <v>3177</v>
      </c>
      <c r="F20" s="62"/>
      <c r="G20" s="62"/>
      <c r="H20" s="62"/>
      <c r="I20" s="70">
        <f t="shared" si="0"/>
        <v>4.5409674234945706E-2</v>
      </c>
      <c r="J20" s="63">
        <f t="shared" si="1"/>
        <v>138</v>
      </c>
      <c r="K20" s="63">
        <f t="shared" si="2"/>
        <v>55</v>
      </c>
      <c r="L20" s="63">
        <f t="shared" si="3"/>
        <v>0</v>
      </c>
    </row>
    <row r="21" spans="1:12">
      <c r="A21" s="55">
        <v>19</v>
      </c>
      <c r="B21" s="69" t="s">
        <v>110</v>
      </c>
      <c r="C21" s="62">
        <v>8572</v>
      </c>
      <c r="D21" s="62">
        <v>8892</v>
      </c>
      <c r="E21" s="62">
        <v>8977</v>
      </c>
      <c r="F21" s="62"/>
      <c r="G21" s="62"/>
      <c r="H21" s="62"/>
      <c r="I21" s="70">
        <f t="shared" si="0"/>
        <v>4.7246850209986001E-2</v>
      </c>
      <c r="J21" s="63">
        <f t="shared" si="1"/>
        <v>405</v>
      </c>
      <c r="K21" s="63">
        <f t="shared" si="2"/>
        <v>85</v>
      </c>
      <c r="L21" s="63">
        <f t="shared" si="3"/>
        <v>0</v>
      </c>
    </row>
    <row r="22" spans="1:12">
      <c r="A22" s="55">
        <v>20</v>
      </c>
      <c r="B22" s="69" t="s">
        <v>111</v>
      </c>
      <c r="C22" s="62">
        <v>25313</v>
      </c>
      <c r="D22" s="62">
        <v>26255</v>
      </c>
      <c r="E22" s="62">
        <v>26554</v>
      </c>
      <c r="F22" s="62"/>
      <c r="G22" s="62"/>
      <c r="H22" s="62"/>
      <c r="I22" s="70">
        <f t="shared" si="0"/>
        <v>4.9026192075218265E-2</v>
      </c>
      <c r="J22" s="63">
        <f t="shared" si="1"/>
        <v>1241</v>
      </c>
      <c r="K22" s="63">
        <f t="shared" si="2"/>
        <v>299</v>
      </c>
      <c r="L22" s="63">
        <f t="shared" si="3"/>
        <v>0</v>
      </c>
    </row>
    <row r="23" spans="1:12">
      <c r="A23" s="55">
        <v>21</v>
      </c>
      <c r="B23" s="69" t="s">
        <v>112</v>
      </c>
      <c r="C23" s="62">
        <v>16710</v>
      </c>
      <c r="D23" s="62">
        <v>17265</v>
      </c>
      <c r="E23" s="62">
        <v>17448</v>
      </c>
      <c r="F23" s="62"/>
      <c r="G23" s="62"/>
      <c r="H23" s="62"/>
      <c r="I23" s="70">
        <f t="shared" si="0"/>
        <v>4.416517055655296E-2</v>
      </c>
      <c r="J23" s="63">
        <f t="shared" si="1"/>
        <v>738</v>
      </c>
      <c r="K23" s="63">
        <f t="shared" si="2"/>
        <v>183</v>
      </c>
      <c r="L23" s="63">
        <f t="shared" si="3"/>
        <v>0</v>
      </c>
    </row>
    <row r="24" spans="1:12">
      <c r="A24" s="55">
        <v>22</v>
      </c>
      <c r="B24" s="69" t="s">
        <v>113</v>
      </c>
      <c r="C24" s="62">
        <v>9507</v>
      </c>
      <c r="D24" s="62">
        <v>9791</v>
      </c>
      <c r="E24" s="62">
        <v>9834</v>
      </c>
      <c r="F24" s="62"/>
      <c r="G24" s="62"/>
      <c r="H24" s="62"/>
      <c r="I24" s="70">
        <f t="shared" si="0"/>
        <v>3.4395708425370777E-2</v>
      </c>
      <c r="J24" s="63">
        <f t="shared" si="1"/>
        <v>327</v>
      </c>
      <c r="K24" s="63">
        <f t="shared" si="2"/>
        <v>43</v>
      </c>
      <c r="L24" s="63">
        <f t="shared" si="3"/>
        <v>0</v>
      </c>
    </row>
    <row r="25" spans="1:12">
      <c r="A25" s="55">
        <v>23</v>
      </c>
      <c r="B25" s="69" t="s">
        <v>114</v>
      </c>
      <c r="C25" s="62">
        <v>8166</v>
      </c>
      <c r="D25" s="62">
        <v>8476</v>
      </c>
      <c r="E25" s="62">
        <v>8653</v>
      </c>
      <c r="F25" s="62"/>
      <c r="G25" s="62"/>
      <c r="H25" s="62"/>
      <c r="I25" s="70">
        <f t="shared" si="0"/>
        <v>5.963752143032084E-2</v>
      </c>
      <c r="J25" s="63">
        <f t="shared" si="1"/>
        <v>487</v>
      </c>
      <c r="K25" s="63">
        <f t="shared" si="2"/>
        <v>177</v>
      </c>
      <c r="L25" s="63">
        <f t="shared" si="3"/>
        <v>0</v>
      </c>
    </row>
    <row r="26" spans="1:12">
      <c r="A26" s="55">
        <v>24</v>
      </c>
      <c r="B26" s="69" t="s">
        <v>115</v>
      </c>
      <c r="C26" s="62">
        <v>3868</v>
      </c>
      <c r="D26" s="62">
        <v>4095</v>
      </c>
      <c r="E26" s="62">
        <v>4172</v>
      </c>
      <c r="F26" s="62"/>
      <c r="G26" s="62"/>
      <c r="H26" s="62"/>
      <c r="I26" s="70">
        <f t="shared" si="0"/>
        <v>7.8593588417786964E-2</v>
      </c>
      <c r="J26" s="63">
        <f t="shared" si="1"/>
        <v>304</v>
      </c>
      <c r="K26" s="63">
        <f t="shared" si="2"/>
        <v>77</v>
      </c>
      <c r="L26" s="63">
        <f t="shared" si="3"/>
        <v>0</v>
      </c>
    </row>
    <row r="27" spans="1:12">
      <c r="A27" s="55">
        <v>25</v>
      </c>
      <c r="B27" s="69" t="s">
        <v>116</v>
      </c>
      <c r="C27" s="62">
        <v>10202</v>
      </c>
      <c r="D27" s="62">
        <v>10128</v>
      </c>
      <c r="E27" s="62">
        <v>10278</v>
      </c>
      <c r="F27" s="62"/>
      <c r="G27" s="62"/>
      <c r="H27" s="62"/>
      <c r="I27" s="70">
        <f t="shared" si="0"/>
        <v>7.4495197020192118E-3</v>
      </c>
      <c r="J27" s="63">
        <f t="shared" si="1"/>
        <v>76</v>
      </c>
      <c r="K27" s="63">
        <f t="shared" si="2"/>
        <v>150</v>
      </c>
      <c r="L27" s="63">
        <f t="shared" si="3"/>
        <v>0</v>
      </c>
    </row>
    <row r="28" spans="1:12">
      <c r="A28" s="55">
        <v>26</v>
      </c>
      <c r="B28" s="69" t="s">
        <v>117</v>
      </c>
      <c r="C28" s="62">
        <v>20248</v>
      </c>
      <c r="D28" s="62">
        <v>20956</v>
      </c>
      <c r="E28" s="62">
        <v>21158</v>
      </c>
      <c r="F28" s="62"/>
      <c r="G28" s="62"/>
      <c r="H28" s="62"/>
      <c r="I28" s="70">
        <f t="shared" si="0"/>
        <v>4.4942710391149741E-2</v>
      </c>
      <c r="J28" s="63">
        <f t="shared" si="1"/>
        <v>910</v>
      </c>
      <c r="K28" s="63">
        <f t="shared" si="2"/>
        <v>202</v>
      </c>
      <c r="L28" s="63">
        <f t="shared" si="3"/>
        <v>0</v>
      </c>
    </row>
    <row r="29" spans="1:12">
      <c r="A29" s="55">
        <v>27</v>
      </c>
      <c r="B29" s="69" t="s">
        <v>118</v>
      </c>
      <c r="C29" s="62">
        <v>32993</v>
      </c>
      <c r="D29" s="62">
        <v>34132</v>
      </c>
      <c r="E29" s="62">
        <v>34350</v>
      </c>
      <c r="F29" s="62"/>
      <c r="G29" s="62"/>
      <c r="H29" s="62"/>
      <c r="I29" s="70">
        <f t="shared" si="0"/>
        <v>4.1129936653229476E-2</v>
      </c>
      <c r="J29" s="63">
        <f t="shared" si="1"/>
        <v>1357</v>
      </c>
      <c r="K29" s="63">
        <f t="shared" si="2"/>
        <v>218</v>
      </c>
      <c r="L29" s="63">
        <f t="shared" si="3"/>
        <v>0</v>
      </c>
    </row>
    <row r="30" spans="1:12">
      <c r="A30" s="55">
        <v>28</v>
      </c>
      <c r="B30" s="69" t="s">
        <v>119</v>
      </c>
      <c r="C30" s="62">
        <v>9096</v>
      </c>
      <c r="D30" s="62">
        <v>8576</v>
      </c>
      <c r="E30" s="62">
        <v>8831</v>
      </c>
      <c r="F30" s="62"/>
      <c r="G30" s="62"/>
      <c r="H30" s="62"/>
      <c r="I30" s="70">
        <f t="shared" si="0"/>
        <v>-2.913368513632366E-2</v>
      </c>
      <c r="J30" s="63">
        <f t="shared" si="1"/>
        <v>-265</v>
      </c>
      <c r="K30" s="63">
        <f t="shared" si="2"/>
        <v>255</v>
      </c>
      <c r="L30" s="63">
        <f t="shared" si="3"/>
        <v>0</v>
      </c>
    </row>
    <row r="31" spans="1:12">
      <c r="A31" s="55">
        <v>29</v>
      </c>
      <c r="B31" s="69" t="s">
        <v>120</v>
      </c>
      <c r="C31" s="62">
        <v>2360</v>
      </c>
      <c r="D31" s="62">
        <v>2332</v>
      </c>
      <c r="E31" s="62">
        <v>2383</v>
      </c>
      <c r="F31" s="62"/>
      <c r="G31" s="62"/>
      <c r="H31" s="62"/>
      <c r="I31" s="70">
        <f t="shared" si="0"/>
        <v>9.7457627118644075E-3</v>
      </c>
      <c r="J31" s="63">
        <f t="shared" si="1"/>
        <v>23</v>
      </c>
      <c r="K31" s="63">
        <f t="shared" si="2"/>
        <v>51</v>
      </c>
      <c r="L31" s="63">
        <f t="shared" si="3"/>
        <v>0</v>
      </c>
    </row>
    <row r="32" spans="1:12">
      <c r="A32" s="55">
        <v>30</v>
      </c>
      <c r="B32" s="69" t="s">
        <v>121</v>
      </c>
      <c r="C32" s="62">
        <v>1487</v>
      </c>
      <c r="D32" s="62">
        <v>1465</v>
      </c>
      <c r="E32" s="62">
        <v>1510</v>
      </c>
      <c r="F32" s="62"/>
      <c r="G32" s="62"/>
      <c r="H32" s="62"/>
      <c r="I32" s="70">
        <f t="shared" si="0"/>
        <v>1.546738399462004E-2</v>
      </c>
      <c r="J32" s="63">
        <f t="shared" si="1"/>
        <v>23</v>
      </c>
      <c r="K32" s="63">
        <f t="shared" si="2"/>
        <v>45</v>
      </c>
      <c r="L32" s="63">
        <f t="shared" si="3"/>
        <v>0</v>
      </c>
    </row>
    <row r="33" spans="1:12">
      <c r="A33" s="55">
        <v>31</v>
      </c>
      <c r="B33" s="69" t="s">
        <v>122</v>
      </c>
      <c r="C33" s="62">
        <v>23455</v>
      </c>
      <c r="D33" s="62">
        <v>24309</v>
      </c>
      <c r="E33" s="62">
        <v>24563</v>
      </c>
      <c r="F33" s="62"/>
      <c r="G33" s="62"/>
      <c r="H33" s="62"/>
      <c r="I33" s="70">
        <f t="shared" si="0"/>
        <v>4.7239394585376251E-2</v>
      </c>
      <c r="J33" s="63">
        <f t="shared" si="1"/>
        <v>1108</v>
      </c>
      <c r="K33" s="63">
        <f t="shared" si="2"/>
        <v>254</v>
      </c>
      <c r="L33" s="63">
        <f t="shared" si="3"/>
        <v>0</v>
      </c>
    </row>
    <row r="34" spans="1:12">
      <c r="A34" s="55">
        <v>32</v>
      </c>
      <c r="B34" s="69" t="s">
        <v>123</v>
      </c>
      <c r="C34" s="62">
        <v>9049</v>
      </c>
      <c r="D34" s="62">
        <v>9310</v>
      </c>
      <c r="E34" s="62">
        <v>9405</v>
      </c>
      <c r="F34" s="62"/>
      <c r="G34" s="62"/>
      <c r="H34" s="62"/>
      <c r="I34" s="70">
        <f t="shared" si="0"/>
        <v>3.9341363686595202E-2</v>
      </c>
      <c r="J34" s="63">
        <f t="shared" si="1"/>
        <v>356</v>
      </c>
      <c r="K34" s="63">
        <f t="shared" si="2"/>
        <v>95</v>
      </c>
      <c r="L34" s="63">
        <f t="shared" si="3"/>
        <v>0</v>
      </c>
    </row>
    <row r="35" spans="1:12">
      <c r="A35" s="55">
        <v>33</v>
      </c>
      <c r="B35" s="69" t="s">
        <v>124</v>
      </c>
      <c r="C35" s="62">
        <v>37544</v>
      </c>
      <c r="D35" s="62">
        <v>38268</v>
      </c>
      <c r="E35" s="62">
        <v>38683</v>
      </c>
      <c r="F35" s="62"/>
      <c r="G35" s="62"/>
      <c r="H35" s="62"/>
      <c r="I35" s="70">
        <f t="shared" si="0"/>
        <v>3.0337737055188579E-2</v>
      </c>
      <c r="J35" s="63">
        <f t="shared" si="1"/>
        <v>1139</v>
      </c>
      <c r="K35" s="63">
        <f t="shared" si="2"/>
        <v>415</v>
      </c>
      <c r="L35" s="63">
        <f t="shared" si="3"/>
        <v>0</v>
      </c>
    </row>
    <row r="36" spans="1:12">
      <c r="A36" s="55">
        <v>34</v>
      </c>
      <c r="B36" s="69" t="s">
        <v>125</v>
      </c>
      <c r="C36" s="62">
        <v>525821</v>
      </c>
      <c r="D36" s="62">
        <v>536753</v>
      </c>
      <c r="E36" s="62">
        <v>542720</v>
      </c>
      <c r="F36" s="62"/>
      <c r="G36" s="62"/>
      <c r="H36" s="62"/>
      <c r="I36" s="70">
        <f t="shared" si="0"/>
        <v>3.2138313228265894E-2</v>
      </c>
      <c r="J36" s="63">
        <f t="shared" si="1"/>
        <v>16899</v>
      </c>
      <c r="K36" s="63">
        <f t="shared" si="2"/>
        <v>5967</v>
      </c>
      <c r="L36" s="63">
        <f t="shared" si="3"/>
        <v>0</v>
      </c>
    </row>
    <row r="37" spans="1:12">
      <c r="A37" s="55">
        <v>35</v>
      </c>
      <c r="B37" s="69" t="s">
        <v>126</v>
      </c>
      <c r="C37" s="62">
        <v>128814</v>
      </c>
      <c r="D37" s="62">
        <v>132380</v>
      </c>
      <c r="E37" s="62">
        <v>133778</v>
      </c>
      <c r="F37" s="62"/>
      <c r="G37" s="62"/>
      <c r="H37" s="62"/>
      <c r="I37" s="70">
        <f t="shared" si="0"/>
        <v>3.8536183955160154E-2</v>
      </c>
      <c r="J37" s="63">
        <f t="shared" si="1"/>
        <v>4964</v>
      </c>
      <c r="K37" s="63">
        <f t="shared" si="2"/>
        <v>1398</v>
      </c>
      <c r="L37" s="63">
        <f t="shared" si="3"/>
        <v>0</v>
      </c>
    </row>
    <row r="38" spans="1:12">
      <c r="A38" s="55">
        <v>36</v>
      </c>
      <c r="B38" s="69" t="s">
        <v>127</v>
      </c>
      <c r="C38" s="62">
        <v>2983</v>
      </c>
      <c r="D38" s="62">
        <v>2951</v>
      </c>
      <c r="E38" s="62">
        <v>3001</v>
      </c>
      <c r="F38" s="62"/>
      <c r="G38" s="62"/>
      <c r="H38" s="62"/>
      <c r="I38" s="70">
        <f t="shared" si="0"/>
        <v>6.0341937646664432E-3</v>
      </c>
      <c r="J38" s="63">
        <f t="shared" si="1"/>
        <v>18</v>
      </c>
      <c r="K38" s="63">
        <f t="shared" si="2"/>
        <v>50</v>
      </c>
      <c r="L38" s="63">
        <f t="shared" si="3"/>
        <v>0</v>
      </c>
    </row>
    <row r="39" spans="1:12">
      <c r="A39" s="55">
        <v>37</v>
      </c>
      <c r="B39" s="69" t="s">
        <v>128</v>
      </c>
      <c r="C39" s="62">
        <v>7761</v>
      </c>
      <c r="D39" s="62">
        <v>7697</v>
      </c>
      <c r="E39" s="62">
        <v>7902</v>
      </c>
      <c r="F39" s="62"/>
      <c r="G39" s="62"/>
      <c r="H39" s="62"/>
      <c r="I39" s="70">
        <f t="shared" si="0"/>
        <v>1.8167761886354852E-2</v>
      </c>
      <c r="J39" s="63">
        <f t="shared" si="1"/>
        <v>141</v>
      </c>
      <c r="K39" s="63">
        <f t="shared" si="2"/>
        <v>205</v>
      </c>
      <c r="L39" s="63">
        <f t="shared" si="3"/>
        <v>0</v>
      </c>
    </row>
    <row r="40" spans="1:12">
      <c r="A40" s="55">
        <v>38</v>
      </c>
      <c r="B40" s="69" t="s">
        <v>129</v>
      </c>
      <c r="C40" s="62">
        <v>31652</v>
      </c>
      <c r="D40" s="62">
        <v>32645</v>
      </c>
      <c r="E40" s="62">
        <v>32989</v>
      </c>
      <c r="F40" s="62"/>
      <c r="G40" s="62"/>
      <c r="H40" s="62"/>
      <c r="I40" s="70">
        <f t="shared" si="0"/>
        <v>4.2240616706685198E-2</v>
      </c>
      <c r="J40" s="63">
        <f t="shared" si="1"/>
        <v>1337</v>
      </c>
      <c r="K40" s="63">
        <f t="shared" si="2"/>
        <v>344</v>
      </c>
      <c r="L40" s="63">
        <f t="shared" si="3"/>
        <v>0</v>
      </c>
    </row>
    <row r="41" spans="1:12">
      <c r="A41" s="55">
        <v>39</v>
      </c>
      <c r="B41" s="69" t="s">
        <v>130</v>
      </c>
      <c r="C41" s="62">
        <v>8219</v>
      </c>
      <c r="D41" s="62">
        <v>8467</v>
      </c>
      <c r="E41" s="62">
        <v>8534</v>
      </c>
      <c r="F41" s="62"/>
      <c r="G41" s="62"/>
      <c r="H41" s="62"/>
      <c r="I41" s="70">
        <f t="shared" si="0"/>
        <v>3.8325830392991846E-2</v>
      </c>
      <c r="J41" s="63">
        <f t="shared" si="1"/>
        <v>315</v>
      </c>
      <c r="K41" s="63">
        <f t="shared" si="2"/>
        <v>67</v>
      </c>
      <c r="L41" s="63">
        <f t="shared" si="3"/>
        <v>0</v>
      </c>
    </row>
    <row r="42" spans="1:12">
      <c r="A42" s="55">
        <v>40</v>
      </c>
      <c r="B42" s="69" t="s">
        <v>131</v>
      </c>
      <c r="C42" s="62">
        <v>3697</v>
      </c>
      <c r="D42" s="62">
        <v>3932</v>
      </c>
      <c r="E42" s="62">
        <v>3960</v>
      </c>
      <c r="F42" s="62"/>
      <c r="G42" s="62"/>
      <c r="H42" s="62"/>
      <c r="I42" s="70">
        <f t="shared" si="0"/>
        <v>7.1138761157695435E-2</v>
      </c>
      <c r="J42" s="63">
        <f t="shared" si="1"/>
        <v>263</v>
      </c>
      <c r="K42" s="63">
        <f t="shared" si="2"/>
        <v>28</v>
      </c>
      <c r="L42" s="63">
        <f t="shared" si="3"/>
        <v>0</v>
      </c>
    </row>
    <row r="43" spans="1:12">
      <c r="A43" s="55">
        <v>41</v>
      </c>
      <c r="B43" s="69" t="s">
        <v>132</v>
      </c>
      <c r="C43" s="62">
        <v>45348</v>
      </c>
      <c r="D43" s="62">
        <v>46966</v>
      </c>
      <c r="E43" s="62">
        <v>47506</v>
      </c>
      <c r="F43" s="62"/>
      <c r="G43" s="62"/>
      <c r="H43" s="62"/>
      <c r="I43" s="70">
        <f t="shared" si="0"/>
        <v>4.7587545205962777E-2</v>
      </c>
      <c r="J43" s="63">
        <f t="shared" si="1"/>
        <v>2158</v>
      </c>
      <c r="K43" s="63">
        <f t="shared" si="2"/>
        <v>540</v>
      </c>
      <c r="L43" s="63">
        <f t="shared" si="3"/>
        <v>0</v>
      </c>
    </row>
    <row r="44" spans="1:12">
      <c r="A44" s="55">
        <v>42</v>
      </c>
      <c r="B44" s="69" t="s">
        <v>133</v>
      </c>
      <c r="C44" s="62">
        <v>45209</v>
      </c>
      <c r="D44" s="62">
        <v>46574</v>
      </c>
      <c r="E44" s="62">
        <v>46912</v>
      </c>
      <c r="F44" s="62"/>
      <c r="G44" s="62"/>
      <c r="H44" s="62"/>
      <c r="I44" s="70">
        <f t="shared" si="0"/>
        <v>3.7669490588157224E-2</v>
      </c>
      <c r="J44" s="63">
        <f t="shared" si="1"/>
        <v>1703</v>
      </c>
      <c r="K44" s="63">
        <f t="shared" si="2"/>
        <v>338</v>
      </c>
      <c r="L44" s="63">
        <f t="shared" si="3"/>
        <v>0</v>
      </c>
    </row>
    <row r="45" spans="1:12">
      <c r="A45" s="55">
        <v>43</v>
      </c>
      <c r="B45" s="69" t="s">
        <v>134</v>
      </c>
      <c r="C45" s="62">
        <v>10403</v>
      </c>
      <c r="D45" s="62">
        <v>10718</v>
      </c>
      <c r="E45" s="62">
        <v>10889</v>
      </c>
      <c r="F45" s="62"/>
      <c r="G45" s="62"/>
      <c r="H45" s="62"/>
      <c r="I45" s="70">
        <f t="shared" si="0"/>
        <v>4.6717293088532154E-2</v>
      </c>
      <c r="J45" s="63">
        <f t="shared" si="1"/>
        <v>486</v>
      </c>
      <c r="K45" s="63">
        <f t="shared" si="2"/>
        <v>171</v>
      </c>
      <c r="L45" s="63">
        <f t="shared" si="3"/>
        <v>0</v>
      </c>
    </row>
    <row r="46" spans="1:12">
      <c r="A46" s="55">
        <v>44</v>
      </c>
      <c r="B46" s="69" t="s">
        <v>135</v>
      </c>
      <c r="C46" s="62">
        <v>12477</v>
      </c>
      <c r="D46" s="62">
        <v>12836</v>
      </c>
      <c r="E46" s="62">
        <v>13060</v>
      </c>
      <c r="F46" s="62"/>
      <c r="G46" s="62"/>
      <c r="H46" s="62"/>
      <c r="I46" s="70">
        <f t="shared" si="0"/>
        <v>4.6725975795463656E-2</v>
      </c>
      <c r="J46" s="63">
        <f t="shared" si="1"/>
        <v>583</v>
      </c>
      <c r="K46" s="63">
        <f t="shared" si="2"/>
        <v>224</v>
      </c>
      <c r="L46" s="63">
        <f t="shared" si="3"/>
        <v>0</v>
      </c>
    </row>
    <row r="47" spans="1:12">
      <c r="A47" s="55">
        <v>45</v>
      </c>
      <c r="B47" s="69" t="s">
        <v>136</v>
      </c>
      <c r="C47" s="62">
        <v>26963</v>
      </c>
      <c r="D47" s="62">
        <v>27798</v>
      </c>
      <c r="E47" s="62">
        <v>28074</v>
      </c>
      <c r="F47" s="62"/>
      <c r="G47" s="62"/>
      <c r="H47" s="62"/>
      <c r="I47" s="70">
        <f t="shared" si="0"/>
        <v>4.1204613729926197E-2</v>
      </c>
      <c r="J47" s="63">
        <f t="shared" si="1"/>
        <v>1111</v>
      </c>
      <c r="K47" s="63">
        <f t="shared" si="2"/>
        <v>276</v>
      </c>
      <c r="L47" s="63">
        <f t="shared" si="3"/>
        <v>0</v>
      </c>
    </row>
    <row r="48" spans="1:12">
      <c r="A48" s="55">
        <v>46</v>
      </c>
      <c r="B48" s="69" t="s">
        <v>137</v>
      </c>
      <c r="C48" s="62">
        <v>15728</v>
      </c>
      <c r="D48" s="62">
        <v>16176</v>
      </c>
      <c r="E48" s="62">
        <v>16449</v>
      </c>
      <c r="F48" s="62"/>
      <c r="G48" s="62"/>
      <c r="H48" s="62"/>
      <c r="I48" s="70">
        <f t="shared" si="0"/>
        <v>4.5841810783316381E-2</v>
      </c>
      <c r="J48" s="63">
        <f t="shared" si="1"/>
        <v>721</v>
      </c>
      <c r="K48" s="63">
        <f t="shared" si="2"/>
        <v>273</v>
      </c>
      <c r="L48" s="63">
        <f t="shared" si="3"/>
        <v>0</v>
      </c>
    </row>
    <row r="49" spans="1:12">
      <c r="A49" s="55">
        <v>47</v>
      </c>
      <c r="B49" s="69" t="s">
        <v>138</v>
      </c>
      <c r="C49" s="62">
        <v>6581</v>
      </c>
      <c r="D49" s="62">
        <v>6976</v>
      </c>
      <c r="E49" s="62">
        <v>7101</v>
      </c>
      <c r="F49" s="62"/>
      <c r="G49" s="62"/>
      <c r="H49" s="62"/>
      <c r="I49" s="70">
        <f t="shared" si="0"/>
        <v>7.9015347211669959E-2</v>
      </c>
      <c r="J49" s="63">
        <f t="shared" si="1"/>
        <v>520</v>
      </c>
      <c r="K49" s="63">
        <f t="shared" si="2"/>
        <v>125</v>
      </c>
      <c r="L49" s="63">
        <f t="shared" si="3"/>
        <v>0</v>
      </c>
    </row>
    <row r="50" spans="1:12">
      <c r="A50" s="55">
        <v>48</v>
      </c>
      <c r="B50" s="69" t="s">
        <v>139</v>
      </c>
      <c r="C50" s="62">
        <v>38048</v>
      </c>
      <c r="D50" s="62">
        <v>38866</v>
      </c>
      <c r="E50" s="62">
        <v>39129</v>
      </c>
      <c r="F50" s="62"/>
      <c r="G50" s="62"/>
      <c r="H50" s="62"/>
      <c r="I50" s="70">
        <f t="shared" si="0"/>
        <v>2.8411480235492011E-2</v>
      </c>
      <c r="J50" s="63">
        <f t="shared" si="1"/>
        <v>1081</v>
      </c>
      <c r="K50" s="63">
        <f t="shared" si="2"/>
        <v>263</v>
      </c>
      <c r="L50" s="63">
        <f t="shared" si="3"/>
        <v>0</v>
      </c>
    </row>
    <row r="51" spans="1:12">
      <c r="A51" s="55">
        <v>49</v>
      </c>
      <c r="B51" s="69" t="s">
        <v>140</v>
      </c>
      <c r="C51" s="62">
        <v>2492</v>
      </c>
      <c r="D51" s="62">
        <v>2493</v>
      </c>
      <c r="E51" s="62">
        <v>2517</v>
      </c>
      <c r="F51" s="62"/>
      <c r="G51" s="62"/>
      <c r="H51" s="62"/>
      <c r="I51" s="70">
        <f t="shared" si="0"/>
        <v>1.0032102728731942E-2</v>
      </c>
      <c r="J51" s="63">
        <f t="shared" si="1"/>
        <v>25</v>
      </c>
      <c r="K51" s="63">
        <f t="shared" si="2"/>
        <v>24</v>
      </c>
      <c r="L51" s="63">
        <f t="shared" si="3"/>
        <v>0</v>
      </c>
    </row>
    <row r="52" spans="1:12">
      <c r="A52" s="55">
        <v>50</v>
      </c>
      <c r="B52" s="69" t="s">
        <v>141</v>
      </c>
      <c r="C52" s="62">
        <v>6824</v>
      </c>
      <c r="D52" s="62">
        <v>6876</v>
      </c>
      <c r="E52" s="62">
        <v>6977</v>
      </c>
      <c r="F52" s="62"/>
      <c r="G52" s="62"/>
      <c r="H52" s="62"/>
      <c r="I52" s="70">
        <f t="shared" si="0"/>
        <v>2.2420867526377491E-2</v>
      </c>
      <c r="J52" s="63">
        <f t="shared" si="1"/>
        <v>153</v>
      </c>
      <c r="K52" s="63">
        <f t="shared" si="2"/>
        <v>101</v>
      </c>
      <c r="L52" s="63">
        <f t="shared" si="3"/>
        <v>0</v>
      </c>
    </row>
    <row r="53" spans="1:12">
      <c r="A53" s="55">
        <v>51</v>
      </c>
      <c r="B53" s="69" t="s">
        <v>142</v>
      </c>
      <c r="C53" s="62">
        <v>6119</v>
      </c>
      <c r="D53" s="62">
        <v>6431</v>
      </c>
      <c r="E53" s="62">
        <v>6513</v>
      </c>
      <c r="F53" s="62"/>
      <c r="G53" s="62"/>
      <c r="H53" s="62"/>
      <c r="I53" s="70">
        <f t="shared" si="0"/>
        <v>6.43896061447949E-2</v>
      </c>
      <c r="J53" s="63">
        <f t="shared" si="1"/>
        <v>394</v>
      </c>
      <c r="K53" s="63">
        <f t="shared" si="2"/>
        <v>82</v>
      </c>
      <c r="L53" s="63">
        <f t="shared" si="3"/>
        <v>0</v>
      </c>
    </row>
    <row r="54" spans="1:12">
      <c r="A54" s="55">
        <v>52</v>
      </c>
      <c r="B54" s="69" t="s">
        <v>143</v>
      </c>
      <c r="C54" s="62">
        <v>13195</v>
      </c>
      <c r="D54" s="62">
        <v>13358</v>
      </c>
      <c r="E54" s="62">
        <v>13566</v>
      </c>
      <c r="F54" s="62"/>
      <c r="G54" s="62"/>
      <c r="H54" s="62"/>
      <c r="I54" s="70">
        <f t="shared" si="0"/>
        <v>2.8116710875331564E-2</v>
      </c>
      <c r="J54" s="63">
        <f t="shared" si="1"/>
        <v>371</v>
      </c>
      <c r="K54" s="63">
        <f t="shared" si="2"/>
        <v>208</v>
      </c>
      <c r="L54" s="63">
        <f t="shared" si="3"/>
        <v>0</v>
      </c>
    </row>
    <row r="55" spans="1:12">
      <c r="A55" s="55">
        <v>53</v>
      </c>
      <c r="B55" s="69" t="s">
        <v>144</v>
      </c>
      <c r="C55" s="62">
        <v>7537</v>
      </c>
      <c r="D55" s="62">
        <v>7699</v>
      </c>
      <c r="E55" s="62">
        <v>7810</v>
      </c>
      <c r="F55" s="62"/>
      <c r="G55" s="62"/>
      <c r="H55" s="62"/>
      <c r="I55" s="70">
        <f t="shared" si="0"/>
        <v>3.6221308212816772E-2</v>
      </c>
      <c r="J55" s="63">
        <f t="shared" si="1"/>
        <v>273</v>
      </c>
      <c r="K55" s="63">
        <f t="shared" si="2"/>
        <v>111</v>
      </c>
      <c r="L55" s="63">
        <f t="shared" si="3"/>
        <v>0</v>
      </c>
    </row>
    <row r="56" spans="1:12">
      <c r="A56" s="55">
        <v>54</v>
      </c>
      <c r="B56" s="69" t="s">
        <v>145</v>
      </c>
      <c r="C56" s="62">
        <v>22051</v>
      </c>
      <c r="D56" s="62">
        <v>23122</v>
      </c>
      <c r="E56" s="62">
        <v>23372</v>
      </c>
      <c r="F56" s="62"/>
      <c r="G56" s="62"/>
      <c r="H56" s="62"/>
      <c r="I56" s="70">
        <f t="shared" si="0"/>
        <v>5.9906580200444426E-2</v>
      </c>
      <c r="J56" s="63">
        <f t="shared" si="1"/>
        <v>1321</v>
      </c>
      <c r="K56" s="63">
        <f t="shared" si="2"/>
        <v>250</v>
      </c>
      <c r="L56" s="63">
        <f t="shared" si="3"/>
        <v>0</v>
      </c>
    </row>
    <row r="57" spans="1:12">
      <c r="A57" s="55">
        <v>55</v>
      </c>
      <c r="B57" s="69" t="s">
        <v>146</v>
      </c>
      <c r="C57" s="62">
        <v>25509</v>
      </c>
      <c r="D57" s="62">
        <v>26233</v>
      </c>
      <c r="E57" s="62">
        <v>26546</v>
      </c>
      <c r="F57" s="62"/>
      <c r="G57" s="62"/>
      <c r="H57" s="62"/>
      <c r="I57" s="70">
        <f t="shared" si="0"/>
        <v>4.0652318789446862E-2</v>
      </c>
      <c r="J57" s="63">
        <f t="shared" si="1"/>
        <v>1037</v>
      </c>
      <c r="K57" s="63">
        <f t="shared" si="2"/>
        <v>313</v>
      </c>
      <c r="L57" s="63">
        <f t="shared" si="3"/>
        <v>0</v>
      </c>
    </row>
    <row r="58" spans="1:12">
      <c r="A58" s="55">
        <v>56</v>
      </c>
      <c r="B58" s="69" t="s">
        <v>147</v>
      </c>
      <c r="C58" s="62">
        <v>2426</v>
      </c>
      <c r="D58" s="62">
        <v>2404</v>
      </c>
      <c r="E58" s="62">
        <v>2482</v>
      </c>
      <c r="F58" s="62"/>
      <c r="G58" s="62"/>
      <c r="H58" s="62"/>
      <c r="I58" s="70">
        <f t="shared" si="0"/>
        <v>2.3083264633140973E-2</v>
      </c>
      <c r="J58" s="63">
        <f t="shared" si="1"/>
        <v>56</v>
      </c>
      <c r="K58" s="63">
        <f t="shared" si="2"/>
        <v>78</v>
      </c>
      <c r="L58" s="63">
        <f t="shared" si="3"/>
        <v>0</v>
      </c>
    </row>
    <row r="59" spans="1:12">
      <c r="A59" s="55">
        <v>57</v>
      </c>
      <c r="B59" s="69" t="s">
        <v>148</v>
      </c>
      <c r="C59" s="62">
        <v>4166</v>
      </c>
      <c r="D59" s="62">
        <v>4185</v>
      </c>
      <c r="E59" s="62">
        <v>4216</v>
      </c>
      <c r="F59" s="62"/>
      <c r="G59" s="62"/>
      <c r="H59" s="62"/>
      <c r="I59" s="70">
        <f t="shared" si="0"/>
        <v>1.2001920307249159E-2</v>
      </c>
      <c r="J59" s="63">
        <f t="shared" si="1"/>
        <v>50</v>
      </c>
      <c r="K59" s="63">
        <f t="shared" si="2"/>
        <v>31</v>
      </c>
      <c r="L59" s="63">
        <f t="shared" si="3"/>
        <v>0</v>
      </c>
    </row>
    <row r="60" spans="1:12">
      <c r="A60" s="55">
        <v>58</v>
      </c>
      <c r="B60" s="69" t="s">
        <v>149</v>
      </c>
      <c r="C60" s="62">
        <v>10017</v>
      </c>
      <c r="D60" s="62">
        <v>10326</v>
      </c>
      <c r="E60" s="62">
        <v>10370</v>
      </c>
      <c r="F60" s="62"/>
      <c r="G60" s="62"/>
      <c r="H60" s="62"/>
      <c r="I60" s="70">
        <f t="shared" si="0"/>
        <v>3.524009184386543E-2</v>
      </c>
      <c r="J60" s="63">
        <f t="shared" si="1"/>
        <v>353</v>
      </c>
      <c r="K60" s="63">
        <f t="shared" si="2"/>
        <v>44</v>
      </c>
      <c r="L60" s="63">
        <f t="shared" si="3"/>
        <v>0</v>
      </c>
    </row>
    <row r="61" spans="1:12">
      <c r="A61" s="55">
        <v>59</v>
      </c>
      <c r="B61" s="69" t="s">
        <v>150</v>
      </c>
      <c r="C61" s="62">
        <v>23467</v>
      </c>
      <c r="D61" s="62">
        <v>24400</v>
      </c>
      <c r="E61" s="62">
        <v>24641</v>
      </c>
      <c r="F61" s="62"/>
      <c r="G61" s="62"/>
      <c r="H61" s="62"/>
      <c r="I61" s="70">
        <f t="shared" si="0"/>
        <v>5.0027698470192186E-2</v>
      </c>
      <c r="J61" s="63">
        <f t="shared" si="1"/>
        <v>1174</v>
      </c>
      <c r="K61" s="63">
        <f t="shared" si="2"/>
        <v>241</v>
      </c>
      <c r="L61" s="63">
        <f t="shared" si="3"/>
        <v>0</v>
      </c>
    </row>
    <row r="62" spans="1:12">
      <c r="A62" s="55">
        <v>60</v>
      </c>
      <c r="B62" s="69" t="s">
        <v>151</v>
      </c>
      <c r="C62" s="62">
        <v>8765</v>
      </c>
      <c r="D62" s="62">
        <v>9001</v>
      </c>
      <c r="E62" s="62">
        <v>9179</v>
      </c>
      <c r="F62" s="62"/>
      <c r="G62" s="62"/>
      <c r="H62" s="62"/>
      <c r="I62" s="70">
        <f t="shared" si="0"/>
        <v>4.7233314318311466E-2</v>
      </c>
      <c r="J62" s="63">
        <f t="shared" si="1"/>
        <v>414</v>
      </c>
      <c r="K62" s="63">
        <f t="shared" si="2"/>
        <v>178</v>
      </c>
      <c r="L62" s="63">
        <f t="shared" si="3"/>
        <v>0</v>
      </c>
    </row>
    <row r="63" spans="1:12">
      <c r="A63" s="55">
        <v>61</v>
      </c>
      <c r="B63" s="69" t="s">
        <v>152</v>
      </c>
      <c r="C63" s="62">
        <v>19423</v>
      </c>
      <c r="D63" s="62">
        <v>19109</v>
      </c>
      <c r="E63" s="62">
        <v>19396</v>
      </c>
      <c r="F63" s="62"/>
      <c r="G63" s="62"/>
      <c r="H63" s="62"/>
      <c r="I63" s="70">
        <f t="shared" si="0"/>
        <v>-1.390104515265407E-3</v>
      </c>
      <c r="J63" s="63">
        <f t="shared" si="1"/>
        <v>-27</v>
      </c>
      <c r="K63" s="63">
        <f t="shared" si="2"/>
        <v>287</v>
      </c>
      <c r="L63" s="63">
        <f t="shared" si="3"/>
        <v>0</v>
      </c>
    </row>
    <row r="64" spans="1:12">
      <c r="A64" s="55">
        <v>62</v>
      </c>
      <c r="B64" s="69" t="s">
        <v>153</v>
      </c>
      <c r="C64" s="62">
        <v>1421</v>
      </c>
      <c r="D64" s="62">
        <v>1488</v>
      </c>
      <c r="E64" s="62">
        <v>1520</v>
      </c>
      <c r="F64" s="62"/>
      <c r="G64" s="62"/>
      <c r="H64" s="62"/>
      <c r="I64" s="70">
        <f t="shared" si="0"/>
        <v>6.9669247009148491E-2</v>
      </c>
      <c r="J64" s="63">
        <f t="shared" si="1"/>
        <v>99</v>
      </c>
      <c r="K64" s="63">
        <f t="shared" si="2"/>
        <v>32</v>
      </c>
      <c r="L64" s="63">
        <f t="shared" si="3"/>
        <v>0</v>
      </c>
    </row>
    <row r="65" spans="1:12">
      <c r="A65" s="55">
        <v>63</v>
      </c>
      <c r="B65" s="69" t="s">
        <v>154</v>
      </c>
      <c r="C65" s="62">
        <v>13422</v>
      </c>
      <c r="D65" s="62">
        <v>13947</v>
      </c>
      <c r="E65" s="62">
        <v>14228</v>
      </c>
      <c r="F65" s="62"/>
      <c r="G65" s="62"/>
      <c r="H65" s="62"/>
      <c r="I65" s="70">
        <f t="shared" si="0"/>
        <v>6.0050663090448514E-2</v>
      </c>
      <c r="J65" s="63">
        <f t="shared" si="1"/>
        <v>806</v>
      </c>
      <c r="K65" s="63">
        <f t="shared" si="2"/>
        <v>281</v>
      </c>
      <c r="L65" s="63">
        <f t="shared" si="3"/>
        <v>0</v>
      </c>
    </row>
    <row r="66" spans="1:12">
      <c r="A66" s="55">
        <v>64</v>
      </c>
      <c r="B66" s="69" t="s">
        <v>155</v>
      </c>
      <c r="C66" s="62">
        <v>9105</v>
      </c>
      <c r="D66" s="62">
        <v>9369</v>
      </c>
      <c r="E66" s="62">
        <v>9539</v>
      </c>
      <c r="F66" s="62"/>
      <c r="G66" s="62"/>
      <c r="H66" s="62"/>
      <c r="I66" s="70">
        <f t="shared" si="0"/>
        <v>4.7666117517847335E-2</v>
      </c>
      <c r="J66" s="63">
        <f t="shared" si="1"/>
        <v>434</v>
      </c>
      <c r="K66" s="63">
        <f t="shared" si="2"/>
        <v>170</v>
      </c>
      <c r="L66" s="63">
        <f t="shared" si="3"/>
        <v>0</v>
      </c>
    </row>
    <row r="67" spans="1:12">
      <c r="A67" s="55">
        <v>65</v>
      </c>
      <c r="B67" s="69" t="s">
        <v>156</v>
      </c>
      <c r="C67" s="62">
        <v>9197</v>
      </c>
      <c r="D67" s="62">
        <v>9458</v>
      </c>
      <c r="E67" s="62">
        <v>9634</v>
      </c>
      <c r="F67" s="62"/>
      <c r="G67" s="62"/>
      <c r="H67" s="62"/>
      <c r="I67" s="70">
        <f t="shared" si="0"/>
        <v>4.7515494182885726E-2</v>
      </c>
      <c r="J67" s="63">
        <f t="shared" si="1"/>
        <v>437</v>
      </c>
      <c r="K67" s="63">
        <f t="shared" si="2"/>
        <v>176</v>
      </c>
      <c r="L67" s="63">
        <f t="shared" si="3"/>
        <v>0</v>
      </c>
    </row>
    <row r="68" spans="1:12">
      <c r="A68" s="55">
        <v>66</v>
      </c>
      <c r="B68" s="69" t="s">
        <v>157</v>
      </c>
      <c r="C68" s="62">
        <v>5972</v>
      </c>
      <c r="D68" s="62">
        <v>6070</v>
      </c>
      <c r="E68" s="62">
        <v>6202</v>
      </c>
      <c r="F68" s="62"/>
      <c r="G68" s="62"/>
      <c r="H68" s="62"/>
      <c r="I68" s="70">
        <f t="shared" ref="I68:I84" si="4">(E68-C68)/C68</f>
        <v>3.8513060951105155E-2</v>
      </c>
      <c r="J68" s="63">
        <f t="shared" ref="J68:J84" si="5">E68-C68</f>
        <v>230</v>
      </c>
      <c r="K68" s="63">
        <f t="shared" ref="K68:K84" si="6">E68-D68</f>
        <v>132</v>
      </c>
      <c r="L68" s="63">
        <f t="shared" ref="L68:L84" si="7">H68-G68</f>
        <v>0</v>
      </c>
    </row>
    <row r="69" spans="1:12">
      <c r="A69" s="55">
        <v>67</v>
      </c>
      <c r="B69" s="69" t="s">
        <v>158</v>
      </c>
      <c r="C69" s="62">
        <v>11033</v>
      </c>
      <c r="D69" s="62">
        <v>10997</v>
      </c>
      <c r="E69" s="62">
        <v>11154</v>
      </c>
      <c r="F69" s="62"/>
      <c r="G69" s="62"/>
      <c r="H69" s="62"/>
      <c r="I69" s="70">
        <f t="shared" si="4"/>
        <v>1.0967098703888335E-2</v>
      </c>
      <c r="J69" s="63">
        <f t="shared" si="5"/>
        <v>121</v>
      </c>
      <c r="K69" s="63">
        <f t="shared" si="6"/>
        <v>157</v>
      </c>
      <c r="L69" s="63">
        <f t="shared" si="7"/>
        <v>0</v>
      </c>
    </row>
    <row r="70" spans="1:12">
      <c r="A70" s="55">
        <v>68</v>
      </c>
      <c r="B70" s="69" t="s">
        <v>159</v>
      </c>
      <c r="C70" s="62">
        <v>7352</v>
      </c>
      <c r="D70" s="62">
        <v>7634</v>
      </c>
      <c r="E70" s="62">
        <v>7701</v>
      </c>
      <c r="F70" s="62"/>
      <c r="G70" s="62"/>
      <c r="H70" s="62"/>
      <c r="I70" s="70">
        <f t="shared" si="4"/>
        <v>4.7470076169749728E-2</v>
      </c>
      <c r="J70" s="63">
        <f t="shared" si="5"/>
        <v>349</v>
      </c>
      <c r="K70" s="63">
        <f t="shared" si="6"/>
        <v>67</v>
      </c>
      <c r="L70" s="63">
        <f t="shared" si="7"/>
        <v>0</v>
      </c>
    </row>
    <row r="71" spans="1:12">
      <c r="A71" s="55">
        <v>69</v>
      </c>
      <c r="B71" s="69" t="s">
        <v>160</v>
      </c>
      <c r="C71" s="62">
        <v>1252</v>
      </c>
      <c r="D71" s="62">
        <v>1254</v>
      </c>
      <c r="E71" s="62">
        <v>1294</v>
      </c>
      <c r="F71" s="62"/>
      <c r="G71" s="62"/>
      <c r="H71" s="62"/>
      <c r="I71" s="70">
        <f t="shared" si="4"/>
        <v>3.3546325878594248E-2</v>
      </c>
      <c r="J71" s="63">
        <f t="shared" si="5"/>
        <v>42</v>
      </c>
      <c r="K71" s="63">
        <f t="shared" si="6"/>
        <v>40</v>
      </c>
      <c r="L71" s="63">
        <f t="shared" si="7"/>
        <v>0</v>
      </c>
    </row>
    <row r="72" spans="1:12">
      <c r="A72" s="55">
        <v>70</v>
      </c>
      <c r="B72" s="69" t="s">
        <v>161</v>
      </c>
      <c r="C72" s="62">
        <v>4595</v>
      </c>
      <c r="D72" s="62">
        <v>4707</v>
      </c>
      <c r="E72" s="62">
        <v>4777</v>
      </c>
      <c r="F72" s="62"/>
      <c r="G72" s="62"/>
      <c r="H72" s="62"/>
      <c r="I72" s="70">
        <f t="shared" si="4"/>
        <v>3.9608269858541892E-2</v>
      </c>
      <c r="J72" s="63">
        <f t="shared" si="5"/>
        <v>182</v>
      </c>
      <c r="K72" s="63">
        <f t="shared" si="6"/>
        <v>70</v>
      </c>
      <c r="L72" s="63">
        <f t="shared" si="7"/>
        <v>0</v>
      </c>
    </row>
    <row r="73" spans="1:12">
      <c r="A73" s="55">
        <v>71</v>
      </c>
      <c r="B73" s="69" t="s">
        <v>162</v>
      </c>
      <c r="C73" s="62">
        <v>4632</v>
      </c>
      <c r="D73" s="62">
        <v>4644</v>
      </c>
      <c r="E73" s="62">
        <v>4722</v>
      </c>
      <c r="F73" s="62"/>
      <c r="G73" s="62"/>
      <c r="H73" s="62"/>
      <c r="I73" s="70">
        <f t="shared" si="4"/>
        <v>1.9430051813471502E-2</v>
      </c>
      <c r="J73" s="63">
        <f t="shared" si="5"/>
        <v>90</v>
      </c>
      <c r="K73" s="63">
        <f t="shared" si="6"/>
        <v>78</v>
      </c>
      <c r="L73" s="63">
        <f t="shared" si="7"/>
        <v>0</v>
      </c>
    </row>
    <row r="74" spans="1:12">
      <c r="A74" s="55">
        <v>72</v>
      </c>
      <c r="B74" s="69" t="s">
        <v>163</v>
      </c>
      <c r="C74" s="62">
        <v>4980</v>
      </c>
      <c r="D74" s="62">
        <v>5386</v>
      </c>
      <c r="E74" s="62">
        <v>5465</v>
      </c>
      <c r="F74" s="62"/>
      <c r="G74" s="62"/>
      <c r="H74" s="62"/>
      <c r="I74" s="70">
        <f t="shared" si="4"/>
        <v>9.7389558232931731E-2</v>
      </c>
      <c r="J74" s="63">
        <f t="shared" si="5"/>
        <v>485</v>
      </c>
      <c r="K74" s="63">
        <f t="shared" si="6"/>
        <v>79</v>
      </c>
      <c r="L74" s="63">
        <f t="shared" si="7"/>
        <v>0</v>
      </c>
    </row>
    <row r="75" spans="1:12">
      <c r="A75" s="55">
        <v>73</v>
      </c>
      <c r="B75" s="69" t="s">
        <v>164</v>
      </c>
      <c r="C75" s="62">
        <v>2943</v>
      </c>
      <c r="D75" s="62">
        <v>3120</v>
      </c>
      <c r="E75" s="62">
        <v>3192</v>
      </c>
      <c r="F75" s="62"/>
      <c r="G75" s="62"/>
      <c r="H75" s="62"/>
      <c r="I75" s="70">
        <f t="shared" si="4"/>
        <v>8.4607543323139647E-2</v>
      </c>
      <c r="J75" s="63">
        <f t="shared" si="5"/>
        <v>249</v>
      </c>
      <c r="K75" s="63">
        <f t="shared" si="6"/>
        <v>72</v>
      </c>
      <c r="L75" s="63">
        <f t="shared" si="7"/>
        <v>0</v>
      </c>
    </row>
    <row r="76" spans="1:12">
      <c r="A76" s="55">
        <v>74</v>
      </c>
      <c r="B76" s="69" t="s">
        <v>165</v>
      </c>
      <c r="C76" s="62">
        <v>4044</v>
      </c>
      <c r="D76" s="62">
        <v>4340</v>
      </c>
      <c r="E76" s="62">
        <v>4400</v>
      </c>
      <c r="F76" s="62"/>
      <c r="G76" s="62"/>
      <c r="H76" s="62"/>
      <c r="I76" s="70">
        <f t="shared" si="4"/>
        <v>8.803165182987141E-2</v>
      </c>
      <c r="J76" s="63">
        <f t="shared" si="5"/>
        <v>356</v>
      </c>
      <c r="K76" s="63">
        <f t="shared" si="6"/>
        <v>60</v>
      </c>
      <c r="L76" s="63">
        <f t="shared" si="7"/>
        <v>0</v>
      </c>
    </row>
    <row r="77" spans="1:12">
      <c r="A77" s="55">
        <v>75</v>
      </c>
      <c r="B77" s="69" t="s">
        <v>166</v>
      </c>
      <c r="C77" s="62">
        <v>1270</v>
      </c>
      <c r="D77" s="62">
        <v>1207</v>
      </c>
      <c r="E77" s="62">
        <v>1243</v>
      </c>
      <c r="F77" s="62"/>
      <c r="G77" s="62"/>
      <c r="H77" s="62"/>
      <c r="I77" s="70">
        <f t="shared" si="4"/>
        <v>-2.1259842519685039E-2</v>
      </c>
      <c r="J77" s="63">
        <f t="shared" si="5"/>
        <v>-27</v>
      </c>
      <c r="K77" s="63">
        <f t="shared" si="6"/>
        <v>36</v>
      </c>
      <c r="L77" s="63">
        <f t="shared" si="7"/>
        <v>0</v>
      </c>
    </row>
    <row r="78" spans="1:12">
      <c r="A78" s="55">
        <v>76</v>
      </c>
      <c r="B78" s="69" t="s">
        <v>167</v>
      </c>
      <c r="C78" s="62">
        <v>2126</v>
      </c>
      <c r="D78" s="62">
        <v>2169</v>
      </c>
      <c r="E78" s="62">
        <v>2239</v>
      </c>
      <c r="F78" s="62"/>
      <c r="G78" s="62"/>
      <c r="H78" s="62"/>
      <c r="I78" s="70">
        <f t="shared" si="4"/>
        <v>5.3151458137347132E-2</v>
      </c>
      <c r="J78" s="63">
        <f t="shared" si="5"/>
        <v>113</v>
      </c>
      <c r="K78" s="63">
        <f t="shared" si="6"/>
        <v>70</v>
      </c>
      <c r="L78" s="63">
        <f t="shared" si="7"/>
        <v>0</v>
      </c>
    </row>
    <row r="79" spans="1:12">
      <c r="A79" s="55">
        <v>77</v>
      </c>
      <c r="B79" s="69" t="s">
        <v>168</v>
      </c>
      <c r="C79" s="62">
        <v>7041</v>
      </c>
      <c r="D79" s="62">
        <v>7357</v>
      </c>
      <c r="E79" s="62">
        <v>7447</v>
      </c>
      <c r="F79" s="62"/>
      <c r="G79" s="62"/>
      <c r="H79" s="62"/>
      <c r="I79" s="70">
        <f t="shared" si="4"/>
        <v>5.7662263882971167E-2</v>
      </c>
      <c r="J79" s="63">
        <f t="shared" si="5"/>
        <v>406</v>
      </c>
      <c r="K79" s="63">
        <f t="shared" si="6"/>
        <v>90</v>
      </c>
      <c r="L79" s="63">
        <f t="shared" si="7"/>
        <v>0</v>
      </c>
    </row>
    <row r="80" spans="1:12">
      <c r="A80" s="55">
        <v>78</v>
      </c>
      <c r="B80" s="69" t="s">
        <v>169</v>
      </c>
      <c r="C80" s="62">
        <v>5085</v>
      </c>
      <c r="D80" s="62">
        <v>5026</v>
      </c>
      <c r="E80" s="62">
        <v>5072</v>
      </c>
      <c r="F80" s="62"/>
      <c r="G80" s="62"/>
      <c r="H80" s="62"/>
      <c r="I80" s="70">
        <f t="shared" si="4"/>
        <v>-2.5565388397246805E-3</v>
      </c>
      <c r="J80" s="63">
        <f t="shared" si="5"/>
        <v>-13</v>
      </c>
      <c r="K80" s="63">
        <f t="shared" si="6"/>
        <v>46</v>
      </c>
      <c r="L80" s="63">
        <f t="shared" si="7"/>
        <v>0</v>
      </c>
    </row>
    <row r="81" spans="1:12">
      <c r="A81" s="55">
        <v>79</v>
      </c>
      <c r="B81" s="69" t="s">
        <v>170</v>
      </c>
      <c r="C81" s="62">
        <v>1602</v>
      </c>
      <c r="D81" s="62">
        <v>1625</v>
      </c>
      <c r="E81" s="62">
        <v>1676</v>
      </c>
      <c r="F81" s="62"/>
      <c r="G81" s="62"/>
      <c r="H81" s="62"/>
      <c r="I81" s="70">
        <f t="shared" si="4"/>
        <v>4.6192259675405745E-2</v>
      </c>
      <c r="J81" s="63">
        <f t="shared" si="5"/>
        <v>74</v>
      </c>
      <c r="K81" s="63">
        <f t="shared" si="6"/>
        <v>51</v>
      </c>
      <c r="L81" s="63">
        <f t="shared" si="7"/>
        <v>0</v>
      </c>
    </row>
    <row r="82" spans="1:12">
      <c r="A82" s="55">
        <v>80</v>
      </c>
      <c r="B82" s="69" t="s">
        <v>171</v>
      </c>
      <c r="C82" s="62">
        <v>6798</v>
      </c>
      <c r="D82" s="62">
        <v>7056</v>
      </c>
      <c r="E82" s="62">
        <v>7205</v>
      </c>
      <c r="F82" s="62"/>
      <c r="G82" s="62"/>
      <c r="H82" s="62"/>
      <c r="I82" s="70">
        <f t="shared" si="4"/>
        <v>5.9870550161812294E-2</v>
      </c>
      <c r="J82" s="63">
        <f t="shared" si="5"/>
        <v>407</v>
      </c>
      <c r="K82" s="63">
        <f t="shared" si="6"/>
        <v>149</v>
      </c>
      <c r="L82" s="63">
        <f t="shared" si="7"/>
        <v>0</v>
      </c>
    </row>
    <row r="83" spans="1:12">
      <c r="A83" s="55">
        <v>81</v>
      </c>
      <c r="B83" s="69" t="s">
        <v>172</v>
      </c>
      <c r="C83" s="62">
        <v>7931</v>
      </c>
      <c r="D83" s="62">
        <v>8315</v>
      </c>
      <c r="E83" s="62">
        <v>8426</v>
      </c>
      <c r="F83" s="62"/>
      <c r="G83" s="62"/>
      <c r="H83" s="62"/>
      <c r="I83" s="70">
        <f t="shared" si="4"/>
        <v>6.2413314840499307E-2</v>
      </c>
      <c r="J83" s="63">
        <f t="shared" si="5"/>
        <v>495</v>
      </c>
      <c r="K83" s="63">
        <f t="shared" si="6"/>
        <v>111</v>
      </c>
      <c r="L83" s="63">
        <f t="shared" si="7"/>
        <v>0</v>
      </c>
    </row>
    <row r="84" spans="1:12" s="95" customFormat="1">
      <c r="A84" s="166" t="s">
        <v>173</v>
      </c>
      <c r="B84" s="166"/>
      <c r="C84" s="97">
        <v>1857462</v>
      </c>
      <c r="D84" s="97">
        <v>1902973</v>
      </c>
      <c r="E84" s="97">
        <v>1924386</v>
      </c>
      <c r="F84" s="97"/>
      <c r="G84" s="97"/>
      <c r="H84" s="97"/>
      <c r="I84" s="92">
        <f t="shared" si="4"/>
        <v>3.6029808415999898E-2</v>
      </c>
      <c r="J84" s="98">
        <f t="shared" si="5"/>
        <v>66924</v>
      </c>
      <c r="K84" s="98">
        <f t="shared" si="6"/>
        <v>21413</v>
      </c>
      <c r="L84" s="63">
        <f t="shared" si="7"/>
        <v>0</v>
      </c>
    </row>
    <row r="85" spans="1:12">
      <c r="C85" s="130"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topLeftCell="J1" zoomScale="80" zoomScaleNormal="80" workbookViewId="0">
      <selection activeCell="S7" sqref="S7"/>
    </sheetView>
  </sheetViews>
  <sheetFormatPr defaultRowHeight="15"/>
  <cols>
    <col min="2" max="2" width="34.5703125" customWidth="1"/>
    <col min="3" max="3" width="11.42578125" style="131" customWidth="1"/>
    <col min="4" max="4" width="11.42578125" style="130" customWidth="1"/>
    <col min="5" max="5" width="11.42578125" style="132" customWidth="1"/>
    <col min="6" max="8" width="11.42578125" style="136" customWidth="1"/>
    <col min="9" max="9" width="24.42578125" customWidth="1"/>
    <col min="10" max="10" width="23.5703125" customWidth="1"/>
    <col min="11" max="11" width="30.85546875" customWidth="1"/>
    <col min="12" max="12" width="30.85546875" style="136" customWidth="1"/>
  </cols>
  <sheetData>
    <row r="1" spans="1:12" s="136" customFormat="1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2" ht="45">
      <c r="A2" s="75" t="s">
        <v>1</v>
      </c>
      <c r="B2" s="74" t="s">
        <v>90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337</v>
      </c>
      <c r="J2" s="72" t="s">
        <v>338</v>
      </c>
      <c r="K2" s="1" t="s">
        <v>339</v>
      </c>
      <c r="L2" s="141" t="s">
        <v>340</v>
      </c>
    </row>
    <row r="3" spans="1:12">
      <c r="A3" s="64">
        <v>1</v>
      </c>
      <c r="B3" s="65" t="s">
        <v>2</v>
      </c>
      <c r="C3" s="62">
        <v>17590</v>
      </c>
      <c r="D3" s="62">
        <v>17878</v>
      </c>
      <c r="E3" s="62">
        <v>17861</v>
      </c>
      <c r="F3" s="62"/>
      <c r="G3" s="62"/>
      <c r="H3" s="62"/>
      <c r="I3" s="70">
        <f>(E3-C3)/C3</f>
        <v>1.5406480955088118E-2</v>
      </c>
      <c r="J3" s="63">
        <f>E3-C3</f>
        <v>271</v>
      </c>
      <c r="K3" s="63">
        <f>E3-D3</f>
        <v>-17</v>
      </c>
      <c r="L3" s="63">
        <f>H3-G3</f>
        <v>0</v>
      </c>
    </row>
    <row r="4" spans="1:12">
      <c r="A4" s="64">
        <v>2</v>
      </c>
      <c r="B4" s="65" t="s">
        <v>3</v>
      </c>
      <c r="C4" s="62">
        <v>3483</v>
      </c>
      <c r="D4" s="62">
        <v>3807</v>
      </c>
      <c r="E4" s="62">
        <v>4058</v>
      </c>
      <c r="F4" s="62"/>
      <c r="G4" s="62"/>
      <c r="H4" s="62"/>
      <c r="I4" s="70">
        <f t="shared" ref="I4:I67" si="0">(E4-C4)/C4</f>
        <v>0.16508756818834339</v>
      </c>
      <c r="J4" s="63">
        <f t="shared" ref="J4:J67" si="1">E4-C4</f>
        <v>575</v>
      </c>
      <c r="K4" s="63">
        <f t="shared" ref="K4:K67" si="2">E4-D4</f>
        <v>251</v>
      </c>
      <c r="L4" s="63">
        <f t="shared" ref="L4:L67" si="3">H4-G4</f>
        <v>0</v>
      </c>
    </row>
    <row r="5" spans="1:12">
      <c r="A5" s="64">
        <v>3</v>
      </c>
      <c r="B5" s="65" t="s">
        <v>4</v>
      </c>
      <c r="C5" s="62">
        <v>1160</v>
      </c>
      <c r="D5" s="62">
        <v>1294</v>
      </c>
      <c r="E5" s="62">
        <v>1345</v>
      </c>
      <c r="F5" s="62"/>
      <c r="G5" s="62"/>
      <c r="H5" s="62"/>
      <c r="I5" s="70">
        <f t="shared" si="0"/>
        <v>0.15948275862068967</v>
      </c>
      <c r="J5" s="63">
        <f t="shared" si="1"/>
        <v>185</v>
      </c>
      <c r="K5" s="63">
        <f t="shared" si="2"/>
        <v>51</v>
      </c>
      <c r="L5" s="63">
        <f t="shared" si="3"/>
        <v>0</v>
      </c>
    </row>
    <row r="6" spans="1:12">
      <c r="A6" s="64">
        <v>5</v>
      </c>
      <c r="B6" s="65" t="s">
        <v>5</v>
      </c>
      <c r="C6" s="62">
        <v>417</v>
      </c>
      <c r="D6" s="62">
        <v>428</v>
      </c>
      <c r="E6" s="62">
        <v>421</v>
      </c>
      <c r="F6" s="62"/>
      <c r="G6" s="62"/>
      <c r="H6" s="62"/>
      <c r="I6" s="70">
        <f t="shared" si="0"/>
        <v>9.5923261390887284E-3</v>
      </c>
      <c r="J6" s="63">
        <f t="shared" si="1"/>
        <v>4</v>
      </c>
      <c r="K6" s="63">
        <f t="shared" si="2"/>
        <v>-7</v>
      </c>
      <c r="L6" s="63">
        <f t="shared" si="3"/>
        <v>0</v>
      </c>
    </row>
    <row r="7" spans="1:12">
      <c r="A7" s="64">
        <v>6</v>
      </c>
      <c r="B7" s="65" t="s">
        <v>6</v>
      </c>
      <c r="C7" s="62">
        <v>31</v>
      </c>
      <c r="D7" s="62">
        <v>33</v>
      </c>
      <c r="E7" s="62">
        <v>32</v>
      </c>
      <c r="F7" s="62"/>
      <c r="G7" s="62"/>
      <c r="H7" s="62"/>
      <c r="I7" s="70">
        <f t="shared" si="0"/>
        <v>3.2258064516129031E-2</v>
      </c>
      <c r="J7" s="63">
        <f t="shared" si="1"/>
        <v>1</v>
      </c>
      <c r="K7" s="63">
        <f t="shared" si="2"/>
        <v>-1</v>
      </c>
      <c r="L7" s="63">
        <f t="shared" si="3"/>
        <v>0</v>
      </c>
    </row>
    <row r="8" spans="1:12">
      <c r="A8" s="64">
        <v>7</v>
      </c>
      <c r="B8" s="65" t="s">
        <v>7</v>
      </c>
      <c r="C8" s="62">
        <v>762</v>
      </c>
      <c r="D8" s="62">
        <v>740</v>
      </c>
      <c r="E8" s="62">
        <v>752</v>
      </c>
      <c r="F8" s="62"/>
      <c r="G8" s="62"/>
      <c r="H8" s="62"/>
      <c r="I8" s="70">
        <f t="shared" si="0"/>
        <v>-1.3123359580052493E-2</v>
      </c>
      <c r="J8" s="63">
        <f t="shared" si="1"/>
        <v>-10</v>
      </c>
      <c r="K8" s="63">
        <f t="shared" si="2"/>
        <v>12</v>
      </c>
      <c r="L8" s="63">
        <f t="shared" si="3"/>
        <v>0</v>
      </c>
    </row>
    <row r="9" spans="1:12">
      <c r="A9" s="64">
        <v>8</v>
      </c>
      <c r="B9" s="65" t="s">
        <v>293</v>
      </c>
      <c r="C9" s="62">
        <v>4941</v>
      </c>
      <c r="D9" s="62">
        <v>4911</v>
      </c>
      <c r="E9" s="62">
        <v>4951</v>
      </c>
      <c r="F9" s="62"/>
      <c r="G9" s="62"/>
      <c r="H9" s="62"/>
      <c r="I9" s="70">
        <f t="shared" si="0"/>
        <v>2.0238818053025702E-3</v>
      </c>
      <c r="J9" s="63">
        <f t="shared" si="1"/>
        <v>10</v>
      </c>
      <c r="K9" s="63">
        <f t="shared" si="2"/>
        <v>40</v>
      </c>
      <c r="L9" s="63">
        <f t="shared" si="3"/>
        <v>0</v>
      </c>
    </row>
    <row r="10" spans="1:12">
      <c r="A10" s="64">
        <v>9</v>
      </c>
      <c r="B10" s="65" t="s">
        <v>8</v>
      </c>
      <c r="C10" s="62">
        <v>612</v>
      </c>
      <c r="D10" s="62">
        <v>632</v>
      </c>
      <c r="E10" s="62">
        <v>659</v>
      </c>
      <c r="F10" s="62"/>
      <c r="G10" s="62"/>
      <c r="H10" s="62"/>
      <c r="I10" s="70">
        <f t="shared" si="0"/>
        <v>7.6797385620915037E-2</v>
      </c>
      <c r="J10" s="63">
        <f t="shared" si="1"/>
        <v>47</v>
      </c>
      <c r="K10" s="63">
        <f t="shared" si="2"/>
        <v>27</v>
      </c>
      <c r="L10" s="63">
        <f t="shared" si="3"/>
        <v>0</v>
      </c>
    </row>
    <row r="11" spans="1:12">
      <c r="A11" s="66">
        <v>10</v>
      </c>
      <c r="B11" s="65" t="s">
        <v>9</v>
      </c>
      <c r="C11" s="62">
        <v>43817</v>
      </c>
      <c r="D11" s="62">
        <v>44973</v>
      </c>
      <c r="E11" s="62">
        <v>45073</v>
      </c>
      <c r="F11" s="62"/>
      <c r="G11" s="62"/>
      <c r="H11" s="62"/>
      <c r="I11" s="70">
        <f t="shared" si="0"/>
        <v>2.8664673528539152E-2</v>
      </c>
      <c r="J11" s="63">
        <f t="shared" si="1"/>
        <v>1256</v>
      </c>
      <c r="K11" s="63">
        <f t="shared" si="2"/>
        <v>100</v>
      </c>
      <c r="L11" s="63">
        <f t="shared" si="3"/>
        <v>0</v>
      </c>
    </row>
    <row r="12" spans="1:12">
      <c r="A12" s="66">
        <v>11</v>
      </c>
      <c r="B12" s="65" t="s">
        <v>10</v>
      </c>
      <c r="C12" s="62">
        <v>679</v>
      </c>
      <c r="D12" s="62">
        <v>700</v>
      </c>
      <c r="E12" s="62">
        <v>703</v>
      </c>
      <c r="F12" s="62"/>
      <c r="G12" s="62"/>
      <c r="H12" s="62"/>
      <c r="I12" s="70">
        <f t="shared" si="0"/>
        <v>3.5346097201767304E-2</v>
      </c>
      <c r="J12" s="63">
        <f t="shared" si="1"/>
        <v>24</v>
      </c>
      <c r="K12" s="63">
        <f t="shared" si="2"/>
        <v>3</v>
      </c>
      <c r="L12" s="63">
        <f t="shared" si="3"/>
        <v>0</v>
      </c>
    </row>
    <row r="13" spans="1:12">
      <c r="A13" s="66">
        <v>12</v>
      </c>
      <c r="B13" s="65" t="s">
        <v>11</v>
      </c>
      <c r="C13" s="62">
        <v>72</v>
      </c>
      <c r="D13" s="62">
        <v>78</v>
      </c>
      <c r="E13" s="62">
        <v>79</v>
      </c>
      <c r="F13" s="62"/>
      <c r="G13" s="62"/>
      <c r="H13" s="62"/>
      <c r="I13" s="70">
        <f t="shared" si="0"/>
        <v>9.7222222222222224E-2</v>
      </c>
      <c r="J13" s="63">
        <f t="shared" si="1"/>
        <v>7</v>
      </c>
      <c r="K13" s="63">
        <f t="shared" si="2"/>
        <v>1</v>
      </c>
      <c r="L13" s="63">
        <f t="shared" si="3"/>
        <v>0</v>
      </c>
    </row>
    <row r="14" spans="1:12">
      <c r="A14" s="66">
        <v>13</v>
      </c>
      <c r="B14" s="65" t="s">
        <v>12</v>
      </c>
      <c r="C14" s="62">
        <v>16416</v>
      </c>
      <c r="D14" s="62">
        <v>16951</v>
      </c>
      <c r="E14" s="62">
        <v>17036</v>
      </c>
      <c r="F14" s="62"/>
      <c r="G14" s="62"/>
      <c r="H14" s="62"/>
      <c r="I14" s="70">
        <f t="shared" si="0"/>
        <v>3.7768031189083819E-2</v>
      </c>
      <c r="J14" s="63">
        <f t="shared" si="1"/>
        <v>620</v>
      </c>
      <c r="K14" s="63">
        <f t="shared" si="2"/>
        <v>85</v>
      </c>
      <c r="L14" s="63">
        <f t="shared" si="3"/>
        <v>0</v>
      </c>
    </row>
    <row r="15" spans="1:12">
      <c r="A15" s="66">
        <v>14</v>
      </c>
      <c r="B15" s="65" t="s">
        <v>13</v>
      </c>
      <c r="C15" s="62">
        <v>33663</v>
      </c>
      <c r="D15" s="62">
        <v>34873</v>
      </c>
      <c r="E15" s="62">
        <v>35206</v>
      </c>
      <c r="F15" s="62"/>
      <c r="G15" s="62"/>
      <c r="H15" s="62"/>
      <c r="I15" s="70">
        <f t="shared" si="0"/>
        <v>4.5836675281466295E-2</v>
      </c>
      <c r="J15" s="63">
        <f t="shared" si="1"/>
        <v>1543</v>
      </c>
      <c r="K15" s="63">
        <f t="shared" si="2"/>
        <v>333</v>
      </c>
      <c r="L15" s="63">
        <f t="shared" si="3"/>
        <v>0</v>
      </c>
    </row>
    <row r="16" spans="1:12">
      <c r="A16" s="66">
        <v>15</v>
      </c>
      <c r="B16" s="65" t="s">
        <v>14</v>
      </c>
      <c r="C16" s="62">
        <v>6338</v>
      </c>
      <c r="D16" s="62">
        <v>6465</v>
      </c>
      <c r="E16" s="62">
        <v>6467</v>
      </c>
      <c r="F16" s="62"/>
      <c r="G16" s="62"/>
      <c r="H16" s="62"/>
      <c r="I16" s="70">
        <f t="shared" si="0"/>
        <v>2.0353423792994634E-2</v>
      </c>
      <c r="J16" s="63">
        <f t="shared" si="1"/>
        <v>129</v>
      </c>
      <c r="K16" s="63">
        <f t="shared" si="2"/>
        <v>2</v>
      </c>
      <c r="L16" s="63">
        <f t="shared" si="3"/>
        <v>0</v>
      </c>
    </row>
    <row r="17" spans="1:12">
      <c r="A17" s="66">
        <v>16</v>
      </c>
      <c r="B17" s="65" t="s">
        <v>15</v>
      </c>
      <c r="C17" s="62">
        <v>10027</v>
      </c>
      <c r="D17" s="62">
        <v>10280</v>
      </c>
      <c r="E17" s="62">
        <v>10388</v>
      </c>
      <c r="F17" s="62"/>
      <c r="G17" s="62"/>
      <c r="H17" s="62"/>
      <c r="I17" s="70">
        <f t="shared" si="0"/>
        <v>3.6002792460357036E-2</v>
      </c>
      <c r="J17" s="63">
        <f t="shared" si="1"/>
        <v>361</v>
      </c>
      <c r="K17" s="63">
        <f t="shared" si="2"/>
        <v>108</v>
      </c>
      <c r="L17" s="63">
        <f t="shared" si="3"/>
        <v>0</v>
      </c>
    </row>
    <row r="18" spans="1:12">
      <c r="A18" s="66">
        <v>17</v>
      </c>
      <c r="B18" s="65" t="s">
        <v>16</v>
      </c>
      <c r="C18" s="62">
        <v>2747</v>
      </c>
      <c r="D18" s="62">
        <v>2951</v>
      </c>
      <c r="E18" s="62">
        <v>2996</v>
      </c>
      <c r="F18" s="62"/>
      <c r="G18" s="62"/>
      <c r="H18" s="62"/>
      <c r="I18" s="70">
        <f t="shared" si="0"/>
        <v>9.0644339279213684E-2</v>
      </c>
      <c r="J18" s="63">
        <f t="shared" si="1"/>
        <v>249</v>
      </c>
      <c r="K18" s="63">
        <f t="shared" si="2"/>
        <v>45</v>
      </c>
      <c r="L18" s="63">
        <f t="shared" si="3"/>
        <v>0</v>
      </c>
    </row>
    <row r="19" spans="1:12">
      <c r="A19" s="66">
        <v>18</v>
      </c>
      <c r="B19" s="65" t="s">
        <v>17</v>
      </c>
      <c r="C19" s="62">
        <v>7307</v>
      </c>
      <c r="D19" s="62">
        <v>7197</v>
      </c>
      <c r="E19" s="62">
        <v>7198</v>
      </c>
      <c r="F19" s="62"/>
      <c r="G19" s="62"/>
      <c r="H19" s="62"/>
      <c r="I19" s="70">
        <f t="shared" si="0"/>
        <v>-1.4917202682359382E-2</v>
      </c>
      <c r="J19" s="63">
        <f t="shared" si="1"/>
        <v>-109</v>
      </c>
      <c r="K19" s="63">
        <f t="shared" si="2"/>
        <v>1</v>
      </c>
      <c r="L19" s="63">
        <f t="shared" si="3"/>
        <v>0</v>
      </c>
    </row>
    <row r="20" spans="1:12">
      <c r="A20" s="66">
        <v>19</v>
      </c>
      <c r="B20" s="65" t="s">
        <v>18</v>
      </c>
      <c r="C20" s="62">
        <v>249</v>
      </c>
      <c r="D20" s="62">
        <v>249</v>
      </c>
      <c r="E20" s="62">
        <v>248</v>
      </c>
      <c r="F20" s="62"/>
      <c r="G20" s="62"/>
      <c r="H20" s="62"/>
      <c r="I20" s="70">
        <f t="shared" si="0"/>
        <v>-4.0160642570281121E-3</v>
      </c>
      <c r="J20" s="63">
        <f t="shared" si="1"/>
        <v>-1</v>
      </c>
      <c r="K20" s="63">
        <f t="shared" si="2"/>
        <v>-1</v>
      </c>
      <c r="L20" s="63">
        <f t="shared" si="3"/>
        <v>0</v>
      </c>
    </row>
    <row r="21" spans="1:12">
      <c r="A21" s="66">
        <v>20</v>
      </c>
      <c r="B21" s="65" t="s">
        <v>19</v>
      </c>
      <c r="C21" s="62">
        <v>4977</v>
      </c>
      <c r="D21" s="62">
        <v>5462</v>
      </c>
      <c r="E21" s="62">
        <v>5528</v>
      </c>
      <c r="F21" s="62"/>
      <c r="G21" s="62"/>
      <c r="H21" s="62"/>
      <c r="I21" s="70">
        <f t="shared" si="0"/>
        <v>0.11070926260799678</v>
      </c>
      <c r="J21" s="63">
        <f t="shared" si="1"/>
        <v>551</v>
      </c>
      <c r="K21" s="63">
        <f t="shared" si="2"/>
        <v>66</v>
      </c>
      <c r="L21" s="63">
        <f t="shared" si="3"/>
        <v>0</v>
      </c>
    </row>
    <row r="22" spans="1:12">
      <c r="A22" s="66">
        <v>21</v>
      </c>
      <c r="B22" s="65" t="s">
        <v>20</v>
      </c>
      <c r="C22" s="62">
        <v>449</v>
      </c>
      <c r="D22" s="62">
        <v>571</v>
      </c>
      <c r="E22" s="62">
        <v>582</v>
      </c>
      <c r="F22" s="62"/>
      <c r="G22" s="62"/>
      <c r="H22" s="62"/>
      <c r="I22" s="70">
        <f t="shared" si="0"/>
        <v>0.29621380846325168</v>
      </c>
      <c r="J22" s="63">
        <f t="shared" si="1"/>
        <v>133</v>
      </c>
      <c r="K22" s="63">
        <f t="shared" si="2"/>
        <v>11</v>
      </c>
      <c r="L22" s="63">
        <f t="shared" si="3"/>
        <v>0</v>
      </c>
    </row>
    <row r="23" spans="1:12">
      <c r="A23" s="66">
        <v>22</v>
      </c>
      <c r="B23" s="65" t="s">
        <v>21</v>
      </c>
      <c r="C23" s="62">
        <v>13195</v>
      </c>
      <c r="D23" s="62">
        <v>13530</v>
      </c>
      <c r="E23" s="62">
        <v>13650</v>
      </c>
      <c r="F23" s="62"/>
      <c r="G23" s="62"/>
      <c r="H23" s="62"/>
      <c r="I23" s="70">
        <f t="shared" si="0"/>
        <v>3.4482758620689655E-2</v>
      </c>
      <c r="J23" s="63">
        <f t="shared" si="1"/>
        <v>455</v>
      </c>
      <c r="K23" s="63">
        <f t="shared" si="2"/>
        <v>120</v>
      </c>
      <c r="L23" s="63">
        <f t="shared" si="3"/>
        <v>0</v>
      </c>
    </row>
    <row r="24" spans="1:12">
      <c r="A24" s="66">
        <v>23</v>
      </c>
      <c r="B24" s="65" t="s">
        <v>22</v>
      </c>
      <c r="C24" s="62">
        <v>13707</v>
      </c>
      <c r="D24" s="62">
        <v>13727</v>
      </c>
      <c r="E24" s="62">
        <v>13796</v>
      </c>
      <c r="F24" s="62"/>
      <c r="G24" s="62"/>
      <c r="H24" s="62"/>
      <c r="I24" s="70">
        <f t="shared" si="0"/>
        <v>6.4930327569854823E-3</v>
      </c>
      <c r="J24" s="63">
        <f t="shared" si="1"/>
        <v>89</v>
      </c>
      <c r="K24" s="63">
        <f t="shared" si="2"/>
        <v>69</v>
      </c>
      <c r="L24" s="63">
        <f t="shared" si="3"/>
        <v>0</v>
      </c>
    </row>
    <row r="25" spans="1:12">
      <c r="A25" s="66">
        <v>24</v>
      </c>
      <c r="B25" s="65" t="s">
        <v>23</v>
      </c>
      <c r="C25" s="62">
        <v>6464</v>
      </c>
      <c r="D25" s="62">
        <v>6539</v>
      </c>
      <c r="E25" s="62">
        <v>6585</v>
      </c>
      <c r="F25" s="62"/>
      <c r="G25" s="62"/>
      <c r="H25" s="62"/>
      <c r="I25" s="70">
        <f t="shared" si="0"/>
        <v>1.8719059405940593E-2</v>
      </c>
      <c r="J25" s="63">
        <f t="shared" si="1"/>
        <v>121</v>
      </c>
      <c r="K25" s="63">
        <f t="shared" si="2"/>
        <v>46</v>
      </c>
      <c r="L25" s="63">
        <f t="shared" si="3"/>
        <v>0</v>
      </c>
    </row>
    <row r="26" spans="1:12">
      <c r="A26" s="66">
        <v>25</v>
      </c>
      <c r="B26" s="65" t="s">
        <v>24</v>
      </c>
      <c r="C26" s="62">
        <v>34561</v>
      </c>
      <c r="D26" s="62">
        <v>35398</v>
      </c>
      <c r="E26" s="62">
        <v>35576</v>
      </c>
      <c r="F26" s="62"/>
      <c r="G26" s="62"/>
      <c r="H26" s="62"/>
      <c r="I26" s="70">
        <f t="shared" si="0"/>
        <v>2.9368363183935649E-2</v>
      </c>
      <c r="J26" s="63">
        <f t="shared" si="1"/>
        <v>1015</v>
      </c>
      <c r="K26" s="63">
        <f t="shared" si="2"/>
        <v>178</v>
      </c>
      <c r="L26" s="63">
        <f t="shared" si="3"/>
        <v>0</v>
      </c>
    </row>
    <row r="27" spans="1:12">
      <c r="A27" s="66">
        <v>26</v>
      </c>
      <c r="B27" s="65" t="s">
        <v>25</v>
      </c>
      <c r="C27" s="62">
        <v>1891</v>
      </c>
      <c r="D27" s="62">
        <v>2042</v>
      </c>
      <c r="E27" s="62">
        <v>2068</v>
      </c>
      <c r="F27" s="62"/>
      <c r="G27" s="62"/>
      <c r="H27" s="62"/>
      <c r="I27" s="70">
        <f t="shared" si="0"/>
        <v>9.360126916975145E-2</v>
      </c>
      <c r="J27" s="63">
        <f t="shared" si="1"/>
        <v>177</v>
      </c>
      <c r="K27" s="63">
        <f t="shared" si="2"/>
        <v>26</v>
      </c>
      <c r="L27" s="63">
        <f t="shared" si="3"/>
        <v>0</v>
      </c>
    </row>
    <row r="28" spans="1:12">
      <c r="A28" s="66">
        <v>27</v>
      </c>
      <c r="B28" s="65" t="s">
        <v>26</v>
      </c>
      <c r="C28" s="62">
        <v>6287</v>
      </c>
      <c r="D28" s="62">
        <v>6696</v>
      </c>
      <c r="E28" s="62">
        <v>6731</v>
      </c>
      <c r="F28" s="62"/>
      <c r="G28" s="62"/>
      <c r="H28" s="62"/>
      <c r="I28" s="70">
        <f t="shared" si="0"/>
        <v>7.0621918243995552E-2</v>
      </c>
      <c r="J28" s="63">
        <f t="shared" si="1"/>
        <v>444</v>
      </c>
      <c r="K28" s="63">
        <f t="shared" si="2"/>
        <v>35</v>
      </c>
      <c r="L28" s="63">
        <f t="shared" si="3"/>
        <v>0</v>
      </c>
    </row>
    <row r="29" spans="1:12">
      <c r="A29" s="66">
        <v>28</v>
      </c>
      <c r="B29" s="65" t="s">
        <v>27</v>
      </c>
      <c r="C29" s="62">
        <v>12089</v>
      </c>
      <c r="D29" s="62">
        <v>12977</v>
      </c>
      <c r="E29" s="62">
        <v>13114</v>
      </c>
      <c r="F29" s="62"/>
      <c r="G29" s="62"/>
      <c r="H29" s="62"/>
      <c r="I29" s="70">
        <f t="shared" si="0"/>
        <v>8.4787823641326823E-2</v>
      </c>
      <c r="J29" s="63">
        <f t="shared" si="1"/>
        <v>1025</v>
      </c>
      <c r="K29" s="63">
        <f t="shared" si="2"/>
        <v>137</v>
      </c>
      <c r="L29" s="63">
        <f t="shared" si="3"/>
        <v>0</v>
      </c>
    </row>
    <row r="30" spans="1:12">
      <c r="A30" s="66">
        <v>29</v>
      </c>
      <c r="B30" s="65" t="s">
        <v>28</v>
      </c>
      <c r="C30" s="62">
        <v>3673</v>
      </c>
      <c r="D30" s="62">
        <v>3971</v>
      </c>
      <c r="E30" s="62">
        <v>3986</v>
      </c>
      <c r="F30" s="62"/>
      <c r="G30" s="62"/>
      <c r="H30" s="62"/>
      <c r="I30" s="70">
        <f t="shared" si="0"/>
        <v>8.5216444323441332E-2</v>
      </c>
      <c r="J30" s="63">
        <f t="shared" si="1"/>
        <v>313</v>
      </c>
      <c r="K30" s="63">
        <f t="shared" si="2"/>
        <v>15</v>
      </c>
      <c r="L30" s="63">
        <f t="shared" si="3"/>
        <v>0</v>
      </c>
    </row>
    <row r="31" spans="1:12">
      <c r="A31" s="66">
        <v>30</v>
      </c>
      <c r="B31" s="65" t="s">
        <v>29</v>
      </c>
      <c r="C31" s="62">
        <v>1145</v>
      </c>
      <c r="D31" s="62">
        <v>1296</v>
      </c>
      <c r="E31" s="62">
        <v>1313</v>
      </c>
      <c r="F31" s="62"/>
      <c r="G31" s="62"/>
      <c r="H31" s="62"/>
      <c r="I31" s="70">
        <f t="shared" si="0"/>
        <v>0.14672489082969431</v>
      </c>
      <c r="J31" s="63">
        <f t="shared" si="1"/>
        <v>168</v>
      </c>
      <c r="K31" s="63">
        <f t="shared" si="2"/>
        <v>17</v>
      </c>
      <c r="L31" s="63">
        <f t="shared" si="3"/>
        <v>0</v>
      </c>
    </row>
    <row r="32" spans="1:12">
      <c r="A32" s="66">
        <v>31</v>
      </c>
      <c r="B32" s="65" t="s">
        <v>30</v>
      </c>
      <c r="C32" s="62">
        <v>21283</v>
      </c>
      <c r="D32" s="62">
        <v>22216</v>
      </c>
      <c r="E32" s="62">
        <v>22459</v>
      </c>
      <c r="F32" s="62"/>
      <c r="G32" s="62"/>
      <c r="H32" s="62"/>
      <c r="I32" s="70">
        <f t="shared" si="0"/>
        <v>5.5255368134191608E-2</v>
      </c>
      <c r="J32" s="63">
        <f t="shared" si="1"/>
        <v>1176</v>
      </c>
      <c r="K32" s="63">
        <f t="shared" si="2"/>
        <v>243</v>
      </c>
      <c r="L32" s="63">
        <f t="shared" si="3"/>
        <v>0</v>
      </c>
    </row>
    <row r="33" spans="1:12">
      <c r="A33" s="66">
        <v>32</v>
      </c>
      <c r="B33" s="65" t="s">
        <v>31</v>
      </c>
      <c r="C33" s="62">
        <v>7145</v>
      </c>
      <c r="D33" s="62">
        <v>7802</v>
      </c>
      <c r="E33" s="62">
        <v>7879</v>
      </c>
      <c r="F33" s="62"/>
      <c r="G33" s="62"/>
      <c r="H33" s="62"/>
      <c r="I33" s="70">
        <f t="shared" si="0"/>
        <v>0.10272918124562631</v>
      </c>
      <c r="J33" s="63">
        <f t="shared" si="1"/>
        <v>734</v>
      </c>
      <c r="K33" s="63">
        <f t="shared" si="2"/>
        <v>77</v>
      </c>
      <c r="L33" s="63">
        <f t="shared" si="3"/>
        <v>0</v>
      </c>
    </row>
    <row r="34" spans="1:12">
      <c r="A34" s="66">
        <v>33</v>
      </c>
      <c r="B34" s="65" t="s">
        <v>32</v>
      </c>
      <c r="C34" s="62">
        <v>18719</v>
      </c>
      <c r="D34" s="62">
        <v>19210</v>
      </c>
      <c r="E34" s="62">
        <v>19274</v>
      </c>
      <c r="F34" s="62"/>
      <c r="G34" s="62"/>
      <c r="H34" s="62"/>
      <c r="I34" s="70">
        <f t="shared" si="0"/>
        <v>2.9649019712591484E-2</v>
      </c>
      <c r="J34" s="63">
        <f t="shared" si="1"/>
        <v>555</v>
      </c>
      <c r="K34" s="63">
        <f t="shared" si="2"/>
        <v>64</v>
      </c>
      <c r="L34" s="63">
        <f t="shared" si="3"/>
        <v>0</v>
      </c>
    </row>
    <row r="35" spans="1:12">
      <c r="A35" s="66">
        <v>35</v>
      </c>
      <c r="B35" s="65" t="s">
        <v>33</v>
      </c>
      <c r="C35" s="62">
        <v>12634</v>
      </c>
      <c r="D35" s="62">
        <v>10289</v>
      </c>
      <c r="E35" s="62">
        <v>10312</v>
      </c>
      <c r="F35" s="62"/>
      <c r="G35" s="62"/>
      <c r="H35" s="62"/>
      <c r="I35" s="70">
        <f t="shared" si="0"/>
        <v>-0.18378977362672155</v>
      </c>
      <c r="J35" s="63">
        <f t="shared" si="1"/>
        <v>-2322</v>
      </c>
      <c r="K35" s="63">
        <f t="shared" si="2"/>
        <v>23</v>
      </c>
      <c r="L35" s="63">
        <f t="shared" si="3"/>
        <v>0</v>
      </c>
    </row>
    <row r="36" spans="1:12">
      <c r="A36" s="66">
        <v>36</v>
      </c>
      <c r="B36" s="65" t="s">
        <v>34</v>
      </c>
      <c r="C36" s="62">
        <v>830</v>
      </c>
      <c r="D36" s="62">
        <v>797</v>
      </c>
      <c r="E36" s="62">
        <v>798</v>
      </c>
      <c r="F36" s="62"/>
      <c r="G36" s="62"/>
      <c r="H36" s="62"/>
      <c r="I36" s="70">
        <f t="shared" si="0"/>
        <v>-3.8554216867469883E-2</v>
      </c>
      <c r="J36" s="63">
        <f t="shared" si="1"/>
        <v>-32</v>
      </c>
      <c r="K36" s="63">
        <f t="shared" si="2"/>
        <v>1</v>
      </c>
      <c r="L36" s="63">
        <f t="shared" si="3"/>
        <v>0</v>
      </c>
    </row>
    <row r="37" spans="1:12">
      <c r="A37" s="66">
        <v>37</v>
      </c>
      <c r="B37" s="65" t="s">
        <v>35</v>
      </c>
      <c r="C37" s="62">
        <v>518</v>
      </c>
      <c r="D37" s="62">
        <v>515</v>
      </c>
      <c r="E37" s="62">
        <v>524</v>
      </c>
      <c r="F37" s="62"/>
      <c r="G37" s="62"/>
      <c r="H37" s="62"/>
      <c r="I37" s="70">
        <f t="shared" si="0"/>
        <v>1.1583011583011582E-2</v>
      </c>
      <c r="J37" s="63">
        <f t="shared" si="1"/>
        <v>6</v>
      </c>
      <c r="K37" s="63">
        <f t="shared" si="2"/>
        <v>9</v>
      </c>
      <c r="L37" s="63">
        <f t="shared" si="3"/>
        <v>0</v>
      </c>
    </row>
    <row r="38" spans="1:12">
      <c r="A38" s="66">
        <v>38</v>
      </c>
      <c r="B38" s="65" t="s">
        <v>36</v>
      </c>
      <c r="C38" s="62">
        <v>3793</v>
      </c>
      <c r="D38" s="62">
        <v>3908</v>
      </c>
      <c r="E38" s="62">
        <v>3933</v>
      </c>
      <c r="F38" s="62"/>
      <c r="G38" s="62"/>
      <c r="H38" s="62"/>
      <c r="I38" s="70">
        <f t="shared" si="0"/>
        <v>3.6910097548114945E-2</v>
      </c>
      <c r="J38" s="63">
        <f t="shared" si="1"/>
        <v>140</v>
      </c>
      <c r="K38" s="63">
        <f t="shared" si="2"/>
        <v>25</v>
      </c>
      <c r="L38" s="63">
        <f t="shared" si="3"/>
        <v>0</v>
      </c>
    </row>
    <row r="39" spans="1:12">
      <c r="A39" s="66">
        <v>39</v>
      </c>
      <c r="B39" s="65" t="s">
        <v>37</v>
      </c>
      <c r="C39" s="62">
        <v>112</v>
      </c>
      <c r="D39" s="62">
        <v>97</v>
      </c>
      <c r="E39" s="62">
        <v>94</v>
      </c>
      <c r="F39" s="62"/>
      <c r="G39" s="62"/>
      <c r="H39" s="62"/>
      <c r="I39" s="70">
        <f t="shared" si="0"/>
        <v>-0.16071428571428573</v>
      </c>
      <c r="J39" s="63">
        <f t="shared" si="1"/>
        <v>-18</v>
      </c>
      <c r="K39" s="63">
        <f t="shared" si="2"/>
        <v>-3</v>
      </c>
      <c r="L39" s="63">
        <f t="shared" si="3"/>
        <v>0</v>
      </c>
    </row>
    <row r="40" spans="1:12">
      <c r="A40" s="66">
        <v>41</v>
      </c>
      <c r="B40" s="65" t="s">
        <v>38</v>
      </c>
      <c r="C40" s="62">
        <v>91513</v>
      </c>
      <c r="D40" s="62">
        <v>100086</v>
      </c>
      <c r="E40" s="62">
        <v>103544</v>
      </c>
      <c r="F40" s="62"/>
      <c r="G40" s="62"/>
      <c r="H40" s="62"/>
      <c r="I40" s="70">
        <f t="shared" si="0"/>
        <v>0.13146766033241178</v>
      </c>
      <c r="J40" s="63">
        <f t="shared" si="1"/>
        <v>12031</v>
      </c>
      <c r="K40" s="63">
        <f t="shared" si="2"/>
        <v>3458</v>
      </c>
      <c r="L40" s="63">
        <f t="shared" si="3"/>
        <v>0</v>
      </c>
    </row>
    <row r="41" spans="1:12">
      <c r="A41" s="66">
        <v>42</v>
      </c>
      <c r="B41" s="65" t="s">
        <v>39</v>
      </c>
      <c r="C41" s="62">
        <v>12629</v>
      </c>
      <c r="D41" s="62">
        <v>12114</v>
      </c>
      <c r="E41" s="62">
        <v>12446</v>
      </c>
      <c r="F41" s="62"/>
      <c r="G41" s="62"/>
      <c r="H41" s="62"/>
      <c r="I41" s="70">
        <f t="shared" si="0"/>
        <v>-1.4490458468604007E-2</v>
      </c>
      <c r="J41" s="63">
        <f t="shared" si="1"/>
        <v>-183</v>
      </c>
      <c r="K41" s="63">
        <f t="shared" si="2"/>
        <v>332</v>
      </c>
      <c r="L41" s="63">
        <f t="shared" si="3"/>
        <v>0</v>
      </c>
    </row>
    <row r="42" spans="1:12">
      <c r="A42" s="66">
        <v>43</v>
      </c>
      <c r="B42" s="65" t="s">
        <v>40</v>
      </c>
      <c r="C42" s="62">
        <v>54044</v>
      </c>
      <c r="D42" s="62">
        <v>54797</v>
      </c>
      <c r="E42" s="62">
        <v>55467</v>
      </c>
      <c r="F42" s="62"/>
      <c r="G42" s="62"/>
      <c r="H42" s="62"/>
      <c r="I42" s="70">
        <f t="shared" si="0"/>
        <v>2.633039745392643E-2</v>
      </c>
      <c r="J42" s="63">
        <f t="shared" si="1"/>
        <v>1423</v>
      </c>
      <c r="K42" s="63">
        <f t="shared" si="2"/>
        <v>670</v>
      </c>
      <c r="L42" s="63">
        <f t="shared" si="3"/>
        <v>0</v>
      </c>
    </row>
    <row r="43" spans="1:12">
      <c r="A43" s="66">
        <v>45</v>
      </c>
      <c r="B43" s="65" t="s">
        <v>41</v>
      </c>
      <c r="C43" s="62">
        <v>57150</v>
      </c>
      <c r="D43" s="62">
        <v>62409</v>
      </c>
      <c r="E43" s="62">
        <v>63223</v>
      </c>
      <c r="F43" s="62"/>
      <c r="G43" s="62"/>
      <c r="H43" s="62"/>
      <c r="I43" s="70">
        <f t="shared" si="0"/>
        <v>0.10626421697287838</v>
      </c>
      <c r="J43" s="63">
        <f t="shared" si="1"/>
        <v>6073</v>
      </c>
      <c r="K43" s="63">
        <f t="shared" si="2"/>
        <v>814</v>
      </c>
      <c r="L43" s="63">
        <f t="shared" si="3"/>
        <v>0</v>
      </c>
    </row>
    <row r="44" spans="1:12">
      <c r="A44" s="66">
        <v>46</v>
      </c>
      <c r="B44" s="65" t="s">
        <v>42</v>
      </c>
      <c r="C44" s="62">
        <v>142059</v>
      </c>
      <c r="D44" s="62">
        <v>147245</v>
      </c>
      <c r="E44" s="62">
        <v>148389</v>
      </c>
      <c r="F44" s="62"/>
      <c r="G44" s="62"/>
      <c r="H44" s="62"/>
      <c r="I44" s="70">
        <f t="shared" si="0"/>
        <v>4.4558950858446141E-2</v>
      </c>
      <c r="J44" s="63">
        <f t="shared" si="1"/>
        <v>6330</v>
      </c>
      <c r="K44" s="63">
        <f t="shared" si="2"/>
        <v>1144</v>
      </c>
      <c r="L44" s="63">
        <f t="shared" si="3"/>
        <v>0</v>
      </c>
    </row>
    <row r="45" spans="1:12">
      <c r="A45" s="66">
        <v>47</v>
      </c>
      <c r="B45" s="65" t="s">
        <v>43</v>
      </c>
      <c r="C45" s="62">
        <v>324624</v>
      </c>
      <c r="D45" s="62">
        <v>336337</v>
      </c>
      <c r="E45" s="62">
        <v>337964</v>
      </c>
      <c r="F45" s="62"/>
      <c r="G45" s="62"/>
      <c r="H45" s="62"/>
      <c r="I45" s="70">
        <f t="shared" si="0"/>
        <v>4.1093696091478144E-2</v>
      </c>
      <c r="J45" s="63">
        <f t="shared" si="1"/>
        <v>13340</v>
      </c>
      <c r="K45" s="63">
        <f t="shared" si="2"/>
        <v>1627</v>
      </c>
      <c r="L45" s="63">
        <f t="shared" si="3"/>
        <v>0</v>
      </c>
    </row>
    <row r="46" spans="1:12">
      <c r="A46" s="66">
        <v>49</v>
      </c>
      <c r="B46" s="65" t="s">
        <v>44</v>
      </c>
      <c r="C46" s="62">
        <v>135880</v>
      </c>
      <c r="D46" s="62">
        <v>135782</v>
      </c>
      <c r="E46" s="62">
        <v>138862</v>
      </c>
      <c r="F46" s="62"/>
      <c r="G46" s="62"/>
      <c r="H46" s="62"/>
      <c r="I46" s="70">
        <f t="shared" si="0"/>
        <v>2.19458345599058E-2</v>
      </c>
      <c r="J46" s="63">
        <f t="shared" si="1"/>
        <v>2982</v>
      </c>
      <c r="K46" s="63">
        <f t="shared" si="2"/>
        <v>3080</v>
      </c>
      <c r="L46" s="63">
        <f t="shared" si="3"/>
        <v>0</v>
      </c>
    </row>
    <row r="47" spans="1:12">
      <c r="A47" s="66">
        <v>50</v>
      </c>
      <c r="B47" s="65" t="s">
        <v>45</v>
      </c>
      <c r="C47" s="62">
        <v>3271</v>
      </c>
      <c r="D47" s="62">
        <v>3343</v>
      </c>
      <c r="E47" s="62">
        <v>3297</v>
      </c>
      <c r="F47" s="62"/>
      <c r="G47" s="62"/>
      <c r="H47" s="62"/>
      <c r="I47" s="70">
        <f t="shared" si="0"/>
        <v>7.9486395597676545E-3</v>
      </c>
      <c r="J47" s="63">
        <f t="shared" si="1"/>
        <v>26</v>
      </c>
      <c r="K47" s="63">
        <f t="shared" si="2"/>
        <v>-46</v>
      </c>
      <c r="L47" s="63">
        <f t="shared" si="3"/>
        <v>0</v>
      </c>
    </row>
    <row r="48" spans="1:12">
      <c r="A48" s="66">
        <v>51</v>
      </c>
      <c r="B48" s="65" t="s">
        <v>46</v>
      </c>
      <c r="C48" s="62">
        <v>301</v>
      </c>
      <c r="D48" s="62">
        <v>310</v>
      </c>
      <c r="E48" s="62">
        <v>308</v>
      </c>
      <c r="F48" s="62"/>
      <c r="G48" s="62"/>
      <c r="H48" s="62"/>
      <c r="I48" s="70">
        <f t="shared" si="0"/>
        <v>2.3255813953488372E-2</v>
      </c>
      <c r="J48" s="63">
        <f t="shared" si="1"/>
        <v>7</v>
      </c>
      <c r="K48" s="63">
        <f t="shared" si="2"/>
        <v>-2</v>
      </c>
      <c r="L48" s="63">
        <f t="shared" si="3"/>
        <v>0</v>
      </c>
    </row>
    <row r="49" spans="1:12">
      <c r="A49" s="66">
        <v>52</v>
      </c>
      <c r="B49" s="65" t="s">
        <v>47</v>
      </c>
      <c r="C49" s="62">
        <v>18647</v>
      </c>
      <c r="D49" s="62">
        <v>18848</v>
      </c>
      <c r="E49" s="62">
        <v>18986</v>
      </c>
      <c r="F49" s="62"/>
      <c r="G49" s="62"/>
      <c r="H49" s="62"/>
      <c r="I49" s="70">
        <f t="shared" si="0"/>
        <v>1.8179868075293613E-2</v>
      </c>
      <c r="J49" s="63">
        <f t="shared" si="1"/>
        <v>339</v>
      </c>
      <c r="K49" s="63">
        <f t="shared" si="2"/>
        <v>138</v>
      </c>
      <c r="L49" s="63">
        <f t="shared" si="3"/>
        <v>0</v>
      </c>
    </row>
    <row r="50" spans="1:12">
      <c r="A50" s="66">
        <v>53</v>
      </c>
      <c r="B50" s="65" t="s">
        <v>48</v>
      </c>
      <c r="C50" s="62">
        <v>3170</v>
      </c>
      <c r="D50" s="62">
        <v>4100</v>
      </c>
      <c r="E50" s="62">
        <v>4273</v>
      </c>
      <c r="F50" s="62"/>
      <c r="G50" s="62"/>
      <c r="H50" s="62"/>
      <c r="I50" s="70">
        <f t="shared" si="0"/>
        <v>0.34794952681388014</v>
      </c>
      <c r="J50" s="63">
        <f t="shared" si="1"/>
        <v>1103</v>
      </c>
      <c r="K50" s="63">
        <f t="shared" si="2"/>
        <v>173</v>
      </c>
      <c r="L50" s="63">
        <f t="shared" si="3"/>
        <v>0</v>
      </c>
    </row>
    <row r="51" spans="1:12">
      <c r="A51" s="66">
        <v>55</v>
      </c>
      <c r="B51" s="65" t="s">
        <v>49</v>
      </c>
      <c r="C51" s="62">
        <v>20263</v>
      </c>
      <c r="D51" s="62">
        <v>20445</v>
      </c>
      <c r="E51" s="62">
        <v>20314</v>
      </c>
      <c r="F51" s="62"/>
      <c r="G51" s="62"/>
      <c r="H51" s="62"/>
      <c r="I51" s="70">
        <f t="shared" si="0"/>
        <v>2.5169027291121748E-3</v>
      </c>
      <c r="J51" s="63">
        <f t="shared" si="1"/>
        <v>51</v>
      </c>
      <c r="K51" s="63">
        <f t="shared" si="2"/>
        <v>-131</v>
      </c>
      <c r="L51" s="63">
        <f t="shared" si="3"/>
        <v>0</v>
      </c>
    </row>
    <row r="52" spans="1:12">
      <c r="A52" s="66">
        <v>56</v>
      </c>
      <c r="B52" s="65" t="s">
        <v>50</v>
      </c>
      <c r="C52" s="62">
        <v>123298</v>
      </c>
      <c r="D52" s="62">
        <v>123412</v>
      </c>
      <c r="E52" s="62">
        <v>123472</v>
      </c>
      <c r="F52" s="62"/>
      <c r="G52" s="62"/>
      <c r="H52" s="62"/>
      <c r="I52" s="70">
        <f t="shared" si="0"/>
        <v>1.411215104867881E-3</v>
      </c>
      <c r="J52" s="63">
        <f t="shared" si="1"/>
        <v>174</v>
      </c>
      <c r="K52" s="63">
        <f t="shared" si="2"/>
        <v>60</v>
      </c>
      <c r="L52" s="63">
        <f t="shared" si="3"/>
        <v>0</v>
      </c>
    </row>
    <row r="53" spans="1:12">
      <c r="A53" s="66">
        <v>58</v>
      </c>
      <c r="B53" s="65" t="s">
        <v>51</v>
      </c>
      <c r="C53" s="62">
        <v>2730</v>
      </c>
      <c r="D53" s="62">
        <v>2765</v>
      </c>
      <c r="E53" s="62">
        <v>2775</v>
      </c>
      <c r="F53" s="62"/>
      <c r="G53" s="62"/>
      <c r="H53" s="62"/>
      <c r="I53" s="70">
        <f t="shared" si="0"/>
        <v>1.6483516483516484E-2</v>
      </c>
      <c r="J53" s="63">
        <f t="shared" si="1"/>
        <v>45</v>
      </c>
      <c r="K53" s="63">
        <f t="shared" si="2"/>
        <v>10</v>
      </c>
      <c r="L53" s="63">
        <f t="shared" si="3"/>
        <v>0</v>
      </c>
    </row>
    <row r="54" spans="1:12">
      <c r="A54" s="66">
        <v>59</v>
      </c>
      <c r="B54" s="65" t="s">
        <v>52</v>
      </c>
      <c r="C54" s="62">
        <v>2141</v>
      </c>
      <c r="D54" s="62">
        <v>2197</v>
      </c>
      <c r="E54" s="62">
        <v>2208</v>
      </c>
      <c r="F54" s="62"/>
      <c r="G54" s="62"/>
      <c r="H54" s="62"/>
      <c r="I54" s="70">
        <f t="shared" si="0"/>
        <v>3.1293787949556284E-2</v>
      </c>
      <c r="J54" s="63">
        <f t="shared" si="1"/>
        <v>67</v>
      </c>
      <c r="K54" s="63">
        <f t="shared" si="2"/>
        <v>11</v>
      </c>
      <c r="L54" s="63">
        <f t="shared" si="3"/>
        <v>0</v>
      </c>
    </row>
    <row r="55" spans="1:12">
      <c r="A55" s="66">
        <v>60</v>
      </c>
      <c r="B55" s="65" t="s">
        <v>53</v>
      </c>
      <c r="C55" s="62">
        <v>721</v>
      </c>
      <c r="D55" s="62">
        <v>697</v>
      </c>
      <c r="E55" s="62">
        <v>701</v>
      </c>
      <c r="F55" s="62"/>
      <c r="G55" s="62"/>
      <c r="H55" s="62"/>
      <c r="I55" s="70">
        <f t="shared" si="0"/>
        <v>-2.7739251040221916E-2</v>
      </c>
      <c r="J55" s="63">
        <f t="shared" si="1"/>
        <v>-20</v>
      </c>
      <c r="K55" s="63">
        <f t="shared" si="2"/>
        <v>4</v>
      </c>
      <c r="L55" s="63">
        <f t="shared" si="3"/>
        <v>0</v>
      </c>
    </row>
    <row r="56" spans="1:12">
      <c r="A56" s="66">
        <v>61</v>
      </c>
      <c r="B56" s="65" t="s">
        <v>54</v>
      </c>
      <c r="C56" s="62">
        <v>2967</v>
      </c>
      <c r="D56" s="62">
        <v>2971</v>
      </c>
      <c r="E56" s="62">
        <v>2966</v>
      </c>
      <c r="F56" s="62"/>
      <c r="G56" s="62"/>
      <c r="H56" s="62"/>
      <c r="I56" s="70">
        <f t="shared" si="0"/>
        <v>-3.370407819346141E-4</v>
      </c>
      <c r="J56" s="63">
        <f t="shared" si="1"/>
        <v>-1</v>
      </c>
      <c r="K56" s="63">
        <f t="shared" si="2"/>
        <v>-5</v>
      </c>
      <c r="L56" s="63">
        <f t="shared" si="3"/>
        <v>0</v>
      </c>
    </row>
    <row r="57" spans="1:12">
      <c r="A57" s="66">
        <v>62</v>
      </c>
      <c r="B57" s="65" t="s">
        <v>55</v>
      </c>
      <c r="C57" s="62">
        <v>10241</v>
      </c>
      <c r="D57" s="62">
        <v>11451</v>
      </c>
      <c r="E57" s="62">
        <v>11625</v>
      </c>
      <c r="F57" s="62"/>
      <c r="G57" s="62"/>
      <c r="H57" s="62"/>
      <c r="I57" s="70">
        <f t="shared" si="0"/>
        <v>0.13514305243628552</v>
      </c>
      <c r="J57" s="63">
        <f t="shared" si="1"/>
        <v>1384</v>
      </c>
      <c r="K57" s="63">
        <f t="shared" si="2"/>
        <v>174</v>
      </c>
      <c r="L57" s="63">
        <f t="shared" si="3"/>
        <v>0</v>
      </c>
    </row>
    <row r="58" spans="1:12">
      <c r="A58" s="66">
        <v>63</v>
      </c>
      <c r="B58" s="65" t="s">
        <v>56</v>
      </c>
      <c r="C58" s="62">
        <v>1851</v>
      </c>
      <c r="D58" s="62">
        <v>1940</v>
      </c>
      <c r="E58" s="62">
        <v>1829</v>
      </c>
      <c r="F58" s="62"/>
      <c r="G58" s="62"/>
      <c r="H58" s="62"/>
      <c r="I58" s="70">
        <f t="shared" si="0"/>
        <v>-1.1885467314964884E-2</v>
      </c>
      <c r="J58" s="63">
        <f t="shared" si="1"/>
        <v>-22</v>
      </c>
      <c r="K58" s="63">
        <f t="shared" si="2"/>
        <v>-111</v>
      </c>
      <c r="L58" s="63">
        <f t="shared" si="3"/>
        <v>0</v>
      </c>
    </row>
    <row r="59" spans="1:12">
      <c r="A59" s="66">
        <v>64</v>
      </c>
      <c r="B59" s="65" t="s">
        <v>57</v>
      </c>
      <c r="C59" s="62">
        <v>7074</v>
      </c>
      <c r="D59" s="62">
        <v>6994</v>
      </c>
      <c r="E59" s="62">
        <v>6982</v>
      </c>
      <c r="F59" s="62"/>
      <c r="G59" s="62"/>
      <c r="H59" s="62"/>
      <c r="I59" s="70">
        <f t="shared" si="0"/>
        <v>-1.3005371783997738E-2</v>
      </c>
      <c r="J59" s="63">
        <f t="shared" si="1"/>
        <v>-92</v>
      </c>
      <c r="K59" s="63">
        <f t="shared" si="2"/>
        <v>-12</v>
      </c>
      <c r="L59" s="63">
        <f t="shared" si="3"/>
        <v>0</v>
      </c>
    </row>
    <row r="60" spans="1:12">
      <c r="A60" s="66">
        <v>65</v>
      </c>
      <c r="B60" s="65" t="s">
        <v>58</v>
      </c>
      <c r="C60" s="62">
        <v>3506</v>
      </c>
      <c r="D60" s="62">
        <v>3470</v>
      </c>
      <c r="E60" s="62">
        <v>3464</v>
      </c>
      <c r="F60" s="62"/>
      <c r="G60" s="62"/>
      <c r="H60" s="62"/>
      <c r="I60" s="70">
        <f t="shared" si="0"/>
        <v>-1.1979463776383342E-2</v>
      </c>
      <c r="J60" s="63">
        <f t="shared" si="1"/>
        <v>-42</v>
      </c>
      <c r="K60" s="63">
        <f t="shared" si="2"/>
        <v>-6</v>
      </c>
      <c r="L60" s="63">
        <f t="shared" si="3"/>
        <v>0</v>
      </c>
    </row>
    <row r="61" spans="1:12">
      <c r="A61" s="66">
        <v>66</v>
      </c>
      <c r="B61" s="65" t="s">
        <v>59</v>
      </c>
      <c r="C61" s="62">
        <v>12334</v>
      </c>
      <c r="D61" s="62">
        <v>12824</v>
      </c>
      <c r="E61" s="62">
        <v>12913</v>
      </c>
      <c r="F61" s="62"/>
      <c r="G61" s="62"/>
      <c r="H61" s="62"/>
      <c r="I61" s="70">
        <f t="shared" si="0"/>
        <v>4.6943408464407331E-2</v>
      </c>
      <c r="J61" s="63">
        <f t="shared" si="1"/>
        <v>579</v>
      </c>
      <c r="K61" s="63">
        <f t="shared" si="2"/>
        <v>89</v>
      </c>
      <c r="L61" s="63">
        <f t="shared" si="3"/>
        <v>0</v>
      </c>
    </row>
    <row r="62" spans="1:12">
      <c r="A62" s="66">
        <v>68</v>
      </c>
      <c r="B62" s="65" t="s">
        <v>60</v>
      </c>
      <c r="C62" s="62">
        <v>62870</v>
      </c>
      <c r="D62" s="62">
        <v>70757</v>
      </c>
      <c r="E62" s="62">
        <v>71200</v>
      </c>
      <c r="F62" s="62"/>
      <c r="G62" s="62"/>
      <c r="H62" s="62"/>
      <c r="I62" s="70">
        <f t="shared" si="0"/>
        <v>0.13249562589470334</v>
      </c>
      <c r="J62" s="63">
        <f t="shared" si="1"/>
        <v>8330</v>
      </c>
      <c r="K62" s="63">
        <f t="shared" si="2"/>
        <v>443</v>
      </c>
      <c r="L62" s="63">
        <f t="shared" si="3"/>
        <v>0</v>
      </c>
    </row>
    <row r="63" spans="1:12">
      <c r="A63" s="66">
        <v>69</v>
      </c>
      <c r="B63" s="65" t="s">
        <v>61</v>
      </c>
      <c r="C63" s="62">
        <v>51960</v>
      </c>
      <c r="D63" s="62">
        <v>53164</v>
      </c>
      <c r="E63" s="62">
        <v>53358</v>
      </c>
      <c r="F63" s="62"/>
      <c r="G63" s="62"/>
      <c r="H63" s="62"/>
      <c r="I63" s="70">
        <f t="shared" si="0"/>
        <v>2.6905311778290992E-2</v>
      </c>
      <c r="J63" s="63">
        <f t="shared" si="1"/>
        <v>1398</v>
      </c>
      <c r="K63" s="63">
        <f t="shared" si="2"/>
        <v>194</v>
      </c>
      <c r="L63" s="63">
        <f t="shared" si="3"/>
        <v>0</v>
      </c>
    </row>
    <row r="64" spans="1:12">
      <c r="A64" s="66">
        <v>70</v>
      </c>
      <c r="B64" s="65" t="s">
        <v>62</v>
      </c>
      <c r="C64" s="62">
        <v>19261</v>
      </c>
      <c r="D64" s="62">
        <v>18794</v>
      </c>
      <c r="E64" s="62">
        <v>18830</v>
      </c>
      <c r="F64" s="62"/>
      <c r="G64" s="62"/>
      <c r="H64" s="62"/>
      <c r="I64" s="70">
        <f t="shared" si="0"/>
        <v>-2.2376823633248534E-2</v>
      </c>
      <c r="J64" s="63">
        <f t="shared" si="1"/>
        <v>-431</v>
      </c>
      <c r="K64" s="63">
        <f t="shared" si="2"/>
        <v>36</v>
      </c>
      <c r="L64" s="63">
        <f t="shared" si="3"/>
        <v>0</v>
      </c>
    </row>
    <row r="65" spans="1:12">
      <c r="A65" s="66">
        <v>71</v>
      </c>
      <c r="B65" s="65" t="s">
        <v>63</v>
      </c>
      <c r="C65" s="62">
        <v>24401</v>
      </c>
      <c r="D65" s="62">
        <v>24947</v>
      </c>
      <c r="E65" s="62">
        <v>25367</v>
      </c>
      <c r="F65" s="62"/>
      <c r="G65" s="62"/>
      <c r="H65" s="62"/>
      <c r="I65" s="70">
        <f t="shared" si="0"/>
        <v>3.9588541453219134E-2</v>
      </c>
      <c r="J65" s="63">
        <f t="shared" si="1"/>
        <v>966</v>
      </c>
      <c r="K65" s="63">
        <f t="shared" si="2"/>
        <v>420</v>
      </c>
      <c r="L65" s="63">
        <f t="shared" si="3"/>
        <v>0</v>
      </c>
    </row>
    <row r="66" spans="1:12">
      <c r="A66" s="66">
        <v>72</v>
      </c>
      <c r="B66" s="65" t="s">
        <v>64</v>
      </c>
      <c r="C66" s="62">
        <v>983</v>
      </c>
      <c r="D66" s="62">
        <v>1029</v>
      </c>
      <c r="E66" s="62">
        <v>1037</v>
      </c>
      <c r="F66" s="62"/>
      <c r="G66" s="62"/>
      <c r="H66" s="62"/>
      <c r="I66" s="70">
        <f t="shared" si="0"/>
        <v>5.4933875890132246E-2</v>
      </c>
      <c r="J66" s="63">
        <f t="shared" si="1"/>
        <v>54</v>
      </c>
      <c r="K66" s="63">
        <f t="shared" si="2"/>
        <v>8</v>
      </c>
      <c r="L66" s="63">
        <f t="shared" si="3"/>
        <v>0</v>
      </c>
    </row>
    <row r="67" spans="1:12">
      <c r="A67" s="66">
        <v>73</v>
      </c>
      <c r="B67" s="65" t="s">
        <v>65</v>
      </c>
      <c r="C67" s="62">
        <v>7196</v>
      </c>
      <c r="D67" s="62">
        <v>7041</v>
      </c>
      <c r="E67" s="62">
        <v>7136</v>
      </c>
      <c r="F67" s="62"/>
      <c r="G67" s="62"/>
      <c r="H67" s="62"/>
      <c r="I67" s="70">
        <f t="shared" si="0"/>
        <v>-8.337965536409116E-3</v>
      </c>
      <c r="J67" s="63">
        <f t="shared" si="1"/>
        <v>-60</v>
      </c>
      <c r="K67" s="63">
        <f t="shared" si="2"/>
        <v>95</v>
      </c>
      <c r="L67" s="63">
        <f t="shared" si="3"/>
        <v>0</v>
      </c>
    </row>
    <row r="68" spans="1:12">
      <c r="A68" s="66">
        <v>74</v>
      </c>
      <c r="B68" s="65" t="s">
        <v>66</v>
      </c>
      <c r="C68" s="62">
        <v>9177</v>
      </c>
      <c r="D68" s="62">
        <v>9094</v>
      </c>
      <c r="E68" s="62">
        <v>9126</v>
      </c>
      <c r="F68" s="62"/>
      <c r="G68" s="62"/>
      <c r="H68" s="62"/>
      <c r="I68" s="70">
        <f t="shared" ref="I68:I92" si="4">(E68-C68)/C68</f>
        <v>-5.5573716900948018E-3</v>
      </c>
      <c r="J68" s="63">
        <f t="shared" ref="J68:J92" si="5">E68-C68</f>
        <v>-51</v>
      </c>
      <c r="K68" s="63">
        <f t="shared" ref="K68:K92" si="6">E68-D68</f>
        <v>32</v>
      </c>
      <c r="L68" s="63">
        <f t="shared" ref="L68:L92" si="7">H68-G68</f>
        <v>0</v>
      </c>
    </row>
    <row r="69" spans="1:12">
      <c r="A69" s="66">
        <v>75</v>
      </c>
      <c r="B69" s="65" t="s">
        <v>67</v>
      </c>
      <c r="C69" s="62">
        <v>2876</v>
      </c>
      <c r="D69" s="62">
        <v>3130</v>
      </c>
      <c r="E69" s="62">
        <v>3171</v>
      </c>
      <c r="F69" s="62"/>
      <c r="G69" s="62"/>
      <c r="H69" s="62"/>
      <c r="I69" s="70">
        <f t="shared" si="4"/>
        <v>0.1025730180806676</v>
      </c>
      <c r="J69" s="63">
        <f t="shared" si="5"/>
        <v>295</v>
      </c>
      <c r="K69" s="63">
        <f t="shared" si="6"/>
        <v>41</v>
      </c>
      <c r="L69" s="63">
        <f t="shared" si="7"/>
        <v>0</v>
      </c>
    </row>
    <row r="70" spans="1:12">
      <c r="A70" s="66">
        <v>77</v>
      </c>
      <c r="B70" s="65" t="s">
        <v>68</v>
      </c>
      <c r="C70" s="62">
        <v>5754</v>
      </c>
      <c r="D70" s="62">
        <v>6001</v>
      </c>
      <c r="E70" s="62">
        <v>6091</v>
      </c>
      <c r="F70" s="62"/>
      <c r="G70" s="62"/>
      <c r="H70" s="62"/>
      <c r="I70" s="70">
        <f t="shared" si="4"/>
        <v>5.8567952728536668E-2</v>
      </c>
      <c r="J70" s="63">
        <f t="shared" si="5"/>
        <v>337</v>
      </c>
      <c r="K70" s="63">
        <f t="shared" si="6"/>
        <v>90</v>
      </c>
      <c r="L70" s="63">
        <f t="shared" si="7"/>
        <v>0</v>
      </c>
    </row>
    <row r="71" spans="1:12">
      <c r="A71" s="66">
        <v>78</v>
      </c>
      <c r="B71" s="65" t="s">
        <v>69</v>
      </c>
      <c r="C71" s="62">
        <v>2184</v>
      </c>
      <c r="D71" s="62">
        <v>2129</v>
      </c>
      <c r="E71" s="62">
        <v>2129</v>
      </c>
      <c r="F71" s="62"/>
      <c r="G71" s="62"/>
      <c r="H71" s="62"/>
      <c r="I71" s="70">
        <f t="shared" si="4"/>
        <v>-2.5183150183150184E-2</v>
      </c>
      <c r="J71" s="63">
        <f t="shared" si="5"/>
        <v>-55</v>
      </c>
      <c r="K71" s="63">
        <f t="shared" si="6"/>
        <v>0</v>
      </c>
      <c r="L71" s="63">
        <f t="shared" si="7"/>
        <v>0</v>
      </c>
    </row>
    <row r="72" spans="1:12">
      <c r="A72" s="66">
        <v>79</v>
      </c>
      <c r="B72" s="65" t="s">
        <v>70</v>
      </c>
      <c r="C72" s="62">
        <v>8964</v>
      </c>
      <c r="D72" s="62">
        <v>8762</v>
      </c>
      <c r="E72" s="62">
        <v>8812</v>
      </c>
      <c r="F72" s="62"/>
      <c r="G72" s="62"/>
      <c r="H72" s="62"/>
      <c r="I72" s="70">
        <f t="shared" si="4"/>
        <v>-1.6956715751896476E-2</v>
      </c>
      <c r="J72" s="63">
        <f t="shared" si="5"/>
        <v>-152</v>
      </c>
      <c r="K72" s="63">
        <f t="shared" si="6"/>
        <v>50</v>
      </c>
      <c r="L72" s="63">
        <f t="shared" si="7"/>
        <v>0</v>
      </c>
    </row>
    <row r="73" spans="1:12">
      <c r="A73" s="66">
        <v>80</v>
      </c>
      <c r="B73" s="65" t="s">
        <v>71</v>
      </c>
      <c r="C73" s="62">
        <v>22265</v>
      </c>
      <c r="D73" s="62">
        <v>22039</v>
      </c>
      <c r="E73" s="62">
        <v>21512</v>
      </c>
      <c r="F73" s="62"/>
      <c r="G73" s="62"/>
      <c r="H73" s="62"/>
      <c r="I73" s="70">
        <f t="shared" si="4"/>
        <v>-3.3819896698854705E-2</v>
      </c>
      <c r="J73" s="63">
        <f t="shared" si="5"/>
        <v>-753</v>
      </c>
      <c r="K73" s="63">
        <f t="shared" si="6"/>
        <v>-527</v>
      </c>
      <c r="L73" s="63">
        <f t="shared" si="7"/>
        <v>0</v>
      </c>
    </row>
    <row r="74" spans="1:12">
      <c r="A74" s="66">
        <v>81</v>
      </c>
      <c r="B74" s="65" t="s">
        <v>72</v>
      </c>
      <c r="C74" s="62">
        <v>44324</v>
      </c>
      <c r="D74" s="62">
        <v>38912</v>
      </c>
      <c r="E74" s="62">
        <v>37528</v>
      </c>
      <c r="F74" s="62"/>
      <c r="G74" s="62"/>
      <c r="H74" s="62"/>
      <c r="I74" s="70">
        <f t="shared" si="4"/>
        <v>-0.15332551213789369</v>
      </c>
      <c r="J74" s="63">
        <f t="shared" si="5"/>
        <v>-6796</v>
      </c>
      <c r="K74" s="63">
        <f t="shared" si="6"/>
        <v>-1384</v>
      </c>
      <c r="L74" s="63">
        <f t="shared" si="7"/>
        <v>0</v>
      </c>
    </row>
    <row r="75" spans="1:12">
      <c r="A75" s="66">
        <v>82</v>
      </c>
      <c r="B75" s="65" t="s">
        <v>73</v>
      </c>
      <c r="C75" s="62">
        <v>46287</v>
      </c>
      <c r="D75" s="62">
        <v>43640</v>
      </c>
      <c r="E75" s="62">
        <v>44685</v>
      </c>
      <c r="F75" s="62"/>
      <c r="G75" s="62"/>
      <c r="H75" s="62"/>
      <c r="I75" s="70">
        <f t="shared" si="4"/>
        <v>-3.4610149718063386E-2</v>
      </c>
      <c r="J75" s="63">
        <f t="shared" si="5"/>
        <v>-1602</v>
      </c>
      <c r="K75" s="63">
        <f t="shared" si="6"/>
        <v>1045</v>
      </c>
      <c r="L75" s="63">
        <f t="shared" si="7"/>
        <v>0</v>
      </c>
    </row>
    <row r="76" spans="1:12">
      <c r="A76" s="66">
        <v>84</v>
      </c>
      <c r="B76" s="65" t="s">
        <v>74</v>
      </c>
      <c r="C76" s="62">
        <v>4622</v>
      </c>
      <c r="D76" s="62">
        <v>4755</v>
      </c>
      <c r="E76" s="62">
        <v>4966</v>
      </c>
      <c r="F76" s="62"/>
      <c r="G76" s="62"/>
      <c r="H76" s="62"/>
      <c r="I76" s="70">
        <f t="shared" si="4"/>
        <v>7.4426655127650371E-2</v>
      </c>
      <c r="J76" s="63">
        <f t="shared" si="5"/>
        <v>344</v>
      </c>
      <c r="K76" s="63">
        <f t="shared" si="6"/>
        <v>211</v>
      </c>
      <c r="L76" s="63">
        <f t="shared" si="7"/>
        <v>0</v>
      </c>
    </row>
    <row r="77" spans="1:12">
      <c r="A77" s="66">
        <v>85</v>
      </c>
      <c r="B77" s="65" t="s">
        <v>75</v>
      </c>
      <c r="C77" s="62">
        <v>36639</v>
      </c>
      <c r="D77" s="62">
        <v>30126</v>
      </c>
      <c r="E77" s="62">
        <v>33868</v>
      </c>
      <c r="F77" s="62"/>
      <c r="G77" s="62"/>
      <c r="H77" s="62"/>
      <c r="I77" s="70">
        <f t="shared" si="4"/>
        <v>-7.5629793389557581E-2</v>
      </c>
      <c r="J77" s="63">
        <f t="shared" si="5"/>
        <v>-2771</v>
      </c>
      <c r="K77" s="63">
        <f t="shared" si="6"/>
        <v>3742</v>
      </c>
      <c r="L77" s="63">
        <f t="shared" si="7"/>
        <v>0</v>
      </c>
    </row>
    <row r="78" spans="1:12">
      <c r="A78" s="66">
        <v>86</v>
      </c>
      <c r="B78" s="65" t="s">
        <v>76</v>
      </c>
      <c r="C78" s="62">
        <v>27862</v>
      </c>
      <c r="D78" s="62">
        <v>30167</v>
      </c>
      <c r="E78" s="62">
        <v>31332</v>
      </c>
      <c r="F78" s="62"/>
      <c r="G78" s="62"/>
      <c r="H78" s="62"/>
      <c r="I78" s="70">
        <f t="shared" si="4"/>
        <v>0.12454238748115713</v>
      </c>
      <c r="J78" s="63">
        <f t="shared" si="5"/>
        <v>3470</v>
      </c>
      <c r="K78" s="63">
        <f t="shared" si="6"/>
        <v>1165</v>
      </c>
      <c r="L78" s="63">
        <f t="shared" si="7"/>
        <v>0</v>
      </c>
    </row>
    <row r="79" spans="1:12">
      <c r="A79" s="66">
        <v>87</v>
      </c>
      <c r="B79" s="65" t="s">
        <v>77</v>
      </c>
      <c r="C79" s="62">
        <v>1666</v>
      </c>
      <c r="D79" s="62">
        <v>1868</v>
      </c>
      <c r="E79" s="62">
        <v>2301</v>
      </c>
      <c r="F79" s="62"/>
      <c r="G79" s="62"/>
      <c r="H79" s="62"/>
      <c r="I79" s="70">
        <f t="shared" si="4"/>
        <v>0.38115246098439376</v>
      </c>
      <c r="J79" s="63">
        <f t="shared" si="5"/>
        <v>635</v>
      </c>
      <c r="K79" s="63">
        <f t="shared" si="6"/>
        <v>433</v>
      </c>
      <c r="L79" s="63">
        <f t="shared" si="7"/>
        <v>0</v>
      </c>
    </row>
    <row r="80" spans="1:12">
      <c r="A80" s="66">
        <v>88</v>
      </c>
      <c r="B80" s="65" t="s">
        <v>78</v>
      </c>
      <c r="C80" s="62">
        <v>5344</v>
      </c>
      <c r="D80" s="62">
        <v>5478</v>
      </c>
      <c r="E80" s="62">
        <v>5589</v>
      </c>
      <c r="F80" s="62"/>
      <c r="G80" s="62"/>
      <c r="H80" s="62"/>
      <c r="I80" s="70">
        <f t="shared" si="4"/>
        <v>4.584580838323353E-2</v>
      </c>
      <c r="J80" s="63">
        <f t="shared" si="5"/>
        <v>245</v>
      </c>
      <c r="K80" s="63">
        <f t="shared" si="6"/>
        <v>111</v>
      </c>
      <c r="L80" s="63">
        <f t="shared" si="7"/>
        <v>0</v>
      </c>
    </row>
    <row r="81" spans="1:12">
      <c r="A81" s="66">
        <v>90</v>
      </c>
      <c r="B81" s="65" t="s">
        <v>79</v>
      </c>
      <c r="C81" s="62">
        <v>1460</v>
      </c>
      <c r="D81" s="62">
        <v>1441</v>
      </c>
      <c r="E81" s="62">
        <v>1462</v>
      </c>
      <c r="F81" s="62"/>
      <c r="G81" s="62"/>
      <c r="H81" s="62"/>
      <c r="I81" s="70">
        <f t="shared" si="4"/>
        <v>1.3698630136986301E-3</v>
      </c>
      <c r="J81" s="63">
        <f t="shared" si="5"/>
        <v>2</v>
      </c>
      <c r="K81" s="63">
        <f t="shared" si="6"/>
        <v>21</v>
      </c>
      <c r="L81" s="63">
        <f t="shared" si="7"/>
        <v>0</v>
      </c>
    </row>
    <row r="82" spans="1:12">
      <c r="A82" s="66">
        <v>91</v>
      </c>
      <c r="B82" s="65" t="s">
        <v>80</v>
      </c>
      <c r="C82" s="62">
        <v>613</v>
      </c>
      <c r="D82" s="62">
        <v>892</v>
      </c>
      <c r="E82" s="62">
        <v>922</v>
      </c>
      <c r="F82" s="62"/>
      <c r="G82" s="62"/>
      <c r="H82" s="62"/>
      <c r="I82" s="70">
        <f t="shared" si="4"/>
        <v>0.50407830342577487</v>
      </c>
      <c r="J82" s="63">
        <f t="shared" si="5"/>
        <v>309</v>
      </c>
      <c r="K82" s="63">
        <f t="shared" si="6"/>
        <v>30</v>
      </c>
      <c r="L82" s="63">
        <f t="shared" si="7"/>
        <v>0</v>
      </c>
    </row>
    <row r="83" spans="1:12">
      <c r="A83" s="66">
        <v>92</v>
      </c>
      <c r="B83" s="65" t="s">
        <v>81</v>
      </c>
      <c r="C83" s="62">
        <v>2856</v>
      </c>
      <c r="D83" s="62">
        <v>2551</v>
      </c>
      <c r="E83" s="62">
        <v>2543</v>
      </c>
      <c r="F83" s="62"/>
      <c r="G83" s="62"/>
      <c r="H83" s="62"/>
      <c r="I83" s="70">
        <f t="shared" si="4"/>
        <v>-0.109593837535014</v>
      </c>
      <c r="J83" s="63">
        <f t="shared" si="5"/>
        <v>-313</v>
      </c>
      <c r="K83" s="63">
        <f t="shared" si="6"/>
        <v>-8</v>
      </c>
      <c r="L83" s="63">
        <f t="shared" si="7"/>
        <v>0</v>
      </c>
    </row>
    <row r="84" spans="1:12">
      <c r="A84" s="66">
        <v>93</v>
      </c>
      <c r="B84" s="65" t="s">
        <v>82</v>
      </c>
      <c r="C84" s="62">
        <v>9397</v>
      </c>
      <c r="D84" s="62">
        <v>9467</v>
      </c>
      <c r="E84" s="62">
        <v>9448</v>
      </c>
      <c r="F84" s="62"/>
      <c r="G84" s="62"/>
      <c r="H84" s="62"/>
      <c r="I84" s="70">
        <f t="shared" si="4"/>
        <v>5.427264020432053E-3</v>
      </c>
      <c r="J84" s="63">
        <f t="shared" si="5"/>
        <v>51</v>
      </c>
      <c r="K84" s="63">
        <f t="shared" si="6"/>
        <v>-19</v>
      </c>
      <c r="L84" s="63">
        <f t="shared" si="7"/>
        <v>0</v>
      </c>
    </row>
    <row r="85" spans="1:12">
      <c r="A85" s="66">
        <v>94</v>
      </c>
      <c r="B85" s="65" t="s">
        <v>83</v>
      </c>
      <c r="C85" s="62">
        <v>11415</v>
      </c>
      <c r="D85" s="62">
        <v>11242</v>
      </c>
      <c r="E85" s="62">
        <v>11314</v>
      </c>
      <c r="F85" s="62"/>
      <c r="G85" s="62"/>
      <c r="H85" s="62"/>
      <c r="I85" s="70">
        <f t="shared" si="4"/>
        <v>-8.8480070083223825E-3</v>
      </c>
      <c r="J85" s="63">
        <f t="shared" si="5"/>
        <v>-101</v>
      </c>
      <c r="K85" s="63">
        <f t="shared" si="6"/>
        <v>72</v>
      </c>
      <c r="L85" s="63">
        <f t="shared" si="7"/>
        <v>0</v>
      </c>
    </row>
    <row r="86" spans="1:12">
      <c r="A86" s="66">
        <v>95</v>
      </c>
      <c r="B86" s="65" t="s">
        <v>84</v>
      </c>
      <c r="C86" s="62">
        <v>11663</v>
      </c>
      <c r="D86" s="62">
        <v>12037</v>
      </c>
      <c r="E86" s="62">
        <v>12092</v>
      </c>
      <c r="F86" s="62"/>
      <c r="G86" s="62"/>
      <c r="H86" s="62"/>
      <c r="I86" s="70">
        <f t="shared" si="4"/>
        <v>3.6782988939380951E-2</v>
      </c>
      <c r="J86" s="63">
        <f t="shared" si="5"/>
        <v>429</v>
      </c>
      <c r="K86" s="63">
        <f t="shared" si="6"/>
        <v>55</v>
      </c>
      <c r="L86" s="63">
        <f t="shared" si="7"/>
        <v>0</v>
      </c>
    </row>
    <row r="87" spans="1:12">
      <c r="A87" s="66">
        <v>96</v>
      </c>
      <c r="B87" s="65" t="s">
        <v>85</v>
      </c>
      <c r="C87" s="62">
        <v>33926</v>
      </c>
      <c r="D87" s="62">
        <v>34641</v>
      </c>
      <c r="E87" s="62">
        <v>34793</v>
      </c>
      <c r="F87" s="62"/>
      <c r="G87" s="62"/>
      <c r="H87" s="62"/>
      <c r="I87" s="70">
        <f t="shared" si="4"/>
        <v>2.5555621057595942E-2</v>
      </c>
      <c r="J87" s="63">
        <f t="shared" si="5"/>
        <v>867</v>
      </c>
      <c r="K87" s="63">
        <f t="shared" si="6"/>
        <v>152</v>
      </c>
      <c r="L87" s="63">
        <f t="shared" si="7"/>
        <v>0</v>
      </c>
    </row>
    <row r="88" spans="1:12">
      <c r="A88" s="66">
        <v>97</v>
      </c>
      <c r="B88" s="65" t="s">
        <v>86</v>
      </c>
      <c r="C88" s="62">
        <v>10058</v>
      </c>
      <c r="D88" s="62">
        <v>4599</v>
      </c>
      <c r="E88" s="62">
        <v>4394</v>
      </c>
      <c r="F88" s="62"/>
      <c r="G88" s="62"/>
      <c r="H88" s="62"/>
      <c r="I88" s="70">
        <f t="shared" si="4"/>
        <v>-0.56313382382183341</v>
      </c>
      <c r="J88" s="63">
        <f t="shared" si="5"/>
        <v>-5664</v>
      </c>
      <c r="K88" s="63">
        <f t="shared" si="6"/>
        <v>-205</v>
      </c>
      <c r="L88" s="63">
        <f t="shared" si="7"/>
        <v>0</v>
      </c>
    </row>
    <row r="89" spans="1:12">
      <c r="A89" s="66">
        <v>98</v>
      </c>
      <c r="B89" s="65" t="s">
        <v>87</v>
      </c>
      <c r="C89" s="62">
        <v>355</v>
      </c>
      <c r="D89" s="62">
        <v>253</v>
      </c>
      <c r="E89" s="62">
        <v>255</v>
      </c>
      <c r="F89" s="62"/>
      <c r="G89" s="62"/>
      <c r="H89" s="62"/>
      <c r="I89" s="70">
        <f t="shared" si="4"/>
        <v>-0.28169014084507044</v>
      </c>
      <c r="J89" s="63">
        <f t="shared" si="5"/>
        <v>-100</v>
      </c>
      <c r="K89" s="63">
        <f t="shared" si="6"/>
        <v>2</v>
      </c>
      <c r="L89" s="63">
        <f t="shared" si="7"/>
        <v>0</v>
      </c>
    </row>
    <row r="90" spans="1:12">
      <c r="A90" s="66">
        <v>99</v>
      </c>
      <c r="B90" s="65" t="s">
        <v>88</v>
      </c>
      <c r="C90" s="62">
        <v>443</v>
      </c>
      <c r="D90" s="62">
        <v>439</v>
      </c>
      <c r="E90" s="62">
        <v>445</v>
      </c>
      <c r="F90" s="62"/>
      <c r="G90" s="62"/>
      <c r="H90" s="62"/>
      <c r="I90" s="70">
        <f t="shared" si="4"/>
        <v>4.5146726862302479E-3</v>
      </c>
      <c r="J90" s="63">
        <f t="shared" si="5"/>
        <v>2</v>
      </c>
      <c r="K90" s="63">
        <f t="shared" si="6"/>
        <v>6</v>
      </c>
      <c r="L90" s="63">
        <f t="shared" si="7"/>
        <v>0</v>
      </c>
    </row>
    <row r="91" spans="1:12" s="136" customFormat="1">
      <c r="A91" s="66"/>
      <c r="B91" s="65" t="s">
        <v>277</v>
      </c>
      <c r="C91" s="62">
        <v>46444</v>
      </c>
      <c r="D91" s="62">
        <v>57558</v>
      </c>
      <c r="E91" s="62">
        <v>58997</v>
      </c>
      <c r="F91" s="62"/>
      <c r="G91" s="62"/>
      <c r="H91" s="62"/>
      <c r="I91" s="70">
        <f>(E91-C91)/C91</f>
        <v>0.27028249074153821</v>
      </c>
      <c r="J91" s="63">
        <f>E91-C91</f>
        <v>12553</v>
      </c>
      <c r="K91" s="63">
        <f>E91-D91</f>
        <v>1439</v>
      </c>
      <c r="L91" s="63">
        <f>H91-G91</f>
        <v>0</v>
      </c>
    </row>
    <row r="92" spans="1:12" s="95" customFormat="1" ht="14.45" customHeight="1">
      <c r="A92" s="168" t="s">
        <v>89</v>
      </c>
      <c r="B92" s="168"/>
      <c r="C92" s="97">
        <v>1857462</v>
      </c>
      <c r="D92" s="97">
        <v>1902973</v>
      </c>
      <c r="E92" s="97">
        <v>1924386</v>
      </c>
      <c r="F92" s="97"/>
      <c r="G92" s="97"/>
      <c r="H92" s="97"/>
      <c r="I92" s="92">
        <f t="shared" si="4"/>
        <v>3.6029808415999898E-2</v>
      </c>
      <c r="J92" s="98">
        <f t="shared" si="5"/>
        <v>66924</v>
      </c>
      <c r="K92" s="98">
        <f t="shared" si="6"/>
        <v>21413</v>
      </c>
      <c r="L92" s="63">
        <f t="shared" si="7"/>
        <v>0</v>
      </c>
    </row>
    <row r="93" spans="1:12">
      <c r="A93" s="6"/>
      <c r="B93" s="6"/>
      <c r="C93" s="131">
        <v>0</v>
      </c>
      <c r="D93" s="130">
        <v>0</v>
      </c>
    </row>
    <row r="94" spans="1:12">
      <c r="E94" s="143"/>
      <c r="F94" s="143"/>
    </row>
    <row r="95" spans="1:12">
      <c r="E95" s="143"/>
      <c r="F95" s="143"/>
    </row>
    <row r="97" spans="3:8">
      <c r="C97" s="147"/>
      <c r="D97" s="147"/>
      <c r="E97" s="147"/>
      <c r="F97" s="147"/>
      <c r="G97" s="147"/>
      <c r="H97" s="147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86" workbookViewId="0">
      <selection activeCell="K93" sqref="K93"/>
    </sheetView>
  </sheetViews>
  <sheetFormatPr defaultColWidth="9.140625" defaultRowHeight="15"/>
  <cols>
    <col min="1" max="1" width="9.140625" style="136"/>
    <col min="2" max="2" width="15.28515625" style="136" customWidth="1"/>
    <col min="3" max="3" width="16" style="136" customWidth="1"/>
    <col min="4" max="4" width="16.28515625" style="136" customWidth="1"/>
    <col min="5" max="5" width="17" style="136" customWidth="1"/>
    <col min="6" max="6" width="15.85546875" style="136" customWidth="1"/>
    <col min="7" max="7" width="16.42578125" style="136" customWidth="1"/>
    <col min="8" max="16384" width="9.140625" style="136"/>
  </cols>
  <sheetData>
    <row r="1" spans="1:7" ht="60">
      <c r="A1" s="151" t="s">
        <v>0</v>
      </c>
      <c r="B1" s="151" t="s">
        <v>285</v>
      </c>
      <c r="C1" s="151" t="s">
        <v>286</v>
      </c>
      <c r="D1" s="151" t="s">
        <v>287</v>
      </c>
      <c r="E1" s="151" t="s">
        <v>288</v>
      </c>
      <c r="F1" s="151" t="s">
        <v>289</v>
      </c>
      <c r="G1" s="151" t="s">
        <v>290</v>
      </c>
    </row>
    <row r="2" spans="1:7">
      <c r="A2" s="157">
        <v>41275</v>
      </c>
      <c r="B2" s="137">
        <v>11818115</v>
      </c>
      <c r="C2" s="158">
        <v>12072993.811896799</v>
      </c>
      <c r="D2" s="137">
        <v>2963719</v>
      </c>
      <c r="E2" s="158">
        <v>2963719</v>
      </c>
      <c r="F2" s="137">
        <v>2667984</v>
      </c>
      <c r="G2" s="158">
        <v>2667984</v>
      </c>
    </row>
    <row r="3" spans="1:7">
      <c r="A3" s="157">
        <v>41306</v>
      </c>
      <c r="B3" s="137">
        <v>11748042</v>
      </c>
      <c r="C3" s="158">
        <v>12092881.1110864</v>
      </c>
      <c r="D3" s="137">
        <v>2969232</v>
      </c>
      <c r="E3" s="158">
        <v>2969232</v>
      </c>
      <c r="F3" s="137">
        <v>2670744</v>
      </c>
      <c r="G3" s="158">
        <v>2670744</v>
      </c>
    </row>
    <row r="4" spans="1:7">
      <c r="A4" s="157">
        <v>41334</v>
      </c>
      <c r="B4" s="137">
        <v>12030850</v>
      </c>
      <c r="C4" s="158">
        <v>12188347.799365601</v>
      </c>
      <c r="D4" s="137">
        <v>2973096</v>
      </c>
      <c r="E4" s="158">
        <v>2973096</v>
      </c>
      <c r="F4" s="137">
        <v>2651342</v>
      </c>
      <c r="G4" s="158">
        <v>2651342</v>
      </c>
    </row>
    <row r="5" spans="1:7">
      <c r="A5" s="157">
        <v>41365</v>
      </c>
      <c r="B5" s="137">
        <v>12262422</v>
      </c>
      <c r="C5" s="158">
        <v>12228823.3067415</v>
      </c>
      <c r="D5" s="137">
        <v>2976760</v>
      </c>
      <c r="E5" s="158">
        <v>2976760</v>
      </c>
      <c r="F5" s="137">
        <v>2649513</v>
      </c>
      <c r="G5" s="158">
        <v>2649513</v>
      </c>
    </row>
    <row r="6" spans="1:7">
      <c r="A6" s="157">
        <v>41395</v>
      </c>
      <c r="B6" s="137">
        <v>12354071</v>
      </c>
      <c r="C6" s="158">
        <v>12245636.600166099</v>
      </c>
      <c r="D6" s="137">
        <v>2981302</v>
      </c>
      <c r="E6" s="158">
        <v>2981302</v>
      </c>
      <c r="F6" s="137">
        <v>2650756</v>
      </c>
      <c r="G6" s="158">
        <v>2650756</v>
      </c>
    </row>
    <row r="7" spans="1:7">
      <c r="A7" s="157">
        <v>41426</v>
      </c>
      <c r="B7" s="137">
        <v>12561253</v>
      </c>
      <c r="C7" s="158">
        <v>12291761.7860208</v>
      </c>
      <c r="D7" s="137">
        <v>2974355</v>
      </c>
      <c r="E7" s="158">
        <v>2974355</v>
      </c>
      <c r="F7" s="137">
        <v>2663305</v>
      </c>
      <c r="G7" s="158">
        <v>2663305</v>
      </c>
    </row>
    <row r="8" spans="1:7">
      <c r="A8" s="157">
        <v>41456</v>
      </c>
      <c r="B8" s="137">
        <v>12615267</v>
      </c>
      <c r="C8" s="158">
        <v>12434611.8982329</v>
      </c>
      <c r="D8" s="137">
        <v>2970694</v>
      </c>
      <c r="E8" s="158">
        <v>2970694</v>
      </c>
      <c r="F8" s="137">
        <v>2668898</v>
      </c>
      <c r="G8" s="158">
        <v>2668898</v>
      </c>
    </row>
    <row r="9" spans="1:7">
      <c r="A9" s="157">
        <v>41487</v>
      </c>
      <c r="B9" s="137">
        <v>12542642</v>
      </c>
      <c r="C9" s="158">
        <v>12440245.9723712</v>
      </c>
      <c r="D9" s="137">
        <v>2931681</v>
      </c>
      <c r="E9" s="158">
        <v>2931681</v>
      </c>
      <c r="F9" s="137">
        <v>2663081</v>
      </c>
      <c r="G9" s="158">
        <v>2663081</v>
      </c>
    </row>
    <row r="10" spans="1:7">
      <c r="A10" s="157">
        <v>41518</v>
      </c>
      <c r="B10" s="137">
        <v>12679379</v>
      </c>
      <c r="C10" s="158">
        <v>12476636.318150001</v>
      </c>
      <c r="D10" s="137">
        <v>2883080</v>
      </c>
      <c r="E10" s="158">
        <v>2883080</v>
      </c>
      <c r="F10" s="137">
        <v>2707070</v>
      </c>
      <c r="G10" s="158">
        <v>2707070</v>
      </c>
    </row>
    <row r="11" spans="1:7">
      <c r="A11" s="157">
        <v>41548</v>
      </c>
      <c r="B11" s="137">
        <v>12412998</v>
      </c>
      <c r="C11" s="158">
        <v>12438298.9638013</v>
      </c>
      <c r="D11" s="137">
        <v>2856746</v>
      </c>
      <c r="E11" s="158">
        <v>2856746</v>
      </c>
      <c r="F11" s="137">
        <v>2756891</v>
      </c>
      <c r="G11" s="158">
        <v>2756891</v>
      </c>
    </row>
    <row r="12" spans="1:7">
      <c r="A12" s="157">
        <v>41579</v>
      </c>
      <c r="B12" s="137">
        <v>12557625</v>
      </c>
      <c r="C12" s="158">
        <v>12583681.8231201</v>
      </c>
      <c r="D12" s="137">
        <v>2800861</v>
      </c>
      <c r="E12" s="158">
        <v>2800861</v>
      </c>
      <c r="F12" s="137">
        <v>2766055</v>
      </c>
      <c r="G12" s="158">
        <v>2766055</v>
      </c>
    </row>
    <row r="13" spans="1:7">
      <c r="A13" s="157">
        <v>41609</v>
      </c>
      <c r="B13" s="137">
        <v>12484113</v>
      </c>
      <c r="C13" s="158">
        <v>12596711.2851223</v>
      </c>
      <c r="D13" s="137">
        <v>2760917</v>
      </c>
      <c r="E13" s="158">
        <v>2760917</v>
      </c>
      <c r="F13" s="137">
        <v>2823400</v>
      </c>
      <c r="G13" s="158">
        <v>2823400</v>
      </c>
    </row>
    <row r="14" spans="1:7">
      <c r="A14" s="157">
        <v>41640</v>
      </c>
      <c r="B14" s="137">
        <v>12447958</v>
      </c>
      <c r="C14" s="158">
        <v>12737855.0484614</v>
      </c>
      <c r="D14" s="137">
        <v>2720965</v>
      </c>
      <c r="E14" s="158">
        <v>2720965</v>
      </c>
      <c r="F14" s="137">
        <v>2838873</v>
      </c>
      <c r="G14" s="158">
        <v>2838873</v>
      </c>
    </row>
    <row r="15" spans="1:7">
      <c r="A15" s="157">
        <v>41671</v>
      </c>
      <c r="B15" s="137">
        <v>12486017</v>
      </c>
      <c r="C15" s="158">
        <v>12848255.602202499</v>
      </c>
      <c r="D15" s="137">
        <v>2855300</v>
      </c>
      <c r="E15" s="158">
        <v>2855300</v>
      </c>
      <c r="F15" s="137">
        <v>2836699</v>
      </c>
      <c r="G15" s="158">
        <v>2836699</v>
      </c>
    </row>
    <row r="16" spans="1:7">
      <c r="A16" s="157">
        <v>41699</v>
      </c>
      <c r="B16" s="137">
        <v>12700185</v>
      </c>
      <c r="C16" s="158">
        <v>12806162.616983799</v>
      </c>
      <c r="D16" s="137">
        <v>2871284</v>
      </c>
      <c r="E16" s="158">
        <v>2871284</v>
      </c>
      <c r="F16" s="137">
        <v>2849623</v>
      </c>
      <c r="G16" s="158">
        <v>2849623</v>
      </c>
    </row>
    <row r="17" spans="1:7">
      <c r="A17" s="157">
        <v>41730</v>
      </c>
      <c r="B17" s="137">
        <v>12868737</v>
      </c>
      <c r="C17" s="158">
        <v>12837267.373536101</v>
      </c>
      <c r="D17" s="137">
        <v>2815090</v>
      </c>
      <c r="E17" s="158">
        <v>2815090</v>
      </c>
      <c r="F17" s="137">
        <v>2844868</v>
      </c>
      <c r="G17" s="158">
        <v>2844868</v>
      </c>
    </row>
    <row r="18" spans="1:7">
      <c r="A18" s="157">
        <v>41760</v>
      </c>
      <c r="B18" s="137">
        <v>13068558</v>
      </c>
      <c r="C18" s="158">
        <v>12945808.6722713</v>
      </c>
      <c r="D18" s="137">
        <v>2815276</v>
      </c>
      <c r="E18" s="158">
        <v>2815276</v>
      </c>
      <c r="F18" s="137">
        <v>2849314</v>
      </c>
      <c r="G18" s="158">
        <v>2849314</v>
      </c>
    </row>
    <row r="19" spans="1:7">
      <c r="A19" s="157">
        <v>41791</v>
      </c>
      <c r="B19" s="137">
        <v>13351474</v>
      </c>
      <c r="C19" s="158">
        <v>13056044.848678799</v>
      </c>
      <c r="D19" s="137">
        <v>2816946</v>
      </c>
      <c r="E19" s="158">
        <v>2816946</v>
      </c>
      <c r="F19" s="137">
        <v>2852087</v>
      </c>
      <c r="G19" s="158">
        <v>2852087</v>
      </c>
    </row>
    <row r="20" spans="1:7">
      <c r="A20" s="157">
        <v>41821</v>
      </c>
      <c r="B20" s="137">
        <v>13109755</v>
      </c>
      <c r="C20" s="158">
        <v>12987872.2394152</v>
      </c>
      <c r="D20" s="137">
        <v>2875917</v>
      </c>
      <c r="E20" s="158">
        <v>2875917</v>
      </c>
      <c r="F20" s="137">
        <v>2864800</v>
      </c>
      <c r="G20" s="158">
        <v>2864800</v>
      </c>
    </row>
    <row r="21" spans="1:7">
      <c r="A21" s="157">
        <v>41852</v>
      </c>
      <c r="B21" s="137">
        <v>13212186</v>
      </c>
      <c r="C21" s="158">
        <v>13112153.5333432</v>
      </c>
      <c r="D21" s="137">
        <v>2909657</v>
      </c>
      <c r="E21" s="158">
        <v>2909657</v>
      </c>
      <c r="F21" s="137">
        <v>2859563</v>
      </c>
      <c r="G21" s="158">
        <v>2859563</v>
      </c>
    </row>
    <row r="22" spans="1:7">
      <c r="A22" s="157">
        <v>41883</v>
      </c>
      <c r="B22" s="137">
        <v>13321597</v>
      </c>
      <c r="C22" s="158">
        <v>13121690.9404919</v>
      </c>
      <c r="D22" s="137">
        <v>2907549</v>
      </c>
      <c r="E22" s="158">
        <v>2907549</v>
      </c>
      <c r="F22" s="137">
        <v>2879940</v>
      </c>
      <c r="G22" s="158">
        <v>2879940</v>
      </c>
    </row>
    <row r="23" spans="1:7">
      <c r="A23" s="157">
        <v>41913</v>
      </c>
      <c r="B23" s="137">
        <v>13211467</v>
      </c>
      <c r="C23" s="158">
        <v>13208870.2671344</v>
      </c>
      <c r="D23" s="137">
        <v>2924846</v>
      </c>
      <c r="E23" s="158">
        <v>2924846</v>
      </c>
      <c r="F23" s="137">
        <v>2908367</v>
      </c>
      <c r="G23" s="158">
        <v>2908367</v>
      </c>
    </row>
    <row r="24" spans="1:7">
      <c r="A24" s="159">
        <v>41944</v>
      </c>
      <c r="B24" s="137">
        <v>13237370</v>
      </c>
      <c r="C24" s="158">
        <v>13214790.2348029</v>
      </c>
      <c r="D24" s="137">
        <v>2868886</v>
      </c>
      <c r="E24" s="158">
        <v>2868886</v>
      </c>
      <c r="F24" s="137">
        <v>2929226</v>
      </c>
      <c r="G24" s="158">
        <v>2929226</v>
      </c>
    </row>
    <row r="25" spans="1:7">
      <c r="A25" s="160">
        <v>41974</v>
      </c>
      <c r="B25" s="137">
        <v>13240122</v>
      </c>
      <c r="C25" s="158">
        <v>13304237.0641365</v>
      </c>
      <c r="D25" s="137">
        <v>2827633</v>
      </c>
      <c r="E25" s="158">
        <v>2827633</v>
      </c>
      <c r="F25" s="137">
        <v>2910148</v>
      </c>
      <c r="G25" s="158">
        <v>2910148</v>
      </c>
    </row>
    <row r="26" spans="1:7">
      <c r="A26" s="160">
        <v>42005</v>
      </c>
      <c r="B26" s="137">
        <v>13058277</v>
      </c>
      <c r="C26" s="158">
        <v>13390574.8174168</v>
      </c>
      <c r="D26" s="137">
        <v>2821819</v>
      </c>
      <c r="E26" s="158">
        <v>2821819</v>
      </c>
      <c r="F26" s="137">
        <v>2926680</v>
      </c>
      <c r="G26" s="158">
        <v>2926680</v>
      </c>
    </row>
    <row r="27" spans="1:7">
      <c r="A27" s="160">
        <v>42036</v>
      </c>
      <c r="B27" s="137">
        <v>13019198</v>
      </c>
      <c r="C27" s="158">
        <v>13428754.6114801</v>
      </c>
      <c r="D27" s="137">
        <v>2914541</v>
      </c>
      <c r="E27" s="158">
        <v>2914541</v>
      </c>
      <c r="F27" s="137">
        <v>2929385</v>
      </c>
      <c r="G27" s="158">
        <v>2929385</v>
      </c>
    </row>
    <row r="28" spans="1:7">
      <c r="A28" s="160">
        <v>42064</v>
      </c>
      <c r="B28" s="137">
        <v>13328128</v>
      </c>
      <c r="C28" s="158">
        <v>13499128.660345901</v>
      </c>
      <c r="D28" s="137">
        <v>2898016</v>
      </c>
      <c r="E28" s="158">
        <v>2898016</v>
      </c>
      <c r="F28" s="137">
        <v>2926533</v>
      </c>
      <c r="G28" s="158">
        <v>2926533</v>
      </c>
    </row>
    <row r="29" spans="1:7">
      <c r="A29" s="160">
        <v>42095</v>
      </c>
      <c r="B29" s="137">
        <v>13681271</v>
      </c>
      <c r="C29" s="158">
        <v>13632834.457515201</v>
      </c>
      <c r="D29" s="137">
        <v>2789168</v>
      </c>
      <c r="E29" s="158">
        <v>2789168</v>
      </c>
      <c r="F29" s="137">
        <v>2928695</v>
      </c>
      <c r="G29" s="158">
        <v>2928695</v>
      </c>
    </row>
    <row r="30" spans="1:7">
      <c r="A30" s="160">
        <v>42125</v>
      </c>
      <c r="B30" s="137">
        <v>13830442</v>
      </c>
      <c r="C30" s="158">
        <v>13694138.460415101</v>
      </c>
      <c r="D30" s="137">
        <v>2874835</v>
      </c>
      <c r="E30" s="158">
        <v>2874835</v>
      </c>
      <c r="F30" s="137">
        <v>2928677</v>
      </c>
      <c r="G30" s="158">
        <v>2928677</v>
      </c>
    </row>
    <row r="31" spans="1:7">
      <c r="A31" s="160">
        <v>42156</v>
      </c>
      <c r="B31" s="137">
        <v>14033585</v>
      </c>
      <c r="C31" s="158">
        <v>13770651.374438699</v>
      </c>
      <c r="D31" s="137">
        <v>2829934</v>
      </c>
      <c r="E31" s="158">
        <v>2829934</v>
      </c>
      <c r="F31" s="137">
        <v>2936848</v>
      </c>
      <c r="G31" s="158">
        <v>2936848</v>
      </c>
    </row>
    <row r="32" spans="1:7">
      <c r="A32" s="160">
        <v>42186</v>
      </c>
      <c r="B32" s="137">
        <v>13891275</v>
      </c>
      <c r="C32" s="158">
        <v>13804236.223164201</v>
      </c>
      <c r="D32" s="137">
        <v>2838611</v>
      </c>
      <c r="E32" s="158">
        <v>2838611</v>
      </c>
      <c r="F32" s="137">
        <v>2948014</v>
      </c>
      <c r="G32" s="158">
        <v>2948014</v>
      </c>
    </row>
    <row r="33" spans="1:7">
      <c r="A33" s="160">
        <v>42217</v>
      </c>
      <c r="B33" s="137">
        <v>14021397</v>
      </c>
      <c r="C33" s="158">
        <v>13862055.866639299</v>
      </c>
      <c r="D33" s="137">
        <v>2629792</v>
      </c>
      <c r="E33" s="158">
        <v>2629792</v>
      </c>
      <c r="F33" s="137">
        <v>2949836</v>
      </c>
      <c r="G33" s="158">
        <v>2949836</v>
      </c>
    </row>
    <row r="34" spans="1:7">
      <c r="A34" s="160">
        <v>42248</v>
      </c>
      <c r="B34" s="137">
        <v>13761913</v>
      </c>
      <c r="C34" s="158">
        <v>13539493.433327099</v>
      </c>
      <c r="D34" s="137">
        <v>2841359</v>
      </c>
      <c r="E34" s="158">
        <v>2841359</v>
      </c>
      <c r="F34" s="137">
        <v>2967562</v>
      </c>
      <c r="G34" s="158">
        <v>2967562</v>
      </c>
    </row>
    <row r="35" spans="1:7">
      <c r="A35" s="160">
        <v>42278</v>
      </c>
      <c r="B35" s="137">
        <v>14004735</v>
      </c>
      <c r="C35" s="158">
        <v>13934451.8478505</v>
      </c>
      <c r="D35" s="137">
        <v>2834268</v>
      </c>
      <c r="E35" s="158">
        <v>2834268</v>
      </c>
      <c r="F35" s="137">
        <v>3071020</v>
      </c>
      <c r="G35" s="158">
        <v>3071020</v>
      </c>
    </row>
    <row r="36" spans="1:7">
      <c r="A36" s="160">
        <v>42309</v>
      </c>
      <c r="B36" s="137">
        <v>14040015</v>
      </c>
      <c r="C36" s="158">
        <v>13970786.065866601</v>
      </c>
      <c r="D36" s="137">
        <v>2830809</v>
      </c>
      <c r="E36" s="158">
        <v>2830809</v>
      </c>
      <c r="F36" s="137">
        <v>2996123</v>
      </c>
      <c r="G36" s="158">
        <v>2996123</v>
      </c>
    </row>
    <row r="37" spans="1:7">
      <c r="A37" s="160">
        <v>42339</v>
      </c>
      <c r="B37" s="137">
        <v>13999398</v>
      </c>
      <c r="C37" s="158">
        <v>14064821.357847899</v>
      </c>
      <c r="D37" s="137">
        <v>2833035</v>
      </c>
      <c r="E37" s="158">
        <v>2833035</v>
      </c>
      <c r="F37" s="137">
        <v>3032971</v>
      </c>
      <c r="G37" s="158">
        <v>3032971</v>
      </c>
    </row>
    <row r="38" spans="1:7">
      <c r="A38" s="160">
        <v>42370</v>
      </c>
      <c r="B38" s="137">
        <v>13620794</v>
      </c>
      <c r="C38" s="158">
        <v>13970828.5863984</v>
      </c>
      <c r="D38" s="137">
        <v>2803728</v>
      </c>
      <c r="E38" s="158">
        <v>2803728</v>
      </c>
      <c r="F38" s="137">
        <v>3034105</v>
      </c>
      <c r="G38" s="158">
        <v>3034105</v>
      </c>
    </row>
    <row r="39" spans="1:7">
      <c r="A39" s="160">
        <v>42401</v>
      </c>
      <c r="B39" s="137">
        <v>13575109</v>
      </c>
      <c r="C39" s="158">
        <v>13988582.325231999</v>
      </c>
      <c r="D39" s="137">
        <v>2708174</v>
      </c>
      <c r="E39" s="158">
        <v>2708174</v>
      </c>
      <c r="F39" s="137">
        <v>3059263</v>
      </c>
      <c r="G39" s="158">
        <v>3059263</v>
      </c>
    </row>
    <row r="40" spans="1:7">
      <c r="A40" s="160">
        <v>42430</v>
      </c>
      <c r="B40" s="137">
        <v>13866804</v>
      </c>
      <c r="C40" s="158">
        <v>14047034.611760899</v>
      </c>
      <c r="D40" s="137">
        <v>2683978</v>
      </c>
      <c r="E40" s="158">
        <v>2683978</v>
      </c>
      <c r="F40" s="137">
        <v>3068719</v>
      </c>
      <c r="G40" s="158">
        <v>3068719</v>
      </c>
    </row>
    <row r="41" spans="1:7">
      <c r="A41" s="160">
        <v>42461</v>
      </c>
      <c r="B41" s="137">
        <v>14069873</v>
      </c>
      <c r="C41" s="158">
        <v>14064161.0857246</v>
      </c>
      <c r="D41" s="137">
        <v>2671866</v>
      </c>
      <c r="E41" s="158">
        <v>2671866</v>
      </c>
      <c r="F41" s="137">
        <v>3062031</v>
      </c>
      <c r="G41" s="158">
        <v>3062031</v>
      </c>
    </row>
    <row r="42" spans="1:7">
      <c r="A42" s="160">
        <v>42491</v>
      </c>
      <c r="B42" s="137">
        <v>14143311</v>
      </c>
      <c r="C42" s="158">
        <v>13991448.806865901</v>
      </c>
      <c r="D42" s="137">
        <v>2683126</v>
      </c>
      <c r="E42" s="158">
        <v>2683126</v>
      </c>
      <c r="F42" s="137">
        <v>3063975</v>
      </c>
      <c r="G42" s="158">
        <v>3063975</v>
      </c>
    </row>
    <row r="43" spans="1:7">
      <c r="A43" s="160">
        <v>42522</v>
      </c>
      <c r="B43" s="137">
        <v>14275280</v>
      </c>
      <c r="C43" s="158">
        <v>14058583.5833055</v>
      </c>
      <c r="D43" s="137">
        <v>2679867</v>
      </c>
      <c r="E43" s="158">
        <v>2679867</v>
      </c>
      <c r="F43" s="137">
        <v>3083240</v>
      </c>
      <c r="G43" s="158">
        <v>3083240</v>
      </c>
    </row>
    <row r="44" spans="1:7">
      <c r="A44" s="160">
        <v>42552</v>
      </c>
      <c r="B44" s="137">
        <v>14067498</v>
      </c>
      <c r="C44" s="158">
        <v>14000909.427869299</v>
      </c>
      <c r="D44" s="137">
        <v>2684141</v>
      </c>
      <c r="E44" s="158">
        <v>2684141</v>
      </c>
      <c r="F44" s="137">
        <v>3071724</v>
      </c>
      <c r="G44" s="158">
        <v>3071724</v>
      </c>
    </row>
    <row r="45" spans="1:7">
      <c r="A45" s="160">
        <v>42583</v>
      </c>
      <c r="B45" s="137">
        <v>14059476</v>
      </c>
      <c r="C45" s="158">
        <v>13950444.1209784</v>
      </c>
      <c r="D45" s="137">
        <v>2690074</v>
      </c>
      <c r="E45" s="158">
        <v>2690074</v>
      </c>
      <c r="F45" s="137">
        <v>3042243</v>
      </c>
      <c r="G45" s="158">
        <v>3042243</v>
      </c>
    </row>
    <row r="46" spans="1:7">
      <c r="A46" s="160">
        <v>42614</v>
      </c>
      <c r="B46" s="137">
        <v>13813234</v>
      </c>
      <c r="C46" s="158">
        <v>13635475.6219158</v>
      </c>
      <c r="D46" s="137">
        <v>2692666</v>
      </c>
      <c r="E46" s="158">
        <v>2692666</v>
      </c>
      <c r="F46" s="137">
        <v>2992784</v>
      </c>
      <c r="G46" s="158">
        <v>2992784</v>
      </c>
    </row>
    <row r="47" spans="1:7">
      <c r="A47" s="160">
        <v>42644</v>
      </c>
      <c r="B47" s="137">
        <v>13962960</v>
      </c>
      <c r="C47" s="158">
        <v>13749655.466890199</v>
      </c>
      <c r="D47" s="137">
        <v>2695038</v>
      </c>
      <c r="E47" s="158">
        <v>2695038</v>
      </c>
      <c r="F47" s="137">
        <v>2994165</v>
      </c>
      <c r="G47" s="158">
        <v>2994165</v>
      </c>
    </row>
    <row r="48" spans="1:7">
      <c r="A48" s="160">
        <v>42675</v>
      </c>
      <c r="B48" s="137">
        <v>13900383</v>
      </c>
      <c r="C48" s="158">
        <v>13821258.394938299</v>
      </c>
      <c r="D48" s="137">
        <v>2706609</v>
      </c>
      <c r="E48" s="158">
        <v>2706609</v>
      </c>
      <c r="F48" s="137">
        <v>2986386</v>
      </c>
      <c r="G48" s="158">
        <v>2986386</v>
      </c>
    </row>
    <row r="49" spans="1:9">
      <c r="A49" s="160">
        <v>42705</v>
      </c>
      <c r="B49" s="137">
        <v>13775188</v>
      </c>
      <c r="C49" s="158">
        <v>13848139.963591199</v>
      </c>
      <c r="D49" s="137">
        <v>2701537</v>
      </c>
      <c r="E49" s="158">
        <v>2701537</v>
      </c>
      <c r="F49" s="137">
        <v>2982548</v>
      </c>
      <c r="G49" s="158">
        <v>2982548</v>
      </c>
    </row>
    <row r="50" spans="1:9">
      <c r="A50" s="160">
        <v>42736</v>
      </c>
      <c r="B50" s="37">
        <v>13115945</v>
      </c>
      <c r="C50" s="158">
        <v>13434744.5307365</v>
      </c>
      <c r="D50" s="137">
        <v>2520079</v>
      </c>
      <c r="E50" s="158">
        <v>2520079</v>
      </c>
      <c r="F50" s="137">
        <v>2970210</v>
      </c>
      <c r="G50" s="158">
        <v>2970210</v>
      </c>
    </row>
    <row r="51" spans="1:9">
      <c r="A51" s="160">
        <v>42767</v>
      </c>
      <c r="B51" s="37">
        <v>13126079</v>
      </c>
      <c r="C51" s="158">
        <v>13553534.818500601</v>
      </c>
      <c r="D51" s="137">
        <v>2698940</v>
      </c>
      <c r="E51" s="158">
        <v>2698940</v>
      </c>
      <c r="F51" s="137">
        <v>2965218</v>
      </c>
      <c r="G51" s="158">
        <v>2965218</v>
      </c>
    </row>
    <row r="52" spans="1:9">
      <c r="A52" s="160">
        <v>42795</v>
      </c>
      <c r="B52" s="37">
        <v>13558783</v>
      </c>
      <c r="C52" s="158">
        <v>13760844.781827001</v>
      </c>
      <c r="D52" s="137">
        <v>2734104</v>
      </c>
      <c r="E52" s="158">
        <v>2734104</v>
      </c>
      <c r="F52" s="137">
        <v>2970810</v>
      </c>
      <c r="G52" s="158">
        <v>2970810</v>
      </c>
    </row>
    <row r="53" spans="1:9">
      <c r="A53" s="160">
        <v>42826</v>
      </c>
      <c r="B53" s="37">
        <v>13849359</v>
      </c>
      <c r="C53" s="158">
        <v>13831260.7168741</v>
      </c>
      <c r="D53" s="137">
        <v>2760089</v>
      </c>
      <c r="E53" s="158">
        <v>2760089</v>
      </c>
      <c r="F53" s="137">
        <v>2969930</v>
      </c>
      <c r="G53" s="158">
        <v>2969930</v>
      </c>
    </row>
    <row r="54" spans="1:9">
      <c r="A54" s="160">
        <v>42856</v>
      </c>
      <c r="B54" s="37">
        <v>14105505</v>
      </c>
      <c r="C54" s="158">
        <v>13932176.1230148</v>
      </c>
      <c r="D54" s="137">
        <v>2771634</v>
      </c>
      <c r="E54" s="158">
        <v>2771634</v>
      </c>
      <c r="F54" s="137">
        <v>2970555</v>
      </c>
      <c r="G54" s="158">
        <v>2970555</v>
      </c>
    </row>
    <row r="55" spans="1:9">
      <c r="A55" s="160">
        <v>42887</v>
      </c>
      <c r="B55" s="37">
        <v>14009873</v>
      </c>
      <c r="C55" s="158">
        <v>13946815.3938467</v>
      </c>
      <c r="D55" s="137">
        <v>2789173</v>
      </c>
      <c r="E55" s="158">
        <v>2789173</v>
      </c>
      <c r="F55" s="137">
        <v>2976758</v>
      </c>
      <c r="G55" s="158">
        <v>2976758</v>
      </c>
    </row>
    <row r="56" spans="1:9">
      <c r="A56" s="160">
        <v>42917</v>
      </c>
      <c r="B56" s="37">
        <v>14195607</v>
      </c>
      <c r="C56" s="158">
        <v>14078900.5274211</v>
      </c>
      <c r="D56" s="137">
        <v>2751389</v>
      </c>
      <c r="E56" s="158">
        <v>2751389</v>
      </c>
      <c r="F56" s="137">
        <v>2975092</v>
      </c>
      <c r="G56" s="158">
        <v>2975092</v>
      </c>
    </row>
    <row r="57" spans="1:9">
      <c r="A57" s="160">
        <v>42948</v>
      </c>
      <c r="B57" s="37">
        <v>14265038</v>
      </c>
      <c r="C57" s="137">
        <v>14218955.641716501</v>
      </c>
      <c r="D57" s="137">
        <v>2753919</v>
      </c>
      <c r="E57" s="137">
        <v>2753919</v>
      </c>
      <c r="F57" s="137">
        <v>2960311</v>
      </c>
      <c r="G57" s="137">
        <v>2960311</v>
      </c>
    </row>
    <row r="58" spans="1:9">
      <c r="A58" s="160">
        <v>42979</v>
      </c>
      <c r="B58" s="37">
        <v>14547574</v>
      </c>
      <c r="C58" s="137">
        <v>14298671.646287801</v>
      </c>
      <c r="D58" s="137">
        <v>2772117</v>
      </c>
      <c r="E58" s="137">
        <v>2772117</v>
      </c>
      <c r="F58" s="137">
        <v>2964754</v>
      </c>
      <c r="G58" s="137">
        <v>2964754</v>
      </c>
    </row>
    <row r="59" spans="1:9">
      <c r="A59" s="160">
        <v>43009</v>
      </c>
      <c r="B59" s="37">
        <v>14644895</v>
      </c>
      <c r="C59" s="137">
        <v>14416589.9850164</v>
      </c>
      <c r="D59" s="137">
        <v>2768836</v>
      </c>
      <c r="E59" s="137">
        <v>2768836</v>
      </c>
      <c r="F59" s="137">
        <v>2976497</v>
      </c>
      <c r="G59" s="137">
        <v>2976497</v>
      </c>
    </row>
    <row r="60" spans="1:9">
      <c r="A60" s="160">
        <v>43040</v>
      </c>
      <c r="B60" s="37">
        <v>14555878</v>
      </c>
      <c r="C60" s="137">
        <v>14425141.294536799</v>
      </c>
      <c r="D60" s="155">
        <v>2767790</v>
      </c>
      <c r="E60" s="137">
        <v>2767790</v>
      </c>
      <c r="F60" s="155">
        <v>2979048</v>
      </c>
      <c r="G60" s="137">
        <v>2979048</v>
      </c>
    </row>
    <row r="61" spans="1:9">
      <c r="A61" s="160">
        <v>43070</v>
      </c>
      <c r="B61" s="37">
        <v>14477817</v>
      </c>
      <c r="C61" s="137">
        <v>14537736.2540252</v>
      </c>
      <c r="D61" s="137">
        <v>2777484</v>
      </c>
      <c r="E61" s="137">
        <v>2777484</v>
      </c>
      <c r="F61" s="155">
        <v>2986088</v>
      </c>
      <c r="G61" s="137">
        <v>2986088</v>
      </c>
    </row>
    <row r="62" spans="1:9">
      <c r="A62" s="160">
        <v>43101</v>
      </c>
      <c r="B62" s="37">
        <v>14218231</v>
      </c>
      <c r="C62" s="137">
        <v>14520389.5255004</v>
      </c>
      <c r="D62" s="155">
        <v>2762901</v>
      </c>
      <c r="E62" s="137">
        <v>2762901</v>
      </c>
      <c r="F62" s="155">
        <v>2989631</v>
      </c>
      <c r="G62" s="137">
        <v>2989631</v>
      </c>
      <c r="H62" s="156"/>
    </row>
    <row r="63" spans="1:9">
      <c r="A63" s="160">
        <v>43132</v>
      </c>
      <c r="B63" s="155">
        <v>14127524</v>
      </c>
      <c r="C63" s="137">
        <v>14551812.131838201</v>
      </c>
      <c r="D63" s="137">
        <v>2835795</v>
      </c>
      <c r="E63" s="137">
        <v>2835795</v>
      </c>
      <c r="F63" s="155">
        <v>2996690</v>
      </c>
      <c r="G63" s="137">
        <v>2996690</v>
      </c>
    </row>
    <row r="64" spans="1:9">
      <c r="A64" s="160">
        <v>43160</v>
      </c>
      <c r="B64" s="137">
        <v>14325806</v>
      </c>
      <c r="C64" s="137">
        <v>14540757.7417577</v>
      </c>
      <c r="D64" s="137">
        <v>2804909</v>
      </c>
      <c r="E64" s="137">
        <v>2804909</v>
      </c>
      <c r="F64" s="155">
        <v>3006828</v>
      </c>
      <c r="G64" s="137">
        <v>3006828</v>
      </c>
      <c r="I64" s="137"/>
    </row>
    <row r="65" spans="1:9">
      <c r="A65" s="160">
        <v>43191</v>
      </c>
      <c r="B65" s="137">
        <v>14527332</v>
      </c>
      <c r="C65" s="137">
        <v>14506801.315709099</v>
      </c>
      <c r="D65" s="137">
        <v>2812961</v>
      </c>
      <c r="E65" s="137">
        <v>2812961</v>
      </c>
      <c r="F65" s="155">
        <v>3011373</v>
      </c>
      <c r="G65" s="137">
        <v>3011373</v>
      </c>
      <c r="I65" s="137"/>
    </row>
    <row r="66" spans="1:9">
      <c r="A66" s="160">
        <v>43221</v>
      </c>
      <c r="B66" s="137">
        <v>14729306</v>
      </c>
      <c r="C66" s="137">
        <v>14573228.9808293</v>
      </c>
      <c r="D66" s="137">
        <v>2803693</v>
      </c>
      <c r="E66" s="137">
        <v>2803693</v>
      </c>
      <c r="F66" s="155">
        <v>3014740</v>
      </c>
      <c r="G66" s="137">
        <v>3014740</v>
      </c>
      <c r="I66" s="137"/>
    </row>
    <row r="67" spans="1:9">
      <c r="A67" s="160">
        <v>43252</v>
      </c>
      <c r="B67" s="137">
        <v>14570283</v>
      </c>
      <c r="C67" s="137">
        <v>14488315.5146283</v>
      </c>
      <c r="D67" s="137">
        <v>2702964</v>
      </c>
      <c r="E67" s="137">
        <v>2702964</v>
      </c>
      <c r="F67" s="155">
        <v>3019444</v>
      </c>
      <c r="G67" s="137">
        <v>3019444</v>
      </c>
      <c r="I67" s="137"/>
    </row>
    <row r="68" spans="1:9">
      <c r="A68" s="160">
        <v>43282</v>
      </c>
      <c r="B68" s="137">
        <v>14664384</v>
      </c>
      <c r="C68" s="137">
        <v>14600709.9512541</v>
      </c>
      <c r="D68" s="137">
        <v>2848614</v>
      </c>
      <c r="E68" s="137">
        <v>2848614</v>
      </c>
      <c r="F68" s="137">
        <v>3010588</v>
      </c>
      <c r="G68" s="137">
        <v>3010588</v>
      </c>
      <c r="I68" s="137"/>
    </row>
    <row r="69" spans="1:9">
      <c r="A69" s="160">
        <v>43313</v>
      </c>
      <c r="B69" s="137">
        <v>14482653</v>
      </c>
      <c r="C69" s="137">
        <v>14470346.631820301</v>
      </c>
      <c r="D69" s="137">
        <v>2844133</v>
      </c>
      <c r="E69" s="137">
        <v>2844133</v>
      </c>
      <c r="F69" s="137">
        <v>2998531</v>
      </c>
      <c r="G69" s="137">
        <v>2998531</v>
      </c>
    </row>
    <row r="70" spans="1:9">
      <c r="A70" s="160">
        <v>43344</v>
      </c>
      <c r="B70" s="137">
        <v>14809349</v>
      </c>
      <c r="C70" s="137">
        <v>14508924.7975756</v>
      </c>
      <c r="D70" s="137">
        <v>2810852</v>
      </c>
      <c r="E70" s="137">
        <v>2810852</v>
      </c>
      <c r="F70" s="137">
        <v>3001713</v>
      </c>
      <c r="G70" s="137">
        <v>3001713</v>
      </c>
    </row>
    <row r="71" spans="1:9">
      <c r="A71" s="160">
        <v>43374</v>
      </c>
      <c r="B71" s="137">
        <v>14695062</v>
      </c>
      <c r="C71" s="137">
        <v>14409692.2556362</v>
      </c>
      <c r="D71" s="137">
        <v>2904436</v>
      </c>
      <c r="E71" s="137">
        <v>2904436</v>
      </c>
      <c r="F71" s="155">
        <v>3020919</v>
      </c>
      <c r="G71" s="137">
        <v>3020919</v>
      </c>
    </row>
    <row r="72" spans="1:9">
      <c r="A72" s="160">
        <v>43405</v>
      </c>
      <c r="B72" s="137">
        <v>14448590</v>
      </c>
      <c r="C72" s="137">
        <v>14389183.6065125</v>
      </c>
      <c r="D72" s="137">
        <v>2879630</v>
      </c>
      <c r="E72" s="137">
        <v>2879630</v>
      </c>
      <c r="F72" s="155">
        <v>3021127</v>
      </c>
      <c r="G72" s="137">
        <v>3021127</v>
      </c>
    </row>
    <row r="73" spans="1:9">
      <c r="A73" s="160">
        <v>43435</v>
      </c>
      <c r="B73" s="137">
        <v>14229170</v>
      </c>
      <c r="C73" s="137">
        <v>14238922.735620501</v>
      </c>
      <c r="D73" s="137">
        <v>2833299</v>
      </c>
      <c r="E73" s="137">
        <v>2833299</v>
      </c>
      <c r="F73" s="155">
        <v>3031311</v>
      </c>
      <c r="G73" s="137">
        <v>3031311</v>
      </c>
    </row>
    <row r="74" spans="1:9">
      <c r="A74" s="160">
        <v>43466</v>
      </c>
      <c r="B74" s="137">
        <v>13826757</v>
      </c>
      <c r="C74" s="137">
        <v>14173872.0073337</v>
      </c>
      <c r="D74" s="137">
        <v>2791418</v>
      </c>
      <c r="E74" s="137">
        <v>2791418</v>
      </c>
      <c r="F74" s="137">
        <v>3030725</v>
      </c>
      <c r="G74" s="137">
        <v>3030725</v>
      </c>
    </row>
    <row r="75" spans="1:9">
      <c r="A75" s="160">
        <v>43497</v>
      </c>
      <c r="B75" s="137">
        <v>13807689</v>
      </c>
      <c r="C75" s="156">
        <v>14201643.4345876</v>
      </c>
      <c r="D75" s="137">
        <v>2801378</v>
      </c>
      <c r="E75" s="137">
        <v>2801378</v>
      </c>
      <c r="F75" s="137">
        <v>3038819</v>
      </c>
      <c r="G75" s="137">
        <v>3038819</v>
      </c>
    </row>
    <row r="76" spans="1:9">
      <c r="A76" s="160">
        <v>43525</v>
      </c>
      <c r="B76" s="137">
        <v>13994899</v>
      </c>
      <c r="C76" s="137">
        <v>14206291.7224243</v>
      </c>
      <c r="D76" s="137">
        <v>2793511</v>
      </c>
      <c r="E76" s="137">
        <v>2793511.0000000098</v>
      </c>
      <c r="F76" s="137">
        <v>3039681</v>
      </c>
      <c r="G76" s="137">
        <v>3039681</v>
      </c>
    </row>
    <row r="77" spans="1:9">
      <c r="A77" s="160">
        <v>43556</v>
      </c>
      <c r="B77" s="137">
        <v>14226393</v>
      </c>
      <c r="C77" s="137">
        <v>14225742.8113617</v>
      </c>
      <c r="D77" s="137">
        <v>2761695</v>
      </c>
      <c r="E77" s="137">
        <v>2761695</v>
      </c>
      <c r="F77" s="137">
        <v>3050182</v>
      </c>
      <c r="G77" s="137">
        <v>3050182</v>
      </c>
    </row>
    <row r="78" spans="1:9">
      <c r="A78" s="160">
        <v>43586</v>
      </c>
      <c r="B78" s="137">
        <v>14324472</v>
      </c>
      <c r="C78" s="137">
        <v>14190044.115650499</v>
      </c>
      <c r="D78" s="137">
        <v>2838167</v>
      </c>
      <c r="E78" s="137">
        <v>2838167</v>
      </c>
      <c r="F78" s="137">
        <v>3055833</v>
      </c>
      <c r="G78" s="137">
        <v>3055833</v>
      </c>
    </row>
    <row r="79" spans="1:9">
      <c r="A79" s="160">
        <v>43617</v>
      </c>
      <c r="B79" s="137">
        <v>14287607</v>
      </c>
      <c r="C79" s="137">
        <v>14177383.317868199</v>
      </c>
      <c r="D79" s="137">
        <v>2874942</v>
      </c>
      <c r="E79" s="137">
        <v>2874942</v>
      </c>
      <c r="F79" s="137">
        <v>3058258</v>
      </c>
      <c r="G79" s="137">
        <v>3058258</v>
      </c>
    </row>
    <row r="80" spans="1:9">
      <c r="A80" s="160">
        <v>43647</v>
      </c>
      <c r="B80" s="137">
        <v>14198097</v>
      </c>
      <c r="C80" s="137">
        <v>14141788.889686599</v>
      </c>
      <c r="D80" s="137">
        <v>2835662</v>
      </c>
      <c r="E80" s="137">
        <v>2835662</v>
      </c>
      <c r="F80" s="137">
        <v>3069057</v>
      </c>
      <c r="G80" s="137">
        <v>3069057</v>
      </c>
    </row>
    <row r="81" spans="1:7">
      <c r="A81" s="160">
        <v>43678</v>
      </c>
      <c r="B81" s="155">
        <v>14119665</v>
      </c>
      <c r="C81" s="137">
        <v>14133608.5360395</v>
      </c>
      <c r="D81" s="155">
        <v>2783315</v>
      </c>
      <c r="E81" s="137">
        <v>2783315</v>
      </c>
      <c r="F81" s="155">
        <v>3042624</v>
      </c>
      <c r="G81" s="137">
        <v>3042624</v>
      </c>
    </row>
    <row r="82" spans="1:7">
      <c r="A82" s="160">
        <v>43709</v>
      </c>
      <c r="B82" s="137">
        <v>14440956</v>
      </c>
      <c r="C82" s="137">
        <v>14165358.1681716</v>
      </c>
      <c r="D82" s="137">
        <v>2783328</v>
      </c>
      <c r="E82" s="137">
        <v>2783328</v>
      </c>
      <c r="F82" s="137">
        <v>3055436</v>
      </c>
      <c r="G82" s="137">
        <v>3055436</v>
      </c>
    </row>
    <row r="83" spans="1:7">
      <c r="A83" s="160">
        <v>43739</v>
      </c>
      <c r="B83" s="137">
        <v>14511611</v>
      </c>
      <c r="C83" s="137">
        <v>14272955.734292701</v>
      </c>
      <c r="D83" s="137">
        <v>2760621</v>
      </c>
      <c r="E83" s="137">
        <v>2760621</v>
      </c>
      <c r="F83" s="137">
        <v>3075826</v>
      </c>
      <c r="G83" s="137">
        <v>3075826</v>
      </c>
    </row>
    <row r="84" spans="1:7">
      <c r="A84" s="160">
        <v>43770</v>
      </c>
      <c r="B84" s="137">
        <v>14393707</v>
      </c>
      <c r="C84" s="137">
        <v>14299315.045595899</v>
      </c>
      <c r="D84" s="137">
        <v>2736801</v>
      </c>
      <c r="E84" s="137">
        <v>2736801</v>
      </c>
      <c r="F84" s="137">
        <v>3083315</v>
      </c>
      <c r="G84" s="137">
        <v>3083315</v>
      </c>
    </row>
    <row r="85" spans="1:7">
      <c r="A85" s="160">
        <v>43800</v>
      </c>
      <c r="B85" s="158">
        <v>14314313</v>
      </c>
      <c r="C85" s="137">
        <v>14376350.671514699</v>
      </c>
      <c r="D85" s="137">
        <v>2758067</v>
      </c>
      <c r="E85" s="137">
        <v>2758067</v>
      </c>
      <c r="F85" s="137">
        <v>3100511</v>
      </c>
      <c r="G85" s="137">
        <v>3100511</v>
      </c>
    </row>
    <row r="86" spans="1:7">
      <c r="A86" s="160">
        <v>43831</v>
      </c>
      <c r="B86" s="158">
        <v>14154168</v>
      </c>
      <c r="C86" s="137">
        <v>14497812.514577599</v>
      </c>
      <c r="D86" s="137">
        <v>2766914</v>
      </c>
      <c r="E86" s="137">
        <v>2766914</v>
      </c>
      <c r="F86" s="158">
        <v>3110922</v>
      </c>
      <c r="G86" s="137">
        <v>3110922</v>
      </c>
    </row>
    <row r="87" spans="1:7">
      <c r="A87" s="160">
        <v>43862</v>
      </c>
      <c r="B87" s="158">
        <v>14211588</v>
      </c>
      <c r="C87" s="137">
        <v>14552322.2008745</v>
      </c>
      <c r="D87" s="137">
        <v>2748447</v>
      </c>
      <c r="E87" s="137">
        <v>2748447</v>
      </c>
      <c r="F87" s="158">
        <v>3115640</v>
      </c>
      <c r="G87" s="137">
        <v>3115640</v>
      </c>
    </row>
    <row r="88" spans="1:7">
      <c r="A88" s="160">
        <v>43891</v>
      </c>
      <c r="B88" s="158">
        <v>14339304</v>
      </c>
      <c r="C88" s="137">
        <v>14530787.0318202</v>
      </c>
      <c r="D88" s="158">
        <v>2765787</v>
      </c>
      <c r="E88" s="137">
        <v>2765787</v>
      </c>
      <c r="F88" s="158">
        <v>3108959</v>
      </c>
      <c r="G88" s="137">
        <v>3108959</v>
      </c>
    </row>
    <row r="89" spans="1:7">
      <c r="A89" s="160">
        <v>43922</v>
      </c>
      <c r="B89" s="137">
        <v>13847835</v>
      </c>
      <c r="C89" s="137">
        <v>13836707.7243641</v>
      </c>
      <c r="D89" s="137">
        <v>2784393</v>
      </c>
      <c r="E89" s="137">
        <v>2784393</v>
      </c>
      <c r="F89" s="137">
        <v>3119852</v>
      </c>
      <c r="G89" s="137">
        <v>3119852</v>
      </c>
    </row>
    <row r="90" spans="1:7">
      <c r="A90" s="160">
        <v>43952</v>
      </c>
      <c r="B90" s="137">
        <v>13919211</v>
      </c>
      <c r="C90" s="137">
        <v>13784338.917521499</v>
      </c>
      <c r="D90" s="137">
        <v>2804352</v>
      </c>
      <c r="E90" s="137">
        <v>2804352</v>
      </c>
      <c r="F90" s="137">
        <v>3119932</v>
      </c>
      <c r="G90" s="137">
        <v>3119932</v>
      </c>
    </row>
    <row r="91" spans="1:7">
      <c r="A91" s="160">
        <v>43983</v>
      </c>
      <c r="B91" s="137">
        <v>14431133</v>
      </c>
      <c r="C91" s="137">
        <v>14332031.7566345</v>
      </c>
      <c r="D91" s="137">
        <v>2822772</v>
      </c>
      <c r="E91" s="137">
        <v>2822772</v>
      </c>
      <c r="F91" s="137">
        <v>3119541</v>
      </c>
      <c r="G91" s="137">
        <v>3119541</v>
      </c>
    </row>
    <row r="92" spans="1:7">
      <c r="A92" s="160">
        <v>44013</v>
      </c>
      <c r="B92" s="137">
        <v>14432781</v>
      </c>
      <c r="C92" s="137">
        <v>14455131.6792663</v>
      </c>
      <c r="D92" s="137">
        <v>2828024</v>
      </c>
      <c r="E92" s="137">
        <v>2828024</v>
      </c>
      <c r="F92" s="137">
        <v>3119297</v>
      </c>
      <c r="G92" s="137">
        <v>3119297</v>
      </c>
    </row>
    <row r="93" spans="1:7">
      <c r="A93" s="160">
        <v>44044</v>
      </c>
      <c r="B93" s="137">
        <v>14749189</v>
      </c>
      <c r="C93" s="137">
        <v>14656743.2030991</v>
      </c>
      <c r="D93" s="137">
        <v>2851542</v>
      </c>
      <c r="E93" s="137">
        <v>2851542</v>
      </c>
      <c r="F93" s="137">
        <v>3112875</v>
      </c>
      <c r="G93" s="137">
        <v>3112875</v>
      </c>
    </row>
    <row r="94" spans="1:7">
      <c r="A94" s="160">
        <v>44075</v>
      </c>
      <c r="B94" s="158">
        <v>14998852</v>
      </c>
      <c r="C94" s="137">
        <v>14728451.447067101</v>
      </c>
      <c r="D94" s="158">
        <v>2859258</v>
      </c>
      <c r="E94" s="137">
        <v>2859258</v>
      </c>
      <c r="F94" s="137">
        <v>3112213</v>
      </c>
      <c r="G94" s="137">
        <v>3112213</v>
      </c>
    </row>
    <row r="95" spans="1:7">
      <c r="B95" s="137"/>
      <c r="C95" s="137"/>
      <c r="D95" s="137"/>
      <c r="E95" s="137"/>
      <c r="F95" s="137"/>
      <c r="G95" s="137"/>
    </row>
    <row r="96" spans="1:7">
      <c r="C96" s="137"/>
      <c r="D96" s="156"/>
      <c r="E96" s="137"/>
      <c r="G96" s="137"/>
    </row>
    <row r="97" spans="2:7">
      <c r="B97" s="137"/>
      <c r="C97" s="137"/>
      <c r="D97" s="137"/>
      <c r="E97" s="137"/>
      <c r="F97" s="137"/>
      <c r="G97" s="137"/>
    </row>
    <row r="98" spans="2:7">
      <c r="C98" s="137"/>
      <c r="D98" s="137"/>
      <c r="E98" s="137"/>
      <c r="F98" s="137"/>
      <c r="G98" s="13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J1" zoomScale="80" zoomScaleNormal="80" workbookViewId="0">
      <selection activeCell="W21" sqref="W21"/>
    </sheetView>
  </sheetViews>
  <sheetFormatPr defaultRowHeight="15"/>
  <cols>
    <col min="2" max="2" width="19.140625" customWidth="1"/>
    <col min="3" max="3" width="13.140625" style="133" customWidth="1"/>
    <col min="4" max="4" width="13.140625" style="132" customWidth="1"/>
    <col min="5" max="5" width="13.140625" style="134" customWidth="1"/>
    <col min="6" max="8" width="13.140625" style="136" customWidth="1"/>
    <col min="9" max="9" width="34.85546875" customWidth="1"/>
    <col min="10" max="10" width="34.5703125" customWidth="1"/>
    <col min="11" max="11" width="31" customWidth="1"/>
    <col min="12" max="12" width="31" style="136" customWidth="1"/>
  </cols>
  <sheetData>
    <row r="1" spans="1:12" s="136" customFormat="1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2" ht="43.5" customHeight="1">
      <c r="A2" s="72" t="s">
        <v>91</v>
      </c>
      <c r="B2" s="72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341</v>
      </c>
      <c r="J2" s="72" t="s">
        <v>342</v>
      </c>
      <c r="K2" s="1" t="s">
        <v>343</v>
      </c>
      <c r="L2" s="141" t="s">
        <v>344</v>
      </c>
    </row>
    <row r="3" spans="1:12">
      <c r="A3" s="55">
        <v>1</v>
      </c>
      <c r="B3" s="69" t="s">
        <v>92</v>
      </c>
      <c r="C3" s="23">
        <v>233544</v>
      </c>
      <c r="D3" s="23">
        <v>243239</v>
      </c>
      <c r="E3" s="23">
        <v>247986</v>
      </c>
      <c r="F3" s="23"/>
      <c r="G3" s="23"/>
      <c r="H3" s="23"/>
      <c r="I3" s="70">
        <f>(E3-C3)/C3</f>
        <v>6.1838454424005755E-2</v>
      </c>
      <c r="J3" s="23">
        <f>E3-C3</f>
        <v>14442</v>
      </c>
      <c r="K3" s="23">
        <f>E3-D3</f>
        <v>4747</v>
      </c>
      <c r="L3" s="23">
        <f>H3-G3</f>
        <v>0</v>
      </c>
    </row>
    <row r="4" spans="1:12">
      <c r="A4" s="55">
        <v>2</v>
      </c>
      <c r="B4" s="69" t="s">
        <v>93</v>
      </c>
      <c r="C4" s="23">
        <v>48867</v>
      </c>
      <c r="D4" s="23">
        <v>48247</v>
      </c>
      <c r="E4" s="23">
        <v>49363</v>
      </c>
      <c r="F4" s="23"/>
      <c r="G4" s="23"/>
      <c r="H4" s="23"/>
      <c r="I4" s="70">
        <f t="shared" ref="I4:I67" si="0">(E4-C4)/C4</f>
        <v>1.0149998976814619E-2</v>
      </c>
      <c r="J4" s="23">
        <f t="shared" ref="J4:J67" si="1">E4-C4</f>
        <v>496</v>
      </c>
      <c r="K4" s="23">
        <f t="shared" ref="K4:K67" si="2">E4-D4</f>
        <v>1116</v>
      </c>
      <c r="L4" s="23">
        <f t="shared" ref="L4:L67" si="3">H4-G4</f>
        <v>0</v>
      </c>
    </row>
    <row r="5" spans="1:12">
      <c r="A5" s="55">
        <v>3</v>
      </c>
      <c r="B5" s="69" t="s">
        <v>94</v>
      </c>
      <c r="C5" s="23">
        <v>80761</v>
      </c>
      <c r="D5" s="23">
        <v>82991</v>
      </c>
      <c r="E5" s="23">
        <v>84515</v>
      </c>
      <c r="F5" s="23"/>
      <c r="G5" s="23"/>
      <c r="H5" s="23"/>
      <c r="I5" s="70">
        <f t="shared" si="0"/>
        <v>4.6482832060028977E-2</v>
      </c>
      <c r="J5" s="23">
        <f t="shared" si="1"/>
        <v>3754</v>
      </c>
      <c r="K5" s="23">
        <f t="shared" si="2"/>
        <v>1524</v>
      </c>
      <c r="L5" s="23">
        <f t="shared" si="3"/>
        <v>0</v>
      </c>
    </row>
    <row r="6" spans="1:12">
      <c r="A6" s="55">
        <v>4</v>
      </c>
      <c r="B6" s="69" t="s">
        <v>95</v>
      </c>
      <c r="C6" s="23">
        <v>23920</v>
      </c>
      <c r="D6" s="23">
        <v>23823</v>
      </c>
      <c r="E6" s="23">
        <v>24602</v>
      </c>
      <c r="F6" s="23"/>
      <c r="G6" s="23"/>
      <c r="H6" s="23"/>
      <c r="I6" s="70">
        <f t="shared" si="0"/>
        <v>2.851170568561873E-2</v>
      </c>
      <c r="J6" s="23">
        <f t="shared" si="1"/>
        <v>682</v>
      </c>
      <c r="K6" s="23">
        <f t="shared" si="2"/>
        <v>779</v>
      </c>
      <c r="L6" s="23">
        <f t="shared" si="3"/>
        <v>0</v>
      </c>
    </row>
    <row r="7" spans="1:12">
      <c r="A7" s="55">
        <v>5</v>
      </c>
      <c r="B7" s="69" t="s">
        <v>96</v>
      </c>
      <c r="C7" s="23">
        <v>33358</v>
      </c>
      <c r="D7" s="23">
        <v>35006</v>
      </c>
      <c r="E7" s="23">
        <v>35505</v>
      </c>
      <c r="F7" s="23"/>
      <c r="G7" s="23"/>
      <c r="H7" s="23"/>
      <c r="I7" s="70">
        <f t="shared" si="0"/>
        <v>6.4362371844834829E-2</v>
      </c>
      <c r="J7" s="23">
        <f t="shared" si="1"/>
        <v>2147</v>
      </c>
      <c r="K7" s="23">
        <f t="shared" si="2"/>
        <v>499</v>
      </c>
      <c r="L7" s="23">
        <f t="shared" si="3"/>
        <v>0</v>
      </c>
    </row>
    <row r="8" spans="1:12">
      <c r="A8" s="55">
        <v>6</v>
      </c>
      <c r="B8" s="69" t="s">
        <v>97</v>
      </c>
      <c r="C8" s="23">
        <v>876201</v>
      </c>
      <c r="D8" s="23">
        <v>883504</v>
      </c>
      <c r="E8" s="23">
        <v>892908</v>
      </c>
      <c r="F8" s="23"/>
      <c r="G8" s="23"/>
      <c r="H8" s="23"/>
      <c r="I8" s="70">
        <f t="shared" si="0"/>
        <v>1.906754272136188E-2</v>
      </c>
      <c r="J8" s="23">
        <f t="shared" si="1"/>
        <v>16707</v>
      </c>
      <c r="K8" s="23">
        <f t="shared" si="2"/>
        <v>9404</v>
      </c>
      <c r="L8" s="23">
        <f t="shared" si="3"/>
        <v>0</v>
      </c>
    </row>
    <row r="9" spans="1:12">
      <c r="A9" s="55">
        <v>7</v>
      </c>
      <c r="B9" s="69" t="s">
        <v>98</v>
      </c>
      <c r="C9" s="23">
        <v>462555</v>
      </c>
      <c r="D9" s="23">
        <v>445748</v>
      </c>
      <c r="E9" s="23">
        <v>449611</v>
      </c>
      <c r="F9" s="23"/>
      <c r="G9" s="23"/>
      <c r="H9" s="23"/>
      <c r="I9" s="70">
        <f t="shared" si="0"/>
        <v>-2.7983699235766556E-2</v>
      </c>
      <c r="J9" s="23">
        <f t="shared" si="1"/>
        <v>-12944</v>
      </c>
      <c r="K9" s="23">
        <f t="shared" si="2"/>
        <v>3863</v>
      </c>
      <c r="L9" s="23">
        <f t="shared" si="3"/>
        <v>0</v>
      </c>
    </row>
    <row r="10" spans="1:12">
      <c r="A10" s="55">
        <v>8</v>
      </c>
      <c r="B10" s="69" t="s">
        <v>99</v>
      </c>
      <c r="C10" s="23">
        <v>22420</v>
      </c>
      <c r="D10" s="23">
        <v>22793</v>
      </c>
      <c r="E10" s="23">
        <v>23253</v>
      </c>
      <c r="F10" s="23"/>
      <c r="G10" s="23"/>
      <c r="H10" s="23"/>
      <c r="I10" s="70">
        <f t="shared" si="0"/>
        <v>3.7154326494201605E-2</v>
      </c>
      <c r="J10" s="23">
        <f t="shared" si="1"/>
        <v>833</v>
      </c>
      <c r="K10" s="23">
        <f t="shared" si="2"/>
        <v>460</v>
      </c>
      <c r="L10" s="23">
        <f t="shared" si="3"/>
        <v>0</v>
      </c>
    </row>
    <row r="11" spans="1:12">
      <c r="A11" s="55">
        <v>9</v>
      </c>
      <c r="B11" s="69" t="s">
        <v>100</v>
      </c>
      <c r="C11" s="23">
        <v>139526</v>
      </c>
      <c r="D11" s="23">
        <v>139528</v>
      </c>
      <c r="E11" s="23">
        <v>142228</v>
      </c>
      <c r="F11" s="23"/>
      <c r="G11" s="23"/>
      <c r="H11" s="23"/>
      <c r="I11" s="70">
        <f t="shared" si="0"/>
        <v>1.9365566274386136E-2</v>
      </c>
      <c r="J11" s="23">
        <f t="shared" si="1"/>
        <v>2702</v>
      </c>
      <c r="K11" s="23">
        <f t="shared" si="2"/>
        <v>2700</v>
      </c>
      <c r="L11" s="23">
        <f t="shared" si="3"/>
        <v>0</v>
      </c>
    </row>
    <row r="12" spans="1:12">
      <c r="A12" s="55">
        <v>10</v>
      </c>
      <c r="B12" s="69" t="s">
        <v>101</v>
      </c>
      <c r="C12" s="23">
        <v>151922</v>
      </c>
      <c r="D12" s="23">
        <v>160365</v>
      </c>
      <c r="E12" s="23">
        <v>161831</v>
      </c>
      <c r="F12" s="23"/>
      <c r="G12" s="23"/>
      <c r="H12" s="23"/>
      <c r="I12" s="70">
        <f t="shared" si="0"/>
        <v>6.5224259817537947E-2</v>
      </c>
      <c r="J12" s="23">
        <f t="shared" si="1"/>
        <v>9909</v>
      </c>
      <c r="K12" s="23">
        <f t="shared" si="2"/>
        <v>1466</v>
      </c>
      <c r="L12" s="23">
        <f t="shared" si="3"/>
        <v>0</v>
      </c>
    </row>
    <row r="13" spans="1:12">
      <c r="A13" s="55">
        <v>11</v>
      </c>
      <c r="B13" s="69" t="s">
        <v>102</v>
      </c>
      <c r="C13" s="23">
        <v>29201</v>
      </c>
      <c r="D13" s="23">
        <v>30498</v>
      </c>
      <c r="E13" s="23">
        <v>30770</v>
      </c>
      <c r="F13" s="23"/>
      <c r="G13" s="23"/>
      <c r="H13" s="23"/>
      <c r="I13" s="70">
        <f t="shared" si="0"/>
        <v>5.3731036608335329E-2</v>
      </c>
      <c r="J13" s="23">
        <f t="shared" si="1"/>
        <v>1569</v>
      </c>
      <c r="K13" s="23">
        <f t="shared" si="2"/>
        <v>272</v>
      </c>
      <c r="L13" s="23">
        <f t="shared" si="3"/>
        <v>0</v>
      </c>
    </row>
    <row r="14" spans="1:12">
      <c r="A14" s="55">
        <v>12</v>
      </c>
      <c r="B14" s="69" t="s">
        <v>103</v>
      </c>
      <c r="C14" s="23">
        <v>21736</v>
      </c>
      <c r="D14" s="23">
        <v>23205</v>
      </c>
      <c r="E14" s="23">
        <v>24304</v>
      </c>
      <c r="F14" s="23"/>
      <c r="G14" s="23"/>
      <c r="H14" s="23"/>
      <c r="I14" s="70">
        <f t="shared" si="0"/>
        <v>0.11814501288185499</v>
      </c>
      <c r="J14" s="23">
        <f t="shared" si="1"/>
        <v>2568</v>
      </c>
      <c r="K14" s="23">
        <f t="shared" si="2"/>
        <v>1099</v>
      </c>
      <c r="L14" s="23">
        <f t="shared" si="3"/>
        <v>0</v>
      </c>
    </row>
    <row r="15" spans="1:12">
      <c r="A15" s="55">
        <v>13</v>
      </c>
      <c r="B15" s="69" t="s">
        <v>104</v>
      </c>
      <c r="C15" s="23">
        <v>23019</v>
      </c>
      <c r="D15" s="23">
        <v>25126</v>
      </c>
      <c r="E15" s="23">
        <v>25721</v>
      </c>
      <c r="F15" s="23"/>
      <c r="G15" s="23"/>
      <c r="H15" s="23"/>
      <c r="I15" s="70">
        <f t="shared" si="0"/>
        <v>0.11738129371388853</v>
      </c>
      <c r="J15" s="23">
        <f t="shared" si="1"/>
        <v>2702</v>
      </c>
      <c r="K15" s="23">
        <f t="shared" si="2"/>
        <v>595</v>
      </c>
      <c r="L15" s="23">
        <f t="shared" si="3"/>
        <v>0</v>
      </c>
    </row>
    <row r="16" spans="1:12">
      <c r="A16" s="55">
        <v>14</v>
      </c>
      <c r="B16" s="69" t="s">
        <v>105</v>
      </c>
      <c r="C16" s="23">
        <v>46278</v>
      </c>
      <c r="D16" s="23">
        <v>48431</v>
      </c>
      <c r="E16" s="23">
        <v>48115</v>
      </c>
      <c r="F16" s="23"/>
      <c r="G16" s="23"/>
      <c r="H16" s="23"/>
      <c r="I16" s="70">
        <f t="shared" si="0"/>
        <v>3.969488741950819E-2</v>
      </c>
      <c r="J16" s="23">
        <f t="shared" si="1"/>
        <v>1837</v>
      </c>
      <c r="K16" s="23">
        <f t="shared" si="2"/>
        <v>-316</v>
      </c>
      <c r="L16" s="23">
        <f t="shared" si="3"/>
        <v>0</v>
      </c>
    </row>
    <row r="17" spans="1:12">
      <c r="A17" s="55">
        <v>15</v>
      </c>
      <c r="B17" s="69" t="s">
        <v>106</v>
      </c>
      <c r="C17" s="23">
        <v>31832</v>
      </c>
      <c r="D17" s="23">
        <v>31655</v>
      </c>
      <c r="E17" s="23">
        <v>32743</v>
      </c>
      <c r="F17" s="23"/>
      <c r="G17" s="23"/>
      <c r="H17" s="23"/>
      <c r="I17" s="70">
        <f t="shared" si="0"/>
        <v>2.8618999748680572E-2</v>
      </c>
      <c r="J17" s="23">
        <f t="shared" si="1"/>
        <v>911</v>
      </c>
      <c r="K17" s="23">
        <f t="shared" si="2"/>
        <v>1088</v>
      </c>
      <c r="L17" s="23">
        <f t="shared" si="3"/>
        <v>0</v>
      </c>
    </row>
    <row r="18" spans="1:12">
      <c r="A18" s="55">
        <v>16</v>
      </c>
      <c r="B18" s="69" t="s">
        <v>107</v>
      </c>
      <c r="C18" s="23">
        <v>509841</v>
      </c>
      <c r="D18" s="23">
        <v>527497</v>
      </c>
      <c r="E18" s="23">
        <v>535737</v>
      </c>
      <c r="F18" s="23"/>
      <c r="G18" s="23"/>
      <c r="H18" s="23"/>
      <c r="I18" s="70">
        <f t="shared" si="0"/>
        <v>5.0792305836525505E-2</v>
      </c>
      <c r="J18" s="23">
        <f t="shared" si="1"/>
        <v>25896</v>
      </c>
      <c r="K18" s="23">
        <f t="shared" si="2"/>
        <v>8240</v>
      </c>
      <c r="L18" s="23">
        <f t="shared" si="3"/>
        <v>0</v>
      </c>
    </row>
    <row r="19" spans="1:12">
      <c r="A19" s="55">
        <v>17</v>
      </c>
      <c r="B19" s="69" t="s">
        <v>108</v>
      </c>
      <c r="C19" s="23">
        <v>68574</v>
      </c>
      <c r="D19" s="23">
        <v>72039</v>
      </c>
      <c r="E19" s="23">
        <v>73220</v>
      </c>
      <c r="F19" s="23"/>
      <c r="G19" s="23"/>
      <c r="H19" s="23"/>
      <c r="I19" s="70">
        <f t="shared" si="0"/>
        <v>6.7751625980692384E-2</v>
      </c>
      <c r="J19" s="23">
        <f t="shared" si="1"/>
        <v>4646</v>
      </c>
      <c r="K19" s="23">
        <f t="shared" si="2"/>
        <v>1181</v>
      </c>
      <c r="L19" s="23">
        <f t="shared" si="3"/>
        <v>0</v>
      </c>
    </row>
    <row r="20" spans="1:12">
      <c r="A20" s="55">
        <v>18</v>
      </c>
      <c r="B20" s="69" t="s">
        <v>109</v>
      </c>
      <c r="C20" s="23">
        <v>18679</v>
      </c>
      <c r="D20" s="23">
        <v>18871</v>
      </c>
      <c r="E20" s="23">
        <v>19649</v>
      </c>
      <c r="F20" s="23"/>
      <c r="G20" s="23"/>
      <c r="H20" s="23"/>
      <c r="I20" s="70">
        <f t="shared" si="0"/>
        <v>5.1929974838053429E-2</v>
      </c>
      <c r="J20" s="23">
        <f t="shared" si="1"/>
        <v>970</v>
      </c>
      <c r="K20" s="23">
        <f t="shared" si="2"/>
        <v>778</v>
      </c>
      <c r="L20" s="23">
        <f t="shared" si="3"/>
        <v>0</v>
      </c>
    </row>
    <row r="21" spans="1:12">
      <c r="A21" s="55">
        <v>19</v>
      </c>
      <c r="B21" s="69" t="s">
        <v>110</v>
      </c>
      <c r="C21" s="23">
        <v>49570</v>
      </c>
      <c r="D21" s="23">
        <v>52959</v>
      </c>
      <c r="E21" s="23">
        <v>53494</v>
      </c>
      <c r="F21" s="23"/>
      <c r="G21" s="23"/>
      <c r="H21" s="23"/>
      <c r="I21" s="70">
        <f t="shared" si="0"/>
        <v>7.9160782731490825E-2</v>
      </c>
      <c r="J21" s="23">
        <f t="shared" si="1"/>
        <v>3924</v>
      </c>
      <c r="K21" s="23">
        <f t="shared" si="2"/>
        <v>535</v>
      </c>
      <c r="L21" s="23">
        <f t="shared" si="3"/>
        <v>0</v>
      </c>
    </row>
    <row r="22" spans="1:12">
      <c r="A22" s="55">
        <v>20</v>
      </c>
      <c r="B22" s="69" t="s">
        <v>111</v>
      </c>
      <c r="C22" s="23">
        <v>156483</v>
      </c>
      <c r="D22" s="23">
        <v>164041</v>
      </c>
      <c r="E22" s="23">
        <v>166014</v>
      </c>
      <c r="F22" s="23"/>
      <c r="G22" s="23"/>
      <c r="H22" s="23"/>
      <c r="I22" s="70">
        <f t="shared" si="0"/>
        <v>6.0907574624719615E-2</v>
      </c>
      <c r="J22" s="23">
        <f t="shared" si="1"/>
        <v>9531</v>
      </c>
      <c r="K22" s="23">
        <f t="shared" si="2"/>
        <v>1973</v>
      </c>
      <c r="L22" s="23">
        <f t="shared" si="3"/>
        <v>0</v>
      </c>
    </row>
    <row r="23" spans="1:12">
      <c r="A23" s="55">
        <v>21</v>
      </c>
      <c r="B23" s="69" t="s">
        <v>112</v>
      </c>
      <c r="C23" s="23">
        <v>123882</v>
      </c>
      <c r="D23" s="23">
        <v>124284</v>
      </c>
      <c r="E23" s="23">
        <v>127706</v>
      </c>
      <c r="F23" s="23"/>
      <c r="G23" s="23"/>
      <c r="H23" s="23"/>
      <c r="I23" s="70">
        <f t="shared" si="0"/>
        <v>3.0868084144589206E-2</v>
      </c>
      <c r="J23" s="23">
        <f t="shared" si="1"/>
        <v>3824</v>
      </c>
      <c r="K23" s="23">
        <f t="shared" si="2"/>
        <v>3422</v>
      </c>
      <c r="L23" s="23">
        <f t="shared" si="3"/>
        <v>0</v>
      </c>
    </row>
    <row r="24" spans="1:12">
      <c r="A24" s="55">
        <v>22</v>
      </c>
      <c r="B24" s="69" t="s">
        <v>113</v>
      </c>
      <c r="C24" s="23">
        <v>50319</v>
      </c>
      <c r="D24" s="23">
        <v>50473</v>
      </c>
      <c r="E24" s="23">
        <v>50941</v>
      </c>
      <c r="F24" s="23"/>
      <c r="G24" s="23"/>
      <c r="H24" s="23"/>
      <c r="I24" s="70">
        <f t="shared" si="0"/>
        <v>1.236113595262227E-2</v>
      </c>
      <c r="J24" s="23">
        <f t="shared" si="1"/>
        <v>622</v>
      </c>
      <c r="K24" s="23">
        <f t="shared" si="2"/>
        <v>468</v>
      </c>
      <c r="L24" s="23">
        <f t="shared" si="3"/>
        <v>0</v>
      </c>
    </row>
    <row r="25" spans="1:12">
      <c r="A25" s="55">
        <v>23</v>
      </c>
      <c r="B25" s="69" t="s">
        <v>114</v>
      </c>
      <c r="C25" s="23">
        <v>56119</v>
      </c>
      <c r="D25" s="23">
        <v>61164</v>
      </c>
      <c r="E25" s="23">
        <v>62960</v>
      </c>
      <c r="F25" s="23"/>
      <c r="G25" s="23"/>
      <c r="H25" s="23"/>
      <c r="I25" s="70">
        <f t="shared" si="0"/>
        <v>0.12190167323010032</v>
      </c>
      <c r="J25" s="23">
        <f t="shared" si="1"/>
        <v>6841</v>
      </c>
      <c r="K25" s="23">
        <f t="shared" si="2"/>
        <v>1796</v>
      </c>
      <c r="L25" s="23">
        <f t="shared" si="3"/>
        <v>0</v>
      </c>
    </row>
    <row r="26" spans="1:12">
      <c r="A26" s="55">
        <v>24</v>
      </c>
      <c r="B26" s="69" t="s">
        <v>115</v>
      </c>
      <c r="C26" s="23">
        <v>25916</v>
      </c>
      <c r="D26" s="23">
        <v>27439</v>
      </c>
      <c r="E26" s="23">
        <v>28223</v>
      </c>
      <c r="F26" s="23"/>
      <c r="G26" s="23"/>
      <c r="H26" s="23"/>
      <c r="I26" s="70">
        <f t="shared" si="0"/>
        <v>8.9018367031949375E-2</v>
      </c>
      <c r="J26" s="23">
        <f t="shared" si="1"/>
        <v>2307</v>
      </c>
      <c r="K26" s="23">
        <f t="shared" si="2"/>
        <v>784</v>
      </c>
      <c r="L26" s="23">
        <f t="shared" si="3"/>
        <v>0</v>
      </c>
    </row>
    <row r="27" spans="1:12">
      <c r="A27" s="55">
        <v>25</v>
      </c>
      <c r="B27" s="69" t="s">
        <v>116</v>
      </c>
      <c r="C27" s="23">
        <v>69962</v>
      </c>
      <c r="D27" s="23">
        <v>70974</v>
      </c>
      <c r="E27" s="23">
        <v>72054</v>
      </c>
      <c r="F27" s="23"/>
      <c r="G27" s="23"/>
      <c r="H27" s="23"/>
      <c r="I27" s="70">
        <f t="shared" si="0"/>
        <v>2.9901946771104315E-2</v>
      </c>
      <c r="J27" s="23">
        <f t="shared" si="1"/>
        <v>2092</v>
      </c>
      <c r="K27" s="23">
        <f t="shared" si="2"/>
        <v>1080</v>
      </c>
      <c r="L27" s="23">
        <f t="shared" si="3"/>
        <v>0</v>
      </c>
    </row>
    <row r="28" spans="1:12">
      <c r="A28" s="55">
        <v>26</v>
      </c>
      <c r="B28" s="69" t="s">
        <v>117</v>
      </c>
      <c r="C28" s="23">
        <v>119000</v>
      </c>
      <c r="D28" s="23">
        <v>121105</v>
      </c>
      <c r="E28" s="23">
        <v>122569</v>
      </c>
      <c r="F28" s="23"/>
      <c r="G28" s="23"/>
      <c r="H28" s="23"/>
      <c r="I28" s="70">
        <f t="shared" si="0"/>
        <v>2.9991596638655461E-2</v>
      </c>
      <c r="J28" s="23">
        <f t="shared" si="1"/>
        <v>3569</v>
      </c>
      <c r="K28" s="23">
        <f t="shared" si="2"/>
        <v>1464</v>
      </c>
      <c r="L28" s="23">
        <f t="shared" si="3"/>
        <v>0</v>
      </c>
    </row>
    <row r="29" spans="1:12">
      <c r="A29" s="55">
        <v>27</v>
      </c>
      <c r="B29" s="69" t="s">
        <v>118</v>
      </c>
      <c r="C29" s="23">
        <v>217082</v>
      </c>
      <c r="D29" s="23">
        <v>229387</v>
      </c>
      <c r="E29" s="23">
        <v>231582</v>
      </c>
      <c r="F29" s="23"/>
      <c r="G29" s="23"/>
      <c r="H29" s="23"/>
      <c r="I29" s="70">
        <f t="shared" si="0"/>
        <v>6.6795035977188347E-2</v>
      </c>
      <c r="J29" s="23">
        <f t="shared" si="1"/>
        <v>14500</v>
      </c>
      <c r="K29" s="23">
        <f t="shared" si="2"/>
        <v>2195</v>
      </c>
      <c r="L29" s="23">
        <f t="shared" si="3"/>
        <v>0</v>
      </c>
    </row>
    <row r="30" spans="1:12">
      <c r="A30" s="55">
        <v>28</v>
      </c>
      <c r="B30" s="69" t="s">
        <v>119</v>
      </c>
      <c r="C30" s="23">
        <v>46108</v>
      </c>
      <c r="D30" s="23">
        <v>45361</v>
      </c>
      <c r="E30" s="23">
        <v>48215</v>
      </c>
      <c r="F30" s="23"/>
      <c r="G30" s="23"/>
      <c r="H30" s="23"/>
      <c r="I30" s="70">
        <f t="shared" si="0"/>
        <v>4.5697059078684828E-2</v>
      </c>
      <c r="J30" s="23">
        <f t="shared" si="1"/>
        <v>2107</v>
      </c>
      <c r="K30" s="23">
        <f t="shared" si="2"/>
        <v>2854</v>
      </c>
      <c r="L30" s="23">
        <f t="shared" si="3"/>
        <v>0</v>
      </c>
    </row>
    <row r="31" spans="1:12">
      <c r="A31" s="55">
        <v>29</v>
      </c>
      <c r="B31" s="69" t="s">
        <v>120</v>
      </c>
      <c r="C31" s="23">
        <v>14758</v>
      </c>
      <c r="D31" s="23">
        <v>14828</v>
      </c>
      <c r="E31" s="23">
        <v>15145</v>
      </c>
      <c r="F31" s="23"/>
      <c r="G31" s="23"/>
      <c r="H31" s="23"/>
      <c r="I31" s="70">
        <f t="shared" si="0"/>
        <v>2.6223065456023851E-2</v>
      </c>
      <c r="J31" s="23">
        <f t="shared" si="1"/>
        <v>387</v>
      </c>
      <c r="K31" s="23">
        <f t="shared" si="2"/>
        <v>317</v>
      </c>
      <c r="L31" s="23">
        <f t="shared" si="3"/>
        <v>0</v>
      </c>
    </row>
    <row r="32" spans="1:12">
      <c r="A32" s="55">
        <v>30</v>
      </c>
      <c r="B32" s="69" t="s">
        <v>121</v>
      </c>
      <c r="C32" s="23">
        <v>15570</v>
      </c>
      <c r="D32" s="23">
        <v>14290</v>
      </c>
      <c r="E32" s="23">
        <v>14687</v>
      </c>
      <c r="F32" s="23"/>
      <c r="G32" s="23"/>
      <c r="H32" s="23"/>
      <c r="I32" s="70">
        <f t="shared" si="0"/>
        <v>-5.6711624919717409E-2</v>
      </c>
      <c r="J32" s="23">
        <f t="shared" si="1"/>
        <v>-883</v>
      </c>
      <c r="K32" s="23">
        <f t="shared" si="2"/>
        <v>397</v>
      </c>
      <c r="L32" s="23">
        <f t="shared" si="3"/>
        <v>0</v>
      </c>
    </row>
    <row r="33" spans="1:12">
      <c r="A33" s="55">
        <v>31</v>
      </c>
      <c r="B33" s="69" t="s">
        <v>122</v>
      </c>
      <c r="C33" s="23">
        <v>133008</v>
      </c>
      <c r="D33" s="23">
        <v>139037</v>
      </c>
      <c r="E33" s="23">
        <v>140921</v>
      </c>
      <c r="F33" s="23"/>
      <c r="G33" s="23"/>
      <c r="H33" s="23"/>
      <c r="I33" s="70">
        <f t="shared" si="0"/>
        <v>5.9492662095513051E-2</v>
      </c>
      <c r="J33" s="23">
        <f t="shared" si="1"/>
        <v>7913</v>
      </c>
      <c r="K33" s="23">
        <f t="shared" si="2"/>
        <v>1884</v>
      </c>
      <c r="L33" s="23">
        <f t="shared" si="3"/>
        <v>0</v>
      </c>
    </row>
    <row r="34" spans="1:12">
      <c r="A34" s="55">
        <v>32</v>
      </c>
      <c r="B34" s="69" t="s">
        <v>123</v>
      </c>
      <c r="C34" s="23">
        <v>50611</v>
      </c>
      <c r="D34" s="23">
        <v>51564</v>
      </c>
      <c r="E34" s="23">
        <v>52084</v>
      </c>
      <c r="F34" s="23"/>
      <c r="G34" s="23"/>
      <c r="H34" s="23"/>
      <c r="I34" s="70">
        <f t="shared" si="0"/>
        <v>2.9104344905257751E-2</v>
      </c>
      <c r="J34" s="23">
        <f t="shared" si="1"/>
        <v>1473</v>
      </c>
      <c r="K34" s="23">
        <f t="shared" si="2"/>
        <v>520</v>
      </c>
      <c r="L34" s="23">
        <f t="shared" si="3"/>
        <v>0</v>
      </c>
    </row>
    <row r="35" spans="1:12">
      <c r="A35" s="55">
        <v>33</v>
      </c>
      <c r="B35" s="69" t="s">
        <v>124</v>
      </c>
      <c r="C35" s="23">
        <v>211680</v>
      </c>
      <c r="D35" s="23">
        <v>217666</v>
      </c>
      <c r="E35" s="23">
        <v>221413</v>
      </c>
      <c r="F35" s="23"/>
      <c r="G35" s="23"/>
      <c r="H35" s="23"/>
      <c r="I35" s="70">
        <f t="shared" si="0"/>
        <v>4.5979780801209374E-2</v>
      </c>
      <c r="J35" s="23">
        <f t="shared" si="1"/>
        <v>9733</v>
      </c>
      <c r="K35" s="23">
        <f t="shared" si="2"/>
        <v>3747</v>
      </c>
      <c r="L35" s="23">
        <f t="shared" si="3"/>
        <v>0</v>
      </c>
    </row>
    <row r="36" spans="1:12">
      <c r="A36" s="55">
        <v>34</v>
      </c>
      <c r="B36" s="69" t="s">
        <v>125</v>
      </c>
      <c r="C36" s="23">
        <v>3246873</v>
      </c>
      <c r="D36" s="23">
        <v>3260926</v>
      </c>
      <c r="E36" s="23">
        <v>3315892</v>
      </c>
      <c r="F36" s="23"/>
      <c r="G36" s="23"/>
      <c r="H36" s="23"/>
      <c r="I36" s="70">
        <f t="shared" si="0"/>
        <v>2.1257067954305573E-2</v>
      </c>
      <c r="J36" s="23">
        <f t="shared" si="1"/>
        <v>69019</v>
      </c>
      <c r="K36" s="23">
        <f t="shared" si="2"/>
        <v>54966</v>
      </c>
      <c r="L36" s="23">
        <f t="shared" si="3"/>
        <v>0</v>
      </c>
    </row>
    <row r="37" spans="1:12">
      <c r="A37" s="55">
        <v>35</v>
      </c>
      <c r="B37" s="69" t="s">
        <v>126</v>
      </c>
      <c r="C37" s="23">
        <v>734918</v>
      </c>
      <c r="D37" s="23">
        <v>756525</v>
      </c>
      <c r="E37" s="23">
        <v>767284</v>
      </c>
      <c r="F37" s="23"/>
      <c r="G37" s="23"/>
      <c r="H37" s="23"/>
      <c r="I37" s="70">
        <f t="shared" si="0"/>
        <v>4.4040287487855788E-2</v>
      </c>
      <c r="J37" s="23">
        <f t="shared" si="1"/>
        <v>32366</v>
      </c>
      <c r="K37" s="23">
        <f t="shared" si="2"/>
        <v>10759</v>
      </c>
      <c r="L37" s="23">
        <f t="shared" si="3"/>
        <v>0</v>
      </c>
    </row>
    <row r="38" spans="1:12">
      <c r="A38" s="55">
        <v>36</v>
      </c>
      <c r="B38" s="69" t="s">
        <v>127</v>
      </c>
      <c r="C38" s="23">
        <v>22230</v>
      </c>
      <c r="D38" s="23">
        <v>23056</v>
      </c>
      <c r="E38" s="23">
        <v>23472</v>
      </c>
      <c r="F38" s="23"/>
      <c r="G38" s="23"/>
      <c r="H38" s="23"/>
      <c r="I38" s="70">
        <f t="shared" si="0"/>
        <v>5.5870445344129556E-2</v>
      </c>
      <c r="J38" s="23">
        <f t="shared" si="1"/>
        <v>1242</v>
      </c>
      <c r="K38" s="23">
        <f t="shared" si="2"/>
        <v>416</v>
      </c>
      <c r="L38" s="23">
        <f t="shared" si="3"/>
        <v>0</v>
      </c>
    </row>
    <row r="39" spans="1:12">
      <c r="A39" s="55">
        <v>37</v>
      </c>
      <c r="B39" s="69" t="s">
        <v>128</v>
      </c>
      <c r="C39" s="23">
        <v>44139</v>
      </c>
      <c r="D39" s="23">
        <v>45241</v>
      </c>
      <c r="E39" s="23">
        <v>46721</v>
      </c>
      <c r="F39" s="23"/>
      <c r="G39" s="23"/>
      <c r="H39" s="23"/>
      <c r="I39" s="70">
        <f t="shared" si="0"/>
        <v>5.8497020775278095E-2</v>
      </c>
      <c r="J39" s="23">
        <f t="shared" si="1"/>
        <v>2582</v>
      </c>
      <c r="K39" s="23">
        <f t="shared" si="2"/>
        <v>1480</v>
      </c>
      <c r="L39" s="23">
        <f t="shared" si="3"/>
        <v>0</v>
      </c>
    </row>
    <row r="40" spans="1:12">
      <c r="A40" s="55">
        <v>38</v>
      </c>
      <c r="B40" s="69" t="s">
        <v>129</v>
      </c>
      <c r="C40" s="23">
        <v>174897</v>
      </c>
      <c r="D40" s="23">
        <v>181537</v>
      </c>
      <c r="E40" s="23">
        <v>183363</v>
      </c>
      <c r="F40" s="23"/>
      <c r="G40" s="23"/>
      <c r="H40" s="23"/>
      <c r="I40" s="70">
        <f t="shared" si="0"/>
        <v>4.8405633029726065E-2</v>
      </c>
      <c r="J40" s="23">
        <f t="shared" si="1"/>
        <v>8466</v>
      </c>
      <c r="K40" s="23">
        <f t="shared" si="2"/>
        <v>1826</v>
      </c>
      <c r="L40" s="23">
        <f t="shared" si="3"/>
        <v>0</v>
      </c>
    </row>
    <row r="41" spans="1:12">
      <c r="A41" s="55">
        <v>39</v>
      </c>
      <c r="B41" s="69" t="s">
        <v>130</v>
      </c>
      <c r="C41" s="23">
        <v>50190</v>
      </c>
      <c r="D41" s="23">
        <v>51337</v>
      </c>
      <c r="E41" s="23">
        <v>52156</v>
      </c>
      <c r="F41" s="23"/>
      <c r="G41" s="23"/>
      <c r="H41" s="23"/>
      <c r="I41" s="70">
        <f t="shared" si="0"/>
        <v>3.9171149631400677E-2</v>
      </c>
      <c r="J41" s="23">
        <f t="shared" si="1"/>
        <v>1966</v>
      </c>
      <c r="K41" s="23">
        <f t="shared" si="2"/>
        <v>819</v>
      </c>
      <c r="L41" s="23">
        <f t="shared" si="3"/>
        <v>0</v>
      </c>
    </row>
    <row r="42" spans="1:12">
      <c r="A42" s="55">
        <v>40</v>
      </c>
      <c r="B42" s="69" t="s">
        <v>131</v>
      </c>
      <c r="C42" s="23">
        <v>18456</v>
      </c>
      <c r="D42" s="23">
        <v>20074</v>
      </c>
      <c r="E42" s="23">
        <v>20399</v>
      </c>
      <c r="F42" s="23"/>
      <c r="G42" s="23"/>
      <c r="H42" s="23"/>
      <c r="I42" s="70">
        <f t="shared" si="0"/>
        <v>0.10527741655830082</v>
      </c>
      <c r="J42" s="23">
        <f t="shared" si="1"/>
        <v>1943</v>
      </c>
      <c r="K42" s="23">
        <f t="shared" si="2"/>
        <v>325</v>
      </c>
      <c r="L42" s="23">
        <f t="shared" si="3"/>
        <v>0</v>
      </c>
    </row>
    <row r="43" spans="1:12">
      <c r="A43" s="55">
        <v>41</v>
      </c>
      <c r="B43" s="69" t="s">
        <v>132</v>
      </c>
      <c r="C43" s="23">
        <v>351437</v>
      </c>
      <c r="D43" s="23">
        <v>368792</v>
      </c>
      <c r="E43" s="23">
        <v>374143</v>
      </c>
      <c r="F43" s="23"/>
      <c r="G43" s="23"/>
      <c r="H43" s="23"/>
      <c r="I43" s="70">
        <f t="shared" si="0"/>
        <v>6.460901953977527E-2</v>
      </c>
      <c r="J43" s="23">
        <f t="shared" si="1"/>
        <v>22706</v>
      </c>
      <c r="K43" s="23">
        <f t="shared" si="2"/>
        <v>5351</v>
      </c>
      <c r="L43" s="23">
        <f t="shared" si="3"/>
        <v>0</v>
      </c>
    </row>
    <row r="44" spans="1:12">
      <c r="A44" s="55">
        <v>42</v>
      </c>
      <c r="B44" s="69" t="s">
        <v>133</v>
      </c>
      <c r="C44" s="23">
        <v>257448</v>
      </c>
      <c r="D44" s="23">
        <v>268234</v>
      </c>
      <c r="E44" s="23">
        <v>271456</v>
      </c>
      <c r="F44" s="23"/>
      <c r="G44" s="23"/>
      <c r="H44" s="23"/>
      <c r="I44" s="70">
        <f t="shared" si="0"/>
        <v>5.4410987849973586E-2</v>
      </c>
      <c r="J44" s="23">
        <f t="shared" si="1"/>
        <v>14008</v>
      </c>
      <c r="K44" s="23">
        <f t="shared" si="2"/>
        <v>3222</v>
      </c>
      <c r="L44" s="23">
        <f t="shared" si="3"/>
        <v>0</v>
      </c>
    </row>
    <row r="45" spans="1:12">
      <c r="A45" s="55">
        <v>43</v>
      </c>
      <c r="B45" s="69" t="s">
        <v>134</v>
      </c>
      <c r="C45" s="23">
        <v>60843</v>
      </c>
      <c r="D45" s="23">
        <v>63549</v>
      </c>
      <c r="E45" s="23">
        <v>64548</v>
      </c>
      <c r="F45" s="23"/>
      <c r="G45" s="23"/>
      <c r="H45" s="23"/>
      <c r="I45" s="70">
        <f t="shared" si="0"/>
        <v>6.0894433213352396E-2</v>
      </c>
      <c r="J45" s="23">
        <f t="shared" si="1"/>
        <v>3705</v>
      </c>
      <c r="K45" s="23">
        <f t="shared" si="2"/>
        <v>999</v>
      </c>
      <c r="L45" s="23">
        <f t="shared" si="3"/>
        <v>0</v>
      </c>
    </row>
    <row r="46" spans="1:12">
      <c r="A46" s="55">
        <v>44</v>
      </c>
      <c r="B46" s="69" t="s">
        <v>135</v>
      </c>
      <c r="C46" s="23">
        <v>77875</v>
      </c>
      <c r="D46" s="23">
        <v>82919</v>
      </c>
      <c r="E46" s="23">
        <v>83605</v>
      </c>
      <c r="F46" s="23"/>
      <c r="G46" s="23"/>
      <c r="H46" s="23"/>
      <c r="I46" s="70">
        <f t="shared" si="0"/>
        <v>7.3579454253611551E-2</v>
      </c>
      <c r="J46" s="23">
        <f t="shared" si="1"/>
        <v>5730</v>
      </c>
      <c r="K46" s="23">
        <f t="shared" si="2"/>
        <v>686</v>
      </c>
      <c r="L46" s="23">
        <f t="shared" si="3"/>
        <v>0</v>
      </c>
    </row>
    <row r="47" spans="1:12">
      <c r="A47" s="55">
        <v>45</v>
      </c>
      <c r="B47" s="69" t="s">
        <v>136</v>
      </c>
      <c r="C47" s="23">
        <v>165936</v>
      </c>
      <c r="D47" s="23">
        <v>170700</v>
      </c>
      <c r="E47" s="23">
        <v>173160</v>
      </c>
      <c r="F47" s="23"/>
      <c r="G47" s="23"/>
      <c r="H47" s="23"/>
      <c r="I47" s="70">
        <f t="shared" si="0"/>
        <v>4.3534856812264967E-2</v>
      </c>
      <c r="J47" s="23">
        <f t="shared" si="1"/>
        <v>7224</v>
      </c>
      <c r="K47" s="23">
        <f t="shared" si="2"/>
        <v>2460</v>
      </c>
      <c r="L47" s="23">
        <f t="shared" si="3"/>
        <v>0</v>
      </c>
    </row>
    <row r="48" spans="1:12">
      <c r="A48" s="55">
        <v>46</v>
      </c>
      <c r="B48" s="69" t="s">
        <v>137</v>
      </c>
      <c r="C48" s="23">
        <v>104029</v>
      </c>
      <c r="D48" s="23">
        <v>108081</v>
      </c>
      <c r="E48" s="23">
        <v>111088</v>
      </c>
      <c r="F48" s="23"/>
      <c r="G48" s="23"/>
      <c r="H48" s="23"/>
      <c r="I48" s="70">
        <f t="shared" si="0"/>
        <v>6.7856078593469135E-2</v>
      </c>
      <c r="J48" s="23">
        <f t="shared" si="1"/>
        <v>7059</v>
      </c>
      <c r="K48" s="23">
        <f t="shared" si="2"/>
        <v>3007</v>
      </c>
      <c r="L48" s="23">
        <f t="shared" si="3"/>
        <v>0</v>
      </c>
    </row>
    <row r="49" spans="1:12">
      <c r="A49" s="55">
        <v>47</v>
      </c>
      <c r="B49" s="69" t="s">
        <v>138</v>
      </c>
      <c r="C49" s="23">
        <v>65302</v>
      </c>
      <c r="D49" s="23">
        <v>70979</v>
      </c>
      <c r="E49" s="23">
        <v>72924</v>
      </c>
      <c r="F49" s="23"/>
      <c r="G49" s="23"/>
      <c r="H49" s="23"/>
      <c r="I49" s="70">
        <f t="shared" si="0"/>
        <v>0.1167192429022082</v>
      </c>
      <c r="J49" s="23">
        <f t="shared" si="1"/>
        <v>7622</v>
      </c>
      <c r="K49" s="23">
        <f t="shared" si="2"/>
        <v>1945</v>
      </c>
      <c r="L49" s="23">
        <f t="shared" si="3"/>
        <v>0</v>
      </c>
    </row>
    <row r="50" spans="1:12">
      <c r="A50" s="55">
        <v>48</v>
      </c>
      <c r="B50" s="69" t="s">
        <v>139</v>
      </c>
      <c r="C50" s="23">
        <v>207346</v>
      </c>
      <c r="D50" s="23">
        <v>202496</v>
      </c>
      <c r="E50" s="23">
        <v>199904</v>
      </c>
      <c r="F50" s="23"/>
      <c r="G50" s="23"/>
      <c r="H50" s="23"/>
      <c r="I50" s="70">
        <f t="shared" si="0"/>
        <v>-3.5891697934852855E-2</v>
      </c>
      <c r="J50" s="23">
        <f t="shared" si="1"/>
        <v>-7442</v>
      </c>
      <c r="K50" s="23">
        <f t="shared" si="2"/>
        <v>-2592</v>
      </c>
      <c r="L50" s="23">
        <f t="shared" si="3"/>
        <v>0</v>
      </c>
    </row>
    <row r="51" spans="1:12">
      <c r="A51" s="55">
        <v>49</v>
      </c>
      <c r="B51" s="69" t="s">
        <v>140</v>
      </c>
      <c r="C51" s="23">
        <v>21556</v>
      </c>
      <c r="D51" s="23">
        <v>21276</v>
      </c>
      <c r="E51" s="23">
        <v>21933</v>
      </c>
      <c r="F51" s="23"/>
      <c r="G51" s="23"/>
      <c r="H51" s="23"/>
      <c r="I51" s="70">
        <f t="shared" si="0"/>
        <v>1.7489330116904806E-2</v>
      </c>
      <c r="J51" s="23">
        <f t="shared" si="1"/>
        <v>377</v>
      </c>
      <c r="K51" s="23">
        <f t="shared" si="2"/>
        <v>657</v>
      </c>
      <c r="L51" s="23">
        <f t="shared" si="3"/>
        <v>0</v>
      </c>
    </row>
    <row r="52" spans="1:12">
      <c r="A52" s="55">
        <v>50</v>
      </c>
      <c r="B52" s="69" t="s">
        <v>141</v>
      </c>
      <c r="C52" s="23">
        <v>39657</v>
      </c>
      <c r="D52" s="23">
        <v>39275</v>
      </c>
      <c r="E52" s="23">
        <v>40165</v>
      </c>
      <c r="F52" s="23"/>
      <c r="G52" s="23"/>
      <c r="H52" s="23"/>
      <c r="I52" s="70">
        <f t="shared" si="0"/>
        <v>1.2809844415866051E-2</v>
      </c>
      <c r="J52" s="23">
        <f t="shared" si="1"/>
        <v>508</v>
      </c>
      <c r="K52" s="23">
        <f t="shared" si="2"/>
        <v>890</v>
      </c>
      <c r="L52" s="23">
        <f t="shared" si="3"/>
        <v>0</v>
      </c>
    </row>
    <row r="53" spans="1:12">
      <c r="A53" s="55">
        <v>51</v>
      </c>
      <c r="B53" s="69" t="s">
        <v>142</v>
      </c>
      <c r="C53" s="23">
        <v>34167</v>
      </c>
      <c r="D53" s="23">
        <v>35474</v>
      </c>
      <c r="E53" s="23">
        <v>36184</v>
      </c>
      <c r="F53" s="23"/>
      <c r="G53" s="23"/>
      <c r="H53" s="23"/>
      <c r="I53" s="70">
        <f t="shared" si="0"/>
        <v>5.9033570404191181E-2</v>
      </c>
      <c r="J53" s="23">
        <f t="shared" si="1"/>
        <v>2017</v>
      </c>
      <c r="K53" s="23">
        <f t="shared" si="2"/>
        <v>710</v>
      </c>
      <c r="L53" s="23">
        <f t="shared" si="3"/>
        <v>0</v>
      </c>
    </row>
    <row r="54" spans="1:12">
      <c r="A54" s="55">
        <v>52</v>
      </c>
      <c r="B54" s="69" t="s">
        <v>143</v>
      </c>
      <c r="C54" s="23">
        <v>70680</v>
      </c>
      <c r="D54" s="23">
        <v>72951</v>
      </c>
      <c r="E54" s="23">
        <v>74893</v>
      </c>
      <c r="F54" s="23"/>
      <c r="G54" s="23"/>
      <c r="H54" s="23"/>
      <c r="I54" s="70">
        <f t="shared" si="0"/>
        <v>5.9606677985285794E-2</v>
      </c>
      <c r="J54" s="23">
        <f t="shared" si="1"/>
        <v>4213</v>
      </c>
      <c r="K54" s="23">
        <f t="shared" si="2"/>
        <v>1942</v>
      </c>
      <c r="L54" s="23">
        <f t="shared" si="3"/>
        <v>0</v>
      </c>
    </row>
    <row r="55" spans="1:12">
      <c r="A55" s="55">
        <v>53</v>
      </c>
      <c r="B55" s="69" t="s">
        <v>144</v>
      </c>
      <c r="C55" s="23">
        <v>47416</v>
      </c>
      <c r="D55" s="23">
        <v>47884</v>
      </c>
      <c r="E55" s="23">
        <v>48949</v>
      </c>
      <c r="F55" s="23"/>
      <c r="G55" s="23"/>
      <c r="H55" s="23"/>
      <c r="I55" s="70">
        <f t="shared" si="0"/>
        <v>3.2330858781845793E-2</v>
      </c>
      <c r="J55" s="23">
        <f t="shared" si="1"/>
        <v>1533</v>
      </c>
      <c r="K55" s="23">
        <f t="shared" si="2"/>
        <v>1065</v>
      </c>
      <c r="L55" s="23">
        <f t="shared" si="3"/>
        <v>0</v>
      </c>
    </row>
    <row r="56" spans="1:12">
      <c r="A56" s="55">
        <v>54</v>
      </c>
      <c r="B56" s="69" t="s">
        <v>145</v>
      </c>
      <c r="C56" s="23">
        <v>130278</v>
      </c>
      <c r="D56" s="23">
        <v>136505</v>
      </c>
      <c r="E56" s="23">
        <v>138482</v>
      </c>
      <c r="F56" s="23"/>
      <c r="G56" s="23"/>
      <c r="H56" s="23"/>
      <c r="I56" s="70">
        <f t="shared" si="0"/>
        <v>6.2973026911681176E-2</v>
      </c>
      <c r="J56" s="23">
        <f t="shared" si="1"/>
        <v>8204</v>
      </c>
      <c r="K56" s="23">
        <f t="shared" si="2"/>
        <v>1977</v>
      </c>
      <c r="L56" s="23">
        <f t="shared" si="3"/>
        <v>0</v>
      </c>
    </row>
    <row r="57" spans="1:12">
      <c r="A57" s="55">
        <v>55</v>
      </c>
      <c r="B57" s="69" t="s">
        <v>146</v>
      </c>
      <c r="C57" s="23">
        <v>140421</v>
      </c>
      <c r="D57" s="23">
        <v>148153</v>
      </c>
      <c r="E57" s="23">
        <v>150320</v>
      </c>
      <c r="F57" s="23"/>
      <c r="G57" s="23"/>
      <c r="H57" s="23"/>
      <c r="I57" s="70">
        <f t="shared" si="0"/>
        <v>7.0495153858753323E-2</v>
      </c>
      <c r="J57" s="23">
        <f t="shared" si="1"/>
        <v>9899</v>
      </c>
      <c r="K57" s="23">
        <f t="shared" si="2"/>
        <v>2167</v>
      </c>
      <c r="L57" s="23">
        <f t="shared" si="3"/>
        <v>0</v>
      </c>
    </row>
    <row r="58" spans="1:12">
      <c r="A58" s="55">
        <v>56</v>
      </c>
      <c r="B58" s="69" t="s">
        <v>147</v>
      </c>
      <c r="C58" s="23">
        <v>21712</v>
      </c>
      <c r="D58" s="23">
        <v>20542</v>
      </c>
      <c r="E58" s="23">
        <v>21763</v>
      </c>
      <c r="F58" s="23"/>
      <c r="G58" s="23"/>
      <c r="H58" s="23"/>
      <c r="I58" s="70">
        <f t="shared" si="0"/>
        <v>2.3489314664701549E-3</v>
      </c>
      <c r="J58" s="23">
        <f t="shared" si="1"/>
        <v>51</v>
      </c>
      <c r="K58" s="23">
        <f t="shared" si="2"/>
        <v>1221</v>
      </c>
      <c r="L58" s="23">
        <f t="shared" si="3"/>
        <v>0</v>
      </c>
    </row>
    <row r="59" spans="1:12">
      <c r="A59" s="55">
        <v>57</v>
      </c>
      <c r="B59" s="69" t="s">
        <v>148</v>
      </c>
      <c r="C59" s="23">
        <v>22705</v>
      </c>
      <c r="D59" s="23">
        <v>24086</v>
      </c>
      <c r="E59" s="23">
        <v>24485</v>
      </c>
      <c r="F59" s="23"/>
      <c r="G59" s="23"/>
      <c r="H59" s="23"/>
      <c r="I59" s="70">
        <f t="shared" si="0"/>
        <v>7.8396828892314474E-2</v>
      </c>
      <c r="J59" s="23">
        <f t="shared" si="1"/>
        <v>1780</v>
      </c>
      <c r="K59" s="23">
        <f t="shared" si="2"/>
        <v>399</v>
      </c>
      <c r="L59" s="23">
        <f t="shared" si="3"/>
        <v>0</v>
      </c>
    </row>
    <row r="60" spans="1:12">
      <c r="A60" s="55">
        <v>58</v>
      </c>
      <c r="B60" s="69" t="s">
        <v>149</v>
      </c>
      <c r="C60" s="23">
        <v>62466</v>
      </c>
      <c r="D60" s="23">
        <v>64379</v>
      </c>
      <c r="E60" s="23">
        <v>64704</v>
      </c>
      <c r="F60" s="23"/>
      <c r="G60" s="23"/>
      <c r="H60" s="23"/>
      <c r="I60" s="70">
        <f t="shared" si="0"/>
        <v>3.5827490154644127E-2</v>
      </c>
      <c r="J60" s="23">
        <f t="shared" si="1"/>
        <v>2238</v>
      </c>
      <c r="K60" s="23">
        <f t="shared" si="2"/>
        <v>325</v>
      </c>
      <c r="L60" s="23">
        <f t="shared" si="3"/>
        <v>0</v>
      </c>
    </row>
    <row r="61" spans="1:12">
      <c r="A61" s="55">
        <v>59</v>
      </c>
      <c r="B61" s="69" t="s">
        <v>150</v>
      </c>
      <c r="C61" s="23">
        <v>185323</v>
      </c>
      <c r="D61" s="23">
        <v>194299</v>
      </c>
      <c r="E61" s="23">
        <v>197255</v>
      </c>
      <c r="F61" s="23"/>
      <c r="G61" s="23"/>
      <c r="H61" s="23"/>
      <c r="I61" s="70">
        <f t="shared" si="0"/>
        <v>6.4384884768755091E-2</v>
      </c>
      <c r="J61" s="23">
        <f t="shared" si="1"/>
        <v>11932</v>
      </c>
      <c r="K61" s="23">
        <f t="shared" si="2"/>
        <v>2956</v>
      </c>
      <c r="L61" s="23">
        <f t="shared" si="3"/>
        <v>0</v>
      </c>
    </row>
    <row r="62" spans="1:12">
      <c r="A62" s="55">
        <v>60</v>
      </c>
      <c r="B62" s="69" t="s">
        <v>151</v>
      </c>
      <c r="C62" s="23">
        <v>48456</v>
      </c>
      <c r="D62" s="23">
        <v>49786</v>
      </c>
      <c r="E62" s="23">
        <v>51015</v>
      </c>
      <c r="F62" s="23"/>
      <c r="G62" s="23"/>
      <c r="H62" s="23"/>
      <c r="I62" s="70">
        <f t="shared" si="0"/>
        <v>5.2810797424467558E-2</v>
      </c>
      <c r="J62" s="23">
        <f t="shared" si="1"/>
        <v>2559</v>
      </c>
      <c r="K62" s="23">
        <f t="shared" si="2"/>
        <v>1229</v>
      </c>
      <c r="L62" s="23">
        <f t="shared" si="3"/>
        <v>0</v>
      </c>
    </row>
    <row r="63" spans="1:12">
      <c r="A63" s="55">
        <v>61</v>
      </c>
      <c r="B63" s="69" t="s">
        <v>152</v>
      </c>
      <c r="C63" s="23">
        <v>105050</v>
      </c>
      <c r="D63" s="23">
        <v>104103</v>
      </c>
      <c r="E63" s="23">
        <v>106832</v>
      </c>
      <c r="F63" s="23"/>
      <c r="G63" s="23"/>
      <c r="H63" s="23"/>
      <c r="I63" s="70">
        <f t="shared" si="0"/>
        <v>1.6963350785340316E-2</v>
      </c>
      <c r="J63" s="23">
        <f t="shared" si="1"/>
        <v>1782</v>
      </c>
      <c r="K63" s="23">
        <f t="shared" si="2"/>
        <v>2729</v>
      </c>
      <c r="L63" s="23">
        <f t="shared" si="3"/>
        <v>0</v>
      </c>
    </row>
    <row r="64" spans="1:12">
      <c r="A64" s="55">
        <v>62</v>
      </c>
      <c r="B64" s="69" t="s">
        <v>153</v>
      </c>
      <c r="C64" s="23">
        <v>9288</v>
      </c>
      <c r="D64" s="23">
        <v>9272</v>
      </c>
      <c r="E64" s="23">
        <v>9400</v>
      </c>
      <c r="F64" s="23"/>
      <c r="G64" s="23"/>
      <c r="H64" s="23"/>
      <c r="I64" s="70">
        <f t="shared" si="0"/>
        <v>1.2058570198105082E-2</v>
      </c>
      <c r="J64" s="23">
        <f t="shared" si="1"/>
        <v>112</v>
      </c>
      <c r="K64" s="23">
        <f t="shared" si="2"/>
        <v>128</v>
      </c>
      <c r="L64" s="23">
        <f t="shared" si="3"/>
        <v>0</v>
      </c>
    </row>
    <row r="65" spans="1:12">
      <c r="A65" s="55">
        <v>63</v>
      </c>
      <c r="B65" s="69" t="s">
        <v>154</v>
      </c>
      <c r="C65" s="23">
        <v>99207</v>
      </c>
      <c r="D65" s="23">
        <v>98141</v>
      </c>
      <c r="E65" s="23">
        <v>100846</v>
      </c>
      <c r="F65" s="23"/>
      <c r="G65" s="23"/>
      <c r="H65" s="23"/>
      <c r="I65" s="70">
        <f t="shared" si="0"/>
        <v>1.652101162216376E-2</v>
      </c>
      <c r="J65" s="23">
        <f t="shared" si="1"/>
        <v>1639</v>
      </c>
      <c r="K65" s="23">
        <f t="shared" si="2"/>
        <v>2705</v>
      </c>
      <c r="L65" s="23">
        <f t="shared" si="3"/>
        <v>0</v>
      </c>
    </row>
    <row r="66" spans="1:12">
      <c r="A66" s="55">
        <v>64</v>
      </c>
      <c r="B66" s="69" t="s">
        <v>155</v>
      </c>
      <c r="C66" s="23">
        <v>50601</v>
      </c>
      <c r="D66" s="23">
        <v>51373</v>
      </c>
      <c r="E66" s="23">
        <v>52803</v>
      </c>
      <c r="F66" s="23"/>
      <c r="G66" s="23"/>
      <c r="H66" s="23"/>
      <c r="I66" s="70">
        <f t="shared" si="0"/>
        <v>4.3516926542953693E-2</v>
      </c>
      <c r="J66" s="23">
        <f t="shared" si="1"/>
        <v>2202</v>
      </c>
      <c r="K66" s="23">
        <f t="shared" si="2"/>
        <v>1430</v>
      </c>
      <c r="L66" s="23">
        <f t="shared" si="3"/>
        <v>0</v>
      </c>
    </row>
    <row r="67" spans="1:12">
      <c r="A67" s="55">
        <v>65</v>
      </c>
      <c r="B67" s="69" t="s">
        <v>156</v>
      </c>
      <c r="C67" s="23">
        <v>71494</v>
      </c>
      <c r="D67" s="23">
        <v>68929</v>
      </c>
      <c r="E67" s="23">
        <v>70627</v>
      </c>
      <c r="F67" s="23"/>
      <c r="G67" s="23"/>
      <c r="H67" s="23"/>
      <c r="I67" s="70">
        <f t="shared" si="0"/>
        <v>-1.2126891767141299E-2</v>
      </c>
      <c r="J67" s="23">
        <f t="shared" si="1"/>
        <v>-867</v>
      </c>
      <c r="K67" s="23">
        <f t="shared" si="2"/>
        <v>1698</v>
      </c>
      <c r="L67" s="23">
        <f t="shared" si="3"/>
        <v>0</v>
      </c>
    </row>
    <row r="68" spans="1:12">
      <c r="A68" s="55">
        <v>66</v>
      </c>
      <c r="B68" s="69" t="s">
        <v>157</v>
      </c>
      <c r="C68" s="23">
        <v>33849</v>
      </c>
      <c r="D68" s="23">
        <v>35300</v>
      </c>
      <c r="E68" s="23">
        <v>36134</v>
      </c>
      <c r="F68" s="23"/>
      <c r="G68" s="23"/>
      <c r="H68" s="23"/>
      <c r="I68" s="70">
        <f t="shared" ref="I68:I84" si="4">(E68-C68)/C68</f>
        <v>6.7505687021773175E-2</v>
      </c>
      <c r="J68" s="23">
        <f t="shared" ref="J68:J84" si="5">E68-C68</f>
        <v>2285</v>
      </c>
      <c r="K68" s="23">
        <f t="shared" ref="K68:K84" si="6">E68-D68</f>
        <v>834</v>
      </c>
      <c r="L68" s="23">
        <f t="shared" ref="L68:L84" si="7">H68-G68</f>
        <v>0</v>
      </c>
    </row>
    <row r="69" spans="1:12">
      <c r="A69" s="55">
        <v>67</v>
      </c>
      <c r="B69" s="69" t="s">
        <v>158</v>
      </c>
      <c r="C69" s="23">
        <v>62135</v>
      </c>
      <c r="D69" s="23">
        <v>64008</v>
      </c>
      <c r="E69" s="23">
        <v>65956</v>
      </c>
      <c r="F69" s="23"/>
      <c r="G69" s="23"/>
      <c r="H69" s="23"/>
      <c r="I69" s="70">
        <f t="shared" si="4"/>
        <v>6.1495131568359215E-2</v>
      </c>
      <c r="J69" s="23">
        <f t="shared" si="5"/>
        <v>3821</v>
      </c>
      <c r="K69" s="23">
        <f t="shared" si="6"/>
        <v>1948</v>
      </c>
      <c r="L69" s="23">
        <f t="shared" si="7"/>
        <v>0</v>
      </c>
    </row>
    <row r="70" spans="1:12">
      <c r="A70" s="55">
        <v>68</v>
      </c>
      <c r="B70" s="69" t="s">
        <v>159</v>
      </c>
      <c r="C70" s="23">
        <v>41752</v>
      </c>
      <c r="D70" s="23">
        <v>43680</v>
      </c>
      <c r="E70" s="23">
        <v>44019</v>
      </c>
      <c r="F70" s="23"/>
      <c r="G70" s="23"/>
      <c r="H70" s="23"/>
      <c r="I70" s="70">
        <f t="shared" si="4"/>
        <v>5.4296800153286071E-2</v>
      </c>
      <c r="J70" s="23">
        <f t="shared" si="5"/>
        <v>2267</v>
      </c>
      <c r="K70" s="23">
        <f t="shared" si="6"/>
        <v>339</v>
      </c>
      <c r="L70" s="23">
        <f t="shared" si="7"/>
        <v>0</v>
      </c>
    </row>
    <row r="71" spans="1:12">
      <c r="A71" s="55">
        <v>69</v>
      </c>
      <c r="B71" s="69" t="s">
        <v>160</v>
      </c>
      <c r="C71" s="23">
        <v>9292</v>
      </c>
      <c r="D71" s="23">
        <v>8773</v>
      </c>
      <c r="E71" s="23">
        <v>9131</v>
      </c>
      <c r="F71" s="23"/>
      <c r="G71" s="23"/>
      <c r="H71" s="23"/>
      <c r="I71" s="70">
        <f t="shared" si="4"/>
        <v>-1.7326732673267328E-2</v>
      </c>
      <c r="J71" s="23">
        <f t="shared" si="5"/>
        <v>-161</v>
      </c>
      <c r="K71" s="23">
        <f t="shared" si="6"/>
        <v>358</v>
      </c>
      <c r="L71" s="23">
        <f t="shared" si="7"/>
        <v>0</v>
      </c>
    </row>
    <row r="72" spans="1:12">
      <c r="A72" s="55">
        <v>70</v>
      </c>
      <c r="B72" s="69" t="s">
        <v>161</v>
      </c>
      <c r="C72" s="23">
        <v>28464</v>
      </c>
      <c r="D72" s="23">
        <v>29768</v>
      </c>
      <c r="E72" s="23">
        <v>30296</v>
      </c>
      <c r="F72" s="23"/>
      <c r="G72" s="23"/>
      <c r="H72" s="23"/>
      <c r="I72" s="70">
        <f t="shared" si="4"/>
        <v>6.4362001124227089E-2</v>
      </c>
      <c r="J72" s="23">
        <f t="shared" si="5"/>
        <v>1832</v>
      </c>
      <c r="K72" s="23">
        <f t="shared" si="6"/>
        <v>528</v>
      </c>
      <c r="L72" s="23">
        <f t="shared" si="7"/>
        <v>0</v>
      </c>
    </row>
    <row r="73" spans="1:12">
      <c r="A73" s="55">
        <v>71</v>
      </c>
      <c r="B73" s="69" t="s">
        <v>162</v>
      </c>
      <c r="C73" s="23">
        <v>27298</v>
      </c>
      <c r="D73" s="23">
        <v>28733</v>
      </c>
      <c r="E73" s="23">
        <v>29315</v>
      </c>
      <c r="F73" s="23"/>
      <c r="G73" s="23"/>
      <c r="H73" s="23"/>
      <c r="I73" s="70">
        <f t="shared" si="4"/>
        <v>7.3888196937504577E-2</v>
      </c>
      <c r="J73" s="23">
        <f t="shared" si="5"/>
        <v>2017</v>
      </c>
      <c r="K73" s="23">
        <f t="shared" si="6"/>
        <v>582</v>
      </c>
      <c r="L73" s="23">
        <f t="shared" si="7"/>
        <v>0</v>
      </c>
    </row>
    <row r="74" spans="1:12">
      <c r="A74" s="55">
        <v>72</v>
      </c>
      <c r="B74" s="69" t="s">
        <v>163</v>
      </c>
      <c r="C74" s="23">
        <v>53113</v>
      </c>
      <c r="D74" s="23">
        <v>58318</v>
      </c>
      <c r="E74" s="23">
        <v>59580</v>
      </c>
      <c r="F74" s="23"/>
      <c r="G74" s="23"/>
      <c r="H74" s="23"/>
      <c r="I74" s="70">
        <f t="shared" si="4"/>
        <v>0.12175926797582513</v>
      </c>
      <c r="J74" s="23">
        <f t="shared" si="5"/>
        <v>6467</v>
      </c>
      <c r="K74" s="23">
        <f t="shared" si="6"/>
        <v>1262</v>
      </c>
      <c r="L74" s="23">
        <f t="shared" si="7"/>
        <v>0</v>
      </c>
    </row>
    <row r="75" spans="1:12">
      <c r="A75" s="55">
        <v>73</v>
      </c>
      <c r="B75" s="69" t="s">
        <v>164</v>
      </c>
      <c r="C75" s="23">
        <v>34049</v>
      </c>
      <c r="D75" s="23">
        <v>32108</v>
      </c>
      <c r="E75" s="23">
        <v>33172</v>
      </c>
      <c r="F75" s="23"/>
      <c r="G75" s="23"/>
      <c r="H75" s="23"/>
      <c r="I75" s="70">
        <f t="shared" si="4"/>
        <v>-2.5756997268642251E-2</v>
      </c>
      <c r="J75" s="23">
        <f t="shared" si="5"/>
        <v>-877</v>
      </c>
      <c r="K75" s="23">
        <f t="shared" si="6"/>
        <v>1064</v>
      </c>
      <c r="L75" s="23">
        <f t="shared" si="7"/>
        <v>0</v>
      </c>
    </row>
    <row r="76" spans="1:12">
      <c r="A76" s="55">
        <v>74</v>
      </c>
      <c r="B76" s="69" t="s">
        <v>165</v>
      </c>
      <c r="C76" s="23">
        <v>22614</v>
      </c>
      <c r="D76" s="23">
        <v>22793</v>
      </c>
      <c r="E76" s="23">
        <v>23378</v>
      </c>
      <c r="F76" s="23"/>
      <c r="G76" s="23"/>
      <c r="H76" s="23"/>
      <c r="I76" s="70">
        <f t="shared" si="4"/>
        <v>3.37843813566817E-2</v>
      </c>
      <c r="J76" s="23">
        <f t="shared" si="5"/>
        <v>764</v>
      </c>
      <c r="K76" s="23">
        <f t="shared" si="6"/>
        <v>585</v>
      </c>
      <c r="L76" s="23">
        <f t="shared" si="7"/>
        <v>0</v>
      </c>
    </row>
    <row r="77" spans="1:12">
      <c r="A77" s="55">
        <v>75</v>
      </c>
      <c r="B77" s="69" t="s">
        <v>166</v>
      </c>
      <c r="C77" s="23">
        <v>8881</v>
      </c>
      <c r="D77" s="23">
        <v>8511</v>
      </c>
      <c r="E77" s="23">
        <v>8582</v>
      </c>
      <c r="F77" s="23"/>
      <c r="G77" s="23"/>
      <c r="H77" s="23"/>
      <c r="I77" s="70">
        <f t="shared" si="4"/>
        <v>-3.3667379799572121E-2</v>
      </c>
      <c r="J77" s="23">
        <f t="shared" si="5"/>
        <v>-299</v>
      </c>
      <c r="K77" s="23">
        <f t="shared" si="6"/>
        <v>71</v>
      </c>
      <c r="L77" s="23">
        <f t="shared" si="7"/>
        <v>0</v>
      </c>
    </row>
    <row r="78" spans="1:12">
      <c r="A78" s="55">
        <v>76</v>
      </c>
      <c r="B78" s="69" t="s">
        <v>167</v>
      </c>
      <c r="C78" s="23">
        <v>15314</v>
      </c>
      <c r="D78" s="23">
        <v>15937</v>
      </c>
      <c r="E78" s="23">
        <v>16429</v>
      </c>
      <c r="F78" s="23"/>
      <c r="G78" s="23"/>
      <c r="H78" s="23"/>
      <c r="I78" s="70">
        <f t="shared" si="4"/>
        <v>7.2809194201384347E-2</v>
      </c>
      <c r="J78" s="23">
        <f t="shared" si="5"/>
        <v>1115</v>
      </c>
      <c r="K78" s="23">
        <f t="shared" si="6"/>
        <v>492</v>
      </c>
      <c r="L78" s="23">
        <f t="shared" si="7"/>
        <v>0</v>
      </c>
    </row>
    <row r="79" spans="1:12">
      <c r="A79" s="55">
        <v>77</v>
      </c>
      <c r="B79" s="69" t="s">
        <v>168</v>
      </c>
      <c r="C79" s="23">
        <v>39405</v>
      </c>
      <c r="D79" s="23">
        <v>40977</v>
      </c>
      <c r="E79" s="23">
        <v>41699</v>
      </c>
      <c r="F79" s="23"/>
      <c r="G79" s="23"/>
      <c r="H79" s="23"/>
      <c r="I79" s="70">
        <f t="shared" si="4"/>
        <v>5.8215962441314557E-2</v>
      </c>
      <c r="J79" s="23">
        <f t="shared" si="5"/>
        <v>2294</v>
      </c>
      <c r="K79" s="23">
        <f t="shared" si="6"/>
        <v>722</v>
      </c>
      <c r="L79" s="23">
        <f t="shared" si="7"/>
        <v>0</v>
      </c>
    </row>
    <row r="80" spans="1:12">
      <c r="A80" s="55">
        <v>78</v>
      </c>
      <c r="B80" s="69" t="s">
        <v>169</v>
      </c>
      <c r="C80" s="23">
        <v>29268</v>
      </c>
      <c r="D80" s="23">
        <v>28290</v>
      </c>
      <c r="E80" s="23">
        <v>28674</v>
      </c>
      <c r="F80" s="23"/>
      <c r="G80" s="23"/>
      <c r="H80" s="23"/>
      <c r="I80" s="70">
        <f t="shared" si="4"/>
        <v>-2.0295202952029519E-2</v>
      </c>
      <c r="J80" s="23">
        <f t="shared" si="5"/>
        <v>-594</v>
      </c>
      <c r="K80" s="23">
        <f t="shared" si="6"/>
        <v>384</v>
      </c>
      <c r="L80" s="23">
        <f t="shared" si="7"/>
        <v>0</v>
      </c>
    </row>
    <row r="81" spans="1:12">
      <c r="A81" s="55">
        <v>79</v>
      </c>
      <c r="B81" s="69" t="s">
        <v>170</v>
      </c>
      <c r="C81" s="23">
        <v>11883</v>
      </c>
      <c r="D81" s="23">
        <v>12043</v>
      </c>
      <c r="E81" s="23">
        <v>12482</v>
      </c>
      <c r="F81" s="23"/>
      <c r="G81" s="23"/>
      <c r="H81" s="23"/>
      <c r="I81" s="70">
        <f t="shared" si="4"/>
        <v>5.040814609105445E-2</v>
      </c>
      <c r="J81" s="23">
        <f t="shared" si="5"/>
        <v>599</v>
      </c>
      <c r="K81" s="23">
        <f t="shared" si="6"/>
        <v>439</v>
      </c>
      <c r="L81" s="23">
        <f t="shared" si="7"/>
        <v>0</v>
      </c>
    </row>
    <row r="82" spans="1:12">
      <c r="A82" s="55">
        <v>80</v>
      </c>
      <c r="B82" s="69" t="s">
        <v>171</v>
      </c>
      <c r="C82" s="23">
        <v>39435</v>
      </c>
      <c r="D82" s="23">
        <v>39998</v>
      </c>
      <c r="E82" s="23">
        <v>41927</v>
      </c>
      <c r="F82" s="23"/>
      <c r="G82" s="23"/>
      <c r="H82" s="23"/>
      <c r="I82" s="70">
        <f t="shared" si="4"/>
        <v>6.3192595410168625E-2</v>
      </c>
      <c r="J82" s="23">
        <f t="shared" si="5"/>
        <v>2492</v>
      </c>
      <c r="K82" s="23">
        <f t="shared" si="6"/>
        <v>1929</v>
      </c>
      <c r="L82" s="23">
        <f t="shared" si="7"/>
        <v>0</v>
      </c>
    </row>
    <row r="83" spans="1:12">
      <c r="A83" s="55">
        <v>81</v>
      </c>
      <c r="B83" s="69" t="s">
        <v>172</v>
      </c>
      <c r="C83" s="23">
        <v>55649</v>
      </c>
      <c r="D83" s="23">
        <v>58936</v>
      </c>
      <c r="E83" s="23">
        <v>60115</v>
      </c>
      <c r="F83" s="23"/>
      <c r="G83" s="23"/>
      <c r="H83" s="23"/>
      <c r="I83" s="70">
        <f t="shared" si="4"/>
        <v>8.0253014429729194E-2</v>
      </c>
      <c r="J83" s="23">
        <f t="shared" si="5"/>
        <v>4466</v>
      </c>
      <c r="K83" s="23">
        <f t="shared" si="6"/>
        <v>1179</v>
      </c>
      <c r="L83" s="23">
        <f t="shared" si="7"/>
        <v>0</v>
      </c>
    </row>
    <row r="84" spans="1:12" s="95" customFormat="1">
      <c r="A84" s="166" t="s">
        <v>173</v>
      </c>
      <c r="B84" s="166"/>
      <c r="C84" s="99">
        <v>11417099</v>
      </c>
      <c r="D84" s="99">
        <v>11636185</v>
      </c>
      <c r="E84" s="99">
        <v>11821729</v>
      </c>
      <c r="F84" s="99"/>
      <c r="G84" s="99"/>
      <c r="H84" s="99"/>
      <c r="I84" s="92">
        <f t="shared" si="4"/>
        <v>3.5440701705398189E-2</v>
      </c>
      <c r="J84" s="100">
        <f t="shared" si="5"/>
        <v>404630</v>
      </c>
      <c r="K84" s="100">
        <f t="shared" si="6"/>
        <v>185544</v>
      </c>
      <c r="L84" s="23">
        <f t="shared" si="7"/>
        <v>0</v>
      </c>
    </row>
    <row r="86" spans="1:12">
      <c r="E86" s="137"/>
      <c r="F86" s="137"/>
    </row>
    <row r="87" spans="1:12">
      <c r="E87" s="137"/>
      <c r="F87" s="137"/>
      <c r="G87" s="137"/>
      <c r="H87" s="137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zoomScale="80" zoomScaleNormal="80" workbookViewId="0">
      <selection activeCell="Q5" sqref="Q5"/>
    </sheetView>
  </sheetViews>
  <sheetFormatPr defaultRowHeight="15"/>
  <cols>
    <col min="2" max="2" width="39.5703125" customWidth="1"/>
    <col min="3" max="3" width="12.7109375" style="136" customWidth="1"/>
    <col min="4" max="4" width="12.7109375" style="134" customWidth="1"/>
    <col min="5" max="5" width="12.7109375" style="135" customWidth="1"/>
    <col min="6" max="8" width="12.7109375" style="136" customWidth="1"/>
    <col min="9" max="9" width="24.85546875" customWidth="1"/>
    <col min="10" max="10" width="29.140625" customWidth="1"/>
    <col min="11" max="11" width="23.42578125" customWidth="1"/>
    <col min="12" max="12" width="23.42578125" style="136" customWidth="1"/>
  </cols>
  <sheetData>
    <row r="1" spans="1:12" s="136" customFormat="1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2" ht="62.1" customHeight="1">
      <c r="A2" s="75" t="s">
        <v>1</v>
      </c>
      <c r="B2" s="74" t="s">
        <v>90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345</v>
      </c>
      <c r="J2" s="72" t="s">
        <v>346</v>
      </c>
      <c r="K2" s="1" t="s">
        <v>347</v>
      </c>
      <c r="L2" s="141" t="s">
        <v>348</v>
      </c>
    </row>
    <row r="3" spans="1:12">
      <c r="A3" s="64">
        <v>1</v>
      </c>
      <c r="B3" s="65" t="s">
        <v>2</v>
      </c>
      <c r="C3" s="23">
        <v>101844</v>
      </c>
      <c r="D3" s="23">
        <v>103123</v>
      </c>
      <c r="E3" s="23">
        <v>104688</v>
      </c>
      <c r="F3" s="23"/>
      <c r="G3" s="23"/>
      <c r="H3" s="23"/>
      <c r="I3" s="70">
        <f>(E3-C3)/C3</f>
        <v>2.7925061859314246E-2</v>
      </c>
      <c r="J3" s="23">
        <f>E3-C3</f>
        <v>2844</v>
      </c>
      <c r="K3" s="23">
        <f>E3-D3</f>
        <v>1565</v>
      </c>
      <c r="L3" s="23">
        <f>H3-G3</f>
        <v>0</v>
      </c>
    </row>
    <row r="4" spans="1:12">
      <c r="A4" s="64">
        <v>2</v>
      </c>
      <c r="B4" s="65" t="s">
        <v>3</v>
      </c>
      <c r="C4" s="23">
        <v>33171</v>
      </c>
      <c r="D4" s="23">
        <v>32380</v>
      </c>
      <c r="E4" s="23">
        <v>33806</v>
      </c>
      <c r="F4" s="23"/>
      <c r="G4" s="23"/>
      <c r="H4" s="23"/>
      <c r="I4" s="70">
        <f t="shared" ref="I4:I67" si="0">(E4-C4)/C4</f>
        <v>1.9143227518012722E-2</v>
      </c>
      <c r="J4" s="23">
        <f t="shared" ref="J4:J67" si="1">E4-C4</f>
        <v>635</v>
      </c>
      <c r="K4" s="23">
        <f t="shared" ref="K4:K67" si="2">E4-D4</f>
        <v>1426</v>
      </c>
      <c r="L4" s="23">
        <f t="shared" ref="L4:L67" si="3">H4-G4</f>
        <v>0</v>
      </c>
    </row>
    <row r="5" spans="1:12">
      <c r="A5" s="64">
        <v>3</v>
      </c>
      <c r="B5" s="65" t="s">
        <v>4</v>
      </c>
      <c r="C5" s="23">
        <v>9152</v>
      </c>
      <c r="D5" s="23">
        <v>9100</v>
      </c>
      <c r="E5" s="23">
        <v>11661</v>
      </c>
      <c r="F5" s="23"/>
      <c r="G5" s="23"/>
      <c r="H5" s="23"/>
      <c r="I5" s="70">
        <f t="shared" si="0"/>
        <v>0.27414772727272729</v>
      </c>
      <c r="J5" s="23">
        <f t="shared" si="1"/>
        <v>2509</v>
      </c>
      <c r="K5" s="23">
        <f t="shared" si="2"/>
        <v>2561</v>
      </c>
      <c r="L5" s="23">
        <f t="shared" si="3"/>
        <v>0</v>
      </c>
    </row>
    <row r="6" spans="1:12">
      <c r="A6" s="64">
        <v>5</v>
      </c>
      <c r="B6" s="65" t="s">
        <v>5</v>
      </c>
      <c r="C6" s="23">
        <v>13000</v>
      </c>
      <c r="D6" s="23">
        <v>12607</v>
      </c>
      <c r="E6" s="23">
        <v>12255</v>
      </c>
      <c r="F6" s="23"/>
      <c r="G6" s="23"/>
      <c r="H6" s="23"/>
      <c r="I6" s="70">
        <f t="shared" si="0"/>
        <v>-5.7307692307692309E-2</v>
      </c>
      <c r="J6" s="23">
        <f t="shared" si="1"/>
        <v>-745</v>
      </c>
      <c r="K6" s="23">
        <f t="shared" si="2"/>
        <v>-352</v>
      </c>
      <c r="L6" s="23">
        <f t="shared" si="3"/>
        <v>0</v>
      </c>
    </row>
    <row r="7" spans="1:12">
      <c r="A7" s="64">
        <v>6</v>
      </c>
      <c r="B7" s="65" t="s">
        <v>6</v>
      </c>
      <c r="C7" s="23">
        <v>1287</v>
      </c>
      <c r="D7" s="23">
        <v>987</v>
      </c>
      <c r="E7" s="23">
        <v>983</v>
      </c>
      <c r="F7" s="23"/>
      <c r="G7" s="23"/>
      <c r="H7" s="23"/>
      <c r="I7" s="70">
        <f t="shared" si="0"/>
        <v>-0.23620823620823622</v>
      </c>
      <c r="J7" s="23">
        <f t="shared" si="1"/>
        <v>-304</v>
      </c>
      <c r="K7" s="23">
        <f t="shared" si="2"/>
        <v>-4</v>
      </c>
      <c r="L7" s="23">
        <f t="shared" si="3"/>
        <v>0</v>
      </c>
    </row>
    <row r="8" spans="1:12">
      <c r="A8" s="64">
        <v>7</v>
      </c>
      <c r="B8" s="65" t="s">
        <v>7</v>
      </c>
      <c r="C8" s="23">
        <v>17071</v>
      </c>
      <c r="D8" s="23">
        <v>15443</v>
      </c>
      <c r="E8" s="23">
        <v>15673</v>
      </c>
      <c r="F8" s="23"/>
      <c r="G8" s="23"/>
      <c r="H8" s="23"/>
      <c r="I8" s="70">
        <f t="shared" si="0"/>
        <v>-8.1893269287095075E-2</v>
      </c>
      <c r="J8" s="23">
        <f t="shared" si="1"/>
        <v>-1398</v>
      </c>
      <c r="K8" s="23">
        <f t="shared" si="2"/>
        <v>230</v>
      </c>
      <c r="L8" s="23">
        <f t="shared" si="3"/>
        <v>0</v>
      </c>
    </row>
    <row r="9" spans="1:12">
      <c r="A9" s="64">
        <v>8</v>
      </c>
      <c r="B9" s="65" t="s">
        <v>293</v>
      </c>
      <c r="C9" s="23">
        <v>56346</v>
      </c>
      <c r="D9" s="23">
        <v>57356</v>
      </c>
      <c r="E9" s="23">
        <v>57289</v>
      </c>
      <c r="F9" s="23"/>
      <c r="G9" s="23"/>
      <c r="H9" s="23"/>
      <c r="I9" s="70">
        <f t="shared" si="0"/>
        <v>1.6735881872715012E-2</v>
      </c>
      <c r="J9" s="23">
        <f t="shared" si="1"/>
        <v>943</v>
      </c>
      <c r="K9" s="23">
        <f t="shared" si="2"/>
        <v>-67</v>
      </c>
      <c r="L9" s="23">
        <f t="shared" si="3"/>
        <v>0</v>
      </c>
    </row>
    <row r="10" spans="1:12">
      <c r="A10" s="64">
        <v>9</v>
      </c>
      <c r="B10" s="65" t="s">
        <v>8</v>
      </c>
      <c r="C10" s="23">
        <v>8194</v>
      </c>
      <c r="D10" s="23">
        <v>8710</v>
      </c>
      <c r="E10" s="23">
        <v>9194</v>
      </c>
      <c r="F10" s="23"/>
      <c r="G10" s="23"/>
      <c r="H10" s="23"/>
      <c r="I10" s="70">
        <f t="shared" si="0"/>
        <v>0.12204051745179399</v>
      </c>
      <c r="J10" s="23">
        <f t="shared" si="1"/>
        <v>1000</v>
      </c>
      <c r="K10" s="23">
        <f t="shared" si="2"/>
        <v>484</v>
      </c>
      <c r="L10" s="23">
        <f t="shared" si="3"/>
        <v>0</v>
      </c>
    </row>
    <row r="11" spans="1:12">
      <c r="A11" s="66">
        <v>10</v>
      </c>
      <c r="B11" s="65" t="s">
        <v>9</v>
      </c>
      <c r="C11" s="23">
        <v>344300</v>
      </c>
      <c r="D11" s="23">
        <v>354456</v>
      </c>
      <c r="E11" s="23">
        <v>356665</v>
      </c>
      <c r="F11" s="23"/>
      <c r="G11" s="23"/>
      <c r="H11" s="23"/>
      <c r="I11" s="70">
        <f t="shared" si="0"/>
        <v>3.5913447574789426E-2</v>
      </c>
      <c r="J11" s="23">
        <f t="shared" si="1"/>
        <v>12365</v>
      </c>
      <c r="K11" s="23">
        <f t="shared" si="2"/>
        <v>2209</v>
      </c>
      <c r="L11" s="23">
        <f t="shared" si="3"/>
        <v>0</v>
      </c>
    </row>
    <row r="12" spans="1:12">
      <c r="A12" s="66">
        <v>11</v>
      </c>
      <c r="B12" s="65" t="s">
        <v>10</v>
      </c>
      <c r="C12" s="23">
        <v>15300</v>
      </c>
      <c r="D12" s="23">
        <v>15318</v>
      </c>
      <c r="E12" s="23">
        <v>15394</v>
      </c>
      <c r="F12" s="23"/>
      <c r="G12" s="23"/>
      <c r="H12" s="23"/>
      <c r="I12" s="70">
        <f t="shared" si="0"/>
        <v>6.143790849673203E-3</v>
      </c>
      <c r="J12" s="23">
        <f t="shared" si="1"/>
        <v>94</v>
      </c>
      <c r="K12" s="23">
        <f t="shared" si="2"/>
        <v>76</v>
      </c>
      <c r="L12" s="23">
        <f t="shared" si="3"/>
        <v>0</v>
      </c>
    </row>
    <row r="13" spans="1:12">
      <c r="A13" s="66">
        <v>12</v>
      </c>
      <c r="B13" s="65" t="s">
        <v>11</v>
      </c>
      <c r="C13" s="23">
        <v>1527</v>
      </c>
      <c r="D13" s="23">
        <v>2172</v>
      </c>
      <c r="E13" s="23">
        <v>2528</v>
      </c>
      <c r="F13" s="23"/>
      <c r="G13" s="23"/>
      <c r="H13" s="23"/>
      <c r="I13" s="70">
        <f t="shared" si="0"/>
        <v>0.65553372626064177</v>
      </c>
      <c r="J13" s="23">
        <f t="shared" si="1"/>
        <v>1001</v>
      </c>
      <c r="K13" s="23">
        <f t="shared" si="2"/>
        <v>356</v>
      </c>
      <c r="L13" s="23">
        <f t="shared" si="3"/>
        <v>0</v>
      </c>
    </row>
    <row r="14" spans="1:12">
      <c r="A14" s="66">
        <v>13</v>
      </c>
      <c r="B14" s="65" t="s">
        <v>12</v>
      </c>
      <c r="C14" s="23">
        <v>264956</v>
      </c>
      <c r="D14" s="23">
        <v>272806</v>
      </c>
      <c r="E14" s="23">
        <v>276016</v>
      </c>
      <c r="F14" s="23"/>
      <c r="G14" s="23"/>
      <c r="H14" s="23"/>
      <c r="I14" s="70">
        <f t="shared" si="0"/>
        <v>4.174277993327194E-2</v>
      </c>
      <c r="J14" s="23">
        <f t="shared" si="1"/>
        <v>11060</v>
      </c>
      <c r="K14" s="23">
        <f t="shared" si="2"/>
        <v>3210</v>
      </c>
      <c r="L14" s="23">
        <f t="shared" si="3"/>
        <v>0</v>
      </c>
    </row>
    <row r="15" spans="1:12">
      <c r="A15" s="66">
        <v>14</v>
      </c>
      <c r="B15" s="65" t="s">
        <v>13</v>
      </c>
      <c r="C15" s="23">
        <v>429777</v>
      </c>
      <c r="D15" s="23">
        <v>462974</v>
      </c>
      <c r="E15" s="23">
        <v>468581</v>
      </c>
      <c r="F15" s="23"/>
      <c r="G15" s="23"/>
      <c r="H15" s="23"/>
      <c r="I15" s="70">
        <f t="shared" si="0"/>
        <v>9.0288684596895596E-2</v>
      </c>
      <c r="J15" s="23">
        <f t="shared" si="1"/>
        <v>38804</v>
      </c>
      <c r="K15" s="23">
        <f t="shared" si="2"/>
        <v>5607</v>
      </c>
      <c r="L15" s="23">
        <f t="shared" si="3"/>
        <v>0</v>
      </c>
    </row>
    <row r="16" spans="1:12">
      <c r="A16" s="66">
        <v>15</v>
      </c>
      <c r="B16" s="65" t="s">
        <v>14</v>
      </c>
      <c r="C16" s="23">
        <v>53498</v>
      </c>
      <c r="D16" s="23">
        <v>56439</v>
      </c>
      <c r="E16" s="23">
        <v>55945</v>
      </c>
      <c r="F16" s="23"/>
      <c r="G16" s="23"/>
      <c r="H16" s="23"/>
      <c r="I16" s="70">
        <f t="shared" si="0"/>
        <v>4.574002766458559E-2</v>
      </c>
      <c r="J16" s="23">
        <f t="shared" si="1"/>
        <v>2447</v>
      </c>
      <c r="K16" s="23">
        <f t="shared" si="2"/>
        <v>-494</v>
      </c>
      <c r="L16" s="23">
        <f t="shared" si="3"/>
        <v>0</v>
      </c>
    </row>
    <row r="17" spans="1:12">
      <c r="A17" s="66">
        <v>16</v>
      </c>
      <c r="B17" s="65" t="s">
        <v>15</v>
      </c>
      <c r="C17" s="23">
        <v>50268</v>
      </c>
      <c r="D17" s="23">
        <v>53796</v>
      </c>
      <c r="E17" s="23">
        <v>54778</v>
      </c>
      <c r="F17" s="23"/>
      <c r="G17" s="23"/>
      <c r="H17" s="23"/>
      <c r="I17" s="70">
        <f t="shared" si="0"/>
        <v>8.971910559401608E-2</v>
      </c>
      <c r="J17" s="23">
        <f t="shared" si="1"/>
        <v>4510</v>
      </c>
      <c r="K17" s="23">
        <f t="shared" si="2"/>
        <v>982</v>
      </c>
      <c r="L17" s="23">
        <f t="shared" si="3"/>
        <v>0</v>
      </c>
    </row>
    <row r="18" spans="1:12">
      <c r="A18" s="66">
        <v>17</v>
      </c>
      <c r="B18" s="65" t="s">
        <v>16</v>
      </c>
      <c r="C18" s="23">
        <v>45689</v>
      </c>
      <c r="D18" s="23">
        <v>49093</v>
      </c>
      <c r="E18" s="23">
        <v>50561</v>
      </c>
      <c r="F18" s="23"/>
      <c r="G18" s="23"/>
      <c r="H18" s="23"/>
      <c r="I18" s="70">
        <f t="shared" si="0"/>
        <v>0.10663398192125019</v>
      </c>
      <c r="J18" s="23">
        <f t="shared" si="1"/>
        <v>4872</v>
      </c>
      <c r="K18" s="23">
        <f t="shared" si="2"/>
        <v>1468</v>
      </c>
      <c r="L18" s="23">
        <f t="shared" si="3"/>
        <v>0</v>
      </c>
    </row>
    <row r="19" spans="1:12">
      <c r="A19" s="66">
        <v>18</v>
      </c>
      <c r="B19" s="65" t="s">
        <v>17</v>
      </c>
      <c r="C19" s="23">
        <v>44284</v>
      </c>
      <c r="D19" s="23">
        <v>44401</v>
      </c>
      <c r="E19" s="23">
        <v>44472</v>
      </c>
      <c r="F19" s="23"/>
      <c r="G19" s="23"/>
      <c r="H19" s="23"/>
      <c r="I19" s="70">
        <f t="shared" si="0"/>
        <v>4.245325625508084E-3</v>
      </c>
      <c r="J19" s="23">
        <f t="shared" si="1"/>
        <v>188</v>
      </c>
      <c r="K19" s="23">
        <f t="shared" si="2"/>
        <v>71</v>
      </c>
      <c r="L19" s="23">
        <f t="shared" si="3"/>
        <v>0</v>
      </c>
    </row>
    <row r="20" spans="1:12">
      <c r="A20" s="66">
        <v>19</v>
      </c>
      <c r="B20" s="65" t="s">
        <v>18</v>
      </c>
      <c r="C20" s="23">
        <v>2882</v>
      </c>
      <c r="D20" s="23">
        <v>3141</v>
      </c>
      <c r="E20" s="23">
        <v>3192</v>
      </c>
      <c r="F20" s="23"/>
      <c r="G20" s="23"/>
      <c r="H20" s="23"/>
      <c r="I20" s="70">
        <f t="shared" si="0"/>
        <v>0.10756419153365718</v>
      </c>
      <c r="J20" s="23">
        <f t="shared" si="1"/>
        <v>310</v>
      </c>
      <c r="K20" s="23">
        <f t="shared" si="2"/>
        <v>51</v>
      </c>
      <c r="L20" s="23">
        <f t="shared" si="3"/>
        <v>0</v>
      </c>
    </row>
    <row r="21" spans="1:12">
      <c r="A21" s="66">
        <v>20</v>
      </c>
      <c r="B21" s="65" t="s">
        <v>19</v>
      </c>
      <c r="C21" s="23">
        <v>62816</v>
      </c>
      <c r="D21" s="23">
        <v>69801</v>
      </c>
      <c r="E21" s="23">
        <v>70268</v>
      </c>
      <c r="F21" s="23"/>
      <c r="G21" s="23"/>
      <c r="H21" s="23"/>
      <c r="I21" s="70">
        <f t="shared" si="0"/>
        <v>0.11863219561895058</v>
      </c>
      <c r="J21" s="23">
        <f t="shared" si="1"/>
        <v>7452</v>
      </c>
      <c r="K21" s="23">
        <f t="shared" si="2"/>
        <v>467</v>
      </c>
      <c r="L21" s="23">
        <f t="shared" si="3"/>
        <v>0</v>
      </c>
    </row>
    <row r="22" spans="1:12">
      <c r="A22" s="66">
        <v>21</v>
      </c>
      <c r="B22" s="65" t="s">
        <v>20</v>
      </c>
      <c r="C22" s="23">
        <v>11621</v>
      </c>
      <c r="D22" s="23">
        <v>14494</v>
      </c>
      <c r="E22" s="23">
        <v>14942</v>
      </c>
      <c r="F22" s="23"/>
      <c r="G22" s="23"/>
      <c r="H22" s="23"/>
      <c r="I22" s="70">
        <f t="shared" si="0"/>
        <v>0.28577575079597278</v>
      </c>
      <c r="J22" s="23">
        <f t="shared" si="1"/>
        <v>3321</v>
      </c>
      <c r="K22" s="23">
        <f t="shared" si="2"/>
        <v>448</v>
      </c>
      <c r="L22" s="23">
        <f t="shared" si="3"/>
        <v>0</v>
      </c>
    </row>
    <row r="23" spans="1:12">
      <c r="A23" s="66">
        <v>22</v>
      </c>
      <c r="B23" s="65" t="s">
        <v>21</v>
      </c>
      <c r="C23" s="23">
        <v>155233</v>
      </c>
      <c r="D23" s="23">
        <v>165423</v>
      </c>
      <c r="E23" s="23">
        <v>167090</v>
      </c>
      <c r="F23" s="23"/>
      <c r="G23" s="23"/>
      <c r="H23" s="23"/>
      <c r="I23" s="70">
        <f t="shared" si="0"/>
        <v>7.6381954867843826E-2</v>
      </c>
      <c r="J23" s="23">
        <f t="shared" si="1"/>
        <v>11857</v>
      </c>
      <c r="K23" s="23">
        <f t="shared" si="2"/>
        <v>1667</v>
      </c>
      <c r="L23" s="23">
        <f t="shared" si="3"/>
        <v>0</v>
      </c>
    </row>
    <row r="24" spans="1:12">
      <c r="A24" s="66">
        <v>23</v>
      </c>
      <c r="B24" s="65" t="s">
        <v>22</v>
      </c>
      <c r="C24" s="23">
        <v>153917</v>
      </c>
      <c r="D24" s="23">
        <v>161960</v>
      </c>
      <c r="E24" s="23">
        <v>164486</v>
      </c>
      <c r="F24" s="23"/>
      <c r="G24" s="23"/>
      <c r="H24" s="23"/>
      <c r="I24" s="70">
        <f t="shared" si="0"/>
        <v>6.8666878902265513E-2</v>
      </c>
      <c r="J24" s="23">
        <f t="shared" si="1"/>
        <v>10569</v>
      </c>
      <c r="K24" s="23">
        <f t="shared" si="2"/>
        <v>2526</v>
      </c>
      <c r="L24" s="23">
        <f t="shared" si="3"/>
        <v>0</v>
      </c>
    </row>
    <row r="25" spans="1:12">
      <c r="A25" s="66">
        <v>24</v>
      </c>
      <c r="B25" s="65" t="s">
        <v>23</v>
      </c>
      <c r="C25" s="23">
        <v>79981</v>
      </c>
      <c r="D25" s="23">
        <v>86174</v>
      </c>
      <c r="E25" s="23">
        <v>87176</v>
      </c>
      <c r="F25" s="23"/>
      <c r="G25" s="23"/>
      <c r="H25" s="23"/>
      <c r="I25" s="70">
        <f t="shared" si="0"/>
        <v>8.9958865230492235E-2</v>
      </c>
      <c r="J25" s="23">
        <f t="shared" si="1"/>
        <v>7195</v>
      </c>
      <c r="K25" s="23">
        <f t="shared" si="2"/>
        <v>1002</v>
      </c>
      <c r="L25" s="23">
        <f t="shared" si="3"/>
        <v>0</v>
      </c>
    </row>
    <row r="26" spans="1:12">
      <c r="A26" s="66">
        <v>25</v>
      </c>
      <c r="B26" s="65" t="s">
        <v>24</v>
      </c>
      <c r="C26" s="23">
        <v>292510</v>
      </c>
      <c r="D26" s="23">
        <v>304610</v>
      </c>
      <c r="E26" s="23">
        <v>308739</v>
      </c>
      <c r="F26" s="23"/>
      <c r="G26" s="23"/>
      <c r="H26" s="23"/>
      <c r="I26" s="70">
        <f t="shared" si="0"/>
        <v>5.5481863867901951E-2</v>
      </c>
      <c r="J26" s="23">
        <f t="shared" si="1"/>
        <v>16229</v>
      </c>
      <c r="K26" s="23">
        <f t="shared" si="2"/>
        <v>4129</v>
      </c>
      <c r="L26" s="23">
        <f t="shared" si="3"/>
        <v>0</v>
      </c>
    </row>
    <row r="27" spans="1:12">
      <c r="A27" s="66">
        <v>26</v>
      </c>
      <c r="B27" s="65" t="s">
        <v>25</v>
      </c>
      <c r="C27" s="23">
        <v>20858</v>
      </c>
      <c r="D27" s="23">
        <v>23406</v>
      </c>
      <c r="E27" s="23">
        <v>24195</v>
      </c>
      <c r="F27" s="23"/>
      <c r="G27" s="23"/>
      <c r="H27" s="23"/>
      <c r="I27" s="70">
        <f t="shared" si="0"/>
        <v>0.15998657589414134</v>
      </c>
      <c r="J27" s="23">
        <f t="shared" si="1"/>
        <v>3337</v>
      </c>
      <c r="K27" s="23">
        <f t="shared" si="2"/>
        <v>789</v>
      </c>
      <c r="L27" s="23">
        <f t="shared" si="3"/>
        <v>0</v>
      </c>
    </row>
    <row r="28" spans="1:12">
      <c r="A28" s="66">
        <v>27</v>
      </c>
      <c r="B28" s="65" t="s">
        <v>26</v>
      </c>
      <c r="C28" s="23">
        <v>78400</v>
      </c>
      <c r="D28" s="23">
        <v>85801</v>
      </c>
      <c r="E28" s="23">
        <v>86812</v>
      </c>
      <c r="F28" s="23"/>
      <c r="G28" s="23"/>
      <c r="H28" s="23"/>
      <c r="I28" s="70">
        <f t="shared" si="0"/>
        <v>0.10729591836734693</v>
      </c>
      <c r="J28" s="23">
        <f t="shared" si="1"/>
        <v>8412</v>
      </c>
      <c r="K28" s="23">
        <f t="shared" si="2"/>
        <v>1011</v>
      </c>
      <c r="L28" s="23">
        <f t="shared" si="3"/>
        <v>0</v>
      </c>
    </row>
    <row r="29" spans="1:12">
      <c r="A29" s="66">
        <v>28</v>
      </c>
      <c r="B29" s="65" t="s">
        <v>27</v>
      </c>
      <c r="C29" s="23">
        <v>133996</v>
      </c>
      <c r="D29" s="23">
        <v>147217</v>
      </c>
      <c r="E29" s="23">
        <v>149017</v>
      </c>
      <c r="F29" s="23"/>
      <c r="G29" s="23"/>
      <c r="H29" s="23"/>
      <c r="I29" s="70">
        <f t="shared" si="0"/>
        <v>0.11210036120481208</v>
      </c>
      <c r="J29" s="23">
        <f t="shared" si="1"/>
        <v>15021</v>
      </c>
      <c r="K29" s="23">
        <f t="shared" si="2"/>
        <v>1800</v>
      </c>
      <c r="L29" s="23">
        <f t="shared" si="3"/>
        <v>0</v>
      </c>
    </row>
    <row r="30" spans="1:12">
      <c r="A30" s="66">
        <v>29</v>
      </c>
      <c r="B30" s="65" t="s">
        <v>28</v>
      </c>
      <c r="C30" s="23">
        <v>68745</v>
      </c>
      <c r="D30" s="23">
        <v>76346</v>
      </c>
      <c r="E30" s="23">
        <v>77441</v>
      </c>
      <c r="F30" s="23"/>
      <c r="G30" s="23"/>
      <c r="H30" s="23"/>
      <c r="I30" s="70">
        <f t="shared" si="0"/>
        <v>0.12649647247072515</v>
      </c>
      <c r="J30" s="23">
        <f t="shared" si="1"/>
        <v>8696</v>
      </c>
      <c r="K30" s="23">
        <f t="shared" si="2"/>
        <v>1095</v>
      </c>
      <c r="L30" s="23">
        <f t="shared" si="3"/>
        <v>0</v>
      </c>
    </row>
    <row r="31" spans="1:12">
      <c r="A31" s="66">
        <v>30</v>
      </c>
      <c r="B31" s="65" t="s">
        <v>29</v>
      </c>
      <c r="C31" s="23">
        <v>20574</v>
      </c>
      <c r="D31" s="23">
        <v>23012</v>
      </c>
      <c r="E31" s="23">
        <v>23291</v>
      </c>
      <c r="F31" s="23"/>
      <c r="G31" s="23"/>
      <c r="H31" s="23"/>
      <c r="I31" s="70">
        <f t="shared" si="0"/>
        <v>0.13205988140371341</v>
      </c>
      <c r="J31" s="23">
        <f t="shared" si="1"/>
        <v>2717</v>
      </c>
      <c r="K31" s="23">
        <f t="shared" si="2"/>
        <v>279</v>
      </c>
      <c r="L31" s="23">
        <f t="shared" si="3"/>
        <v>0</v>
      </c>
    </row>
    <row r="32" spans="1:12">
      <c r="A32" s="66">
        <v>31</v>
      </c>
      <c r="B32" s="65" t="s">
        <v>30</v>
      </c>
      <c r="C32" s="23">
        <v>131612</v>
      </c>
      <c r="D32" s="23">
        <v>144851</v>
      </c>
      <c r="E32" s="23">
        <v>146851</v>
      </c>
      <c r="F32" s="23"/>
      <c r="G32" s="23"/>
      <c r="H32" s="23"/>
      <c r="I32" s="70">
        <f t="shared" si="0"/>
        <v>0.11578731422666626</v>
      </c>
      <c r="J32" s="23">
        <f t="shared" si="1"/>
        <v>15239</v>
      </c>
      <c r="K32" s="23">
        <f t="shared" si="2"/>
        <v>2000</v>
      </c>
      <c r="L32" s="23">
        <f t="shared" si="3"/>
        <v>0</v>
      </c>
    </row>
    <row r="33" spans="1:12">
      <c r="A33" s="66">
        <v>32</v>
      </c>
      <c r="B33" s="65" t="s">
        <v>31</v>
      </c>
      <c r="C33" s="23">
        <v>55401</v>
      </c>
      <c r="D33" s="23">
        <v>61964</v>
      </c>
      <c r="E33" s="23">
        <v>62722</v>
      </c>
      <c r="F33" s="23"/>
      <c r="G33" s="23"/>
      <c r="H33" s="23"/>
      <c r="I33" s="70">
        <f t="shared" si="0"/>
        <v>0.13214562914026823</v>
      </c>
      <c r="J33" s="23">
        <f t="shared" si="1"/>
        <v>7321</v>
      </c>
      <c r="K33" s="23">
        <f t="shared" si="2"/>
        <v>758</v>
      </c>
      <c r="L33" s="23">
        <f t="shared" si="3"/>
        <v>0</v>
      </c>
    </row>
    <row r="34" spans="1:12">
      <c r="A34" s="66">
        <v>33</v>
      </c>
      <c r="B34" s="65" t="s">
        <v>32</v>
      </c>
      <c r="C34" s="23">
        <v>110961</v>
      </c>
      <c r="D34" s="23">
        <v>115683</v>
      </c>
      <c r="E34" s="23">
        <v>116986</v>
      </c>
      <c r="F34" s="23"/>
      <c r="G34" s="23"/>
      <c r="H34" s="23"/>
      <c r="I34" s="70">
        <f t="shared" si="0"/>
        <v>5.4298357080415645E-2</v>
      </c>
      <c r="J34" s="23">
        <f t="shared" si="1"/>
        <v>6025</v>
      </c>
      <c r="K34" s="23">
        <f t="shared" si="2"/>
        <v>1303</v>
      </c>
      <c r="L34" s="23">
        <f t="shared" si="3"/>
        <v>0</v>
      </c>
    </row>
    <row r="35" spans="1:12">
      <c r="A35" s="66">
        <v>35</v>
      </c>
      <c r="B35" s="65" t="s">
        <v>33</v>
      </c>
      <c r="C35" s="23">
        <v>78199</v>
      </c>
      <c r="D35" s="23">
        <v>77812</v>
      </c>
      <c r="E35" s="23">
        <v>78742</v>
      </c>
      <c r="F35" s="23"/>
      <c r="G35" s="23"/>
      <c r="H35" s="23"/>
      <c r="I35" s="70">
        <f t="shared" si="0"/>
        <v>6.9438228110333894E-3</v>
      </c>
      <c r="J35" s="23">
        <f t="shared" si="1"/>
        <v>543</v>
      </c>
      <c r="K35" s="23">
        <f t="shared" si="2"/>
        <v>930</v>
      </c>
      <c r="L35" s="23">
        <f t="shared" si="3"/>
        <v>0</v>
      </c>
    </row>
    <row r="36" spans="1:12">
      <c r="A36" s="66">
        <v>36</v>
      </c>
      <c r="B36" s="65" t="s">
        <v>34</v>
      </c>
      <c r="C36" s="23">
        <v>9421</v>
      </c>
      <c r="D36" s="23">
        <v>9139</v>
      </c>
      <c r="E36" s="23">
        <v>9285</v>
      </c>
      <c r="F36" s="23"/>
      <c r="G36" s="23"/>
      <c r="H36" s="23"/>
      <c r="I36" s="70">
        <f t="shared" si="0"/>
        <v>-1.4435834837066128E-2</v>
      </c>
      <c r="J36" s="23">
        <f t="shared" si="1"/>
        <v>-136</v>
      </c>
      <c r="K36" s="23">
        <f t="shared" si="2"/>
        <v>146</v>
      </c>
      <c r="L36" s="23">
        <f t="shared" si="3"/>
        <v>0</v>
      </c>
    </row>
    <row r="37" spans="1:12">
      <c r="A37" s="66">
        <v>37</v>
      </c>
      <c r="B37" s="65" t="s">
        <v>35</v>
      </c>
      <c r="C37" s="23">
        <v>6998</v>
      </c>
      <c r="D37" s="23">
        <v>7982</v>
      </c>
      <c r="E37" s="23">
        <v>8234</v>
      </c>
      <c r="F37" s="23"/>
      <c r="G37" s="23"/>
      <c r="H37" s="23"/>
      <c r="I37" s="70">
        <f t="shared" si="0"/>
        <v>0.17662189196913403</v>
      </c>
      <c r="J37" s="23">
        <f t="shared" si="1"/>
        <v>1236</v>
      </c>
      <c r="K37" s="23">
        <f t="shared" si="2"/>
        <v>252</v>
      </c>
      <c r="L37" s="23">
        <f t="shared" si="3"/>
        <v>0</v>
      </c>
    </row>
    <row r="38" spans="1:12">
      <c r="A38" s="66">
        <v>38</v>
      </c>
      <c r="B38" s="65" t="s">
        <v>36</v>
      </c>
      <c r="C38" s="23">
        <v>51862</v>
      </c>
      <c r="D38" s="23">
        <v>51514</v>
      </c>
      <c r="E38" s="23">
        <v>52250</v>
      </c>
      <c r="F38" s="23"/>
      <c r="G38" s="23"/>
      <c r="H38" s="23"/>
      <c r="I38" s="70">
        <f t="shared" si="0"/>
        <v>7.4813929273842119E-3</v>
      </c>
      <c r="J38" s="23">
        <f t="shared" si="1"/>
        <v>388</v>
      </c>
      <c r="K38" s="23">
        <f t="shared" si="2"/>
        <v>736</v>
      </c>
      <c r="L38" s="23">
        <f t="shared" si="3"/>
        <v>0</v>
      </c>
    </row>
    <row r="39" spans="1:12">
      <c r="A39" s="66">
        <v>39</v>
      </c>
      <c r="B39" s="65" t="s">
        <v>37</v>
      </c>
      <c r="C39" s="23">
        <v>1417</v>
      </c>
      <c r="D39" s="23">
        <v>1585</v>
      </c>
      <c r="E39" s="23">
        <v>1620</v>
      </c>
      <c r="F39" s="23"/>
      <c r="G39" s="23"/>
      <c r="H39" s="23"/>
      <c r="I39" s="70">
        <f t="shared" si="0"/>
        <v>0.14326040931545519</v>
      </c>
      <c r="J39" s="23">
        <f t="shared" si="1"/>
        <v>203</v>
      </c>
      <c r="K39" s="23">
        <f t="shared" si="2"/>
        <v>35</v>
      </c>
      <c r="L39" s="23">
        <f t="shared" si="3"/>
        <v>0</v>
      </c>
    </row>
    <row r="40" spans="1:12">
      <c r="A40" s="66">
        <v>41</v>
      </c>
      <c r="B40" s="65" t="s">
        <v>38</v>
      </c>
      <c r="C40" s="23">
        <v>640900</v>
      </c>
      <c r="D40" s="23">
        <v>738534</v>
      </c>
      <c r="E40" s="23">
        <v>770295</v>
      </c>
      <c r="F40" s="23"/>
      <c r="G40" s="23"/>
      <c r="H40" s="23"/>
      <c r="I40" s="70">
        <f t="shared" si="0"/>
        <v>0.20189577157122796</v>
      </c>
      <c r="J40" s="23">
        <f t="shared" si="1"/>
        <v>129395</v>
      </c>
      <c r="K40" s="23">
        <f t="shared" si="2"/>
        <v>31761</v>
      </c>
      <c r="L40" s="23">
        <f t="shared" si="3"/>
        <v>0</v>
      </c>
    </row>
    <row r="41" spans="1:12">
      <c r="A41" s="66">
        <v>42</v>
      </c>
      <c r="B41" s="65" t="s">
        <v>39</v>
      </c>
      <c r="C41" s="23">
        <v>217489</v>
      </c>
      <c r="D41" s="23">
        <v>219930</v>
      </c>
      <c r="E41" s="23">
        <v>225332</v>
      </c>
      <c r="F41" s="23"/>
      <c r="G41" s="23"/>
      <c r="H41" s="23"/>
      <c r="I41" s="70">
        <f t="shared" si="0"/>
        <v>3.6061593919692492E-2</v>
      </c>
      <c r="J41" s="23">
        <f t="shared" si="1"/>
        <v>7843</v>
      </c>
      <c r="K41" s="23">
        <f t="shared" si="2"/>
        <v>5402</v>
      </c>
      <c r="L41" s="23">
        <f t="shared" si="3"/>
        <v>0</v>
      </c>
    </row>
    <row r="42" spans="1:12">
      <c r="A42" s="66">
        <v>43</v>
      </c>
      <c r="B42" s="65" t="s">
        <v>40</v>
      </c>
      <c r="C42" s="23">
        <v>262789</v>
      </c>
      <c r="D42" s="23">
        <v>267075</v>
      </c>
      <c r="E42" s="23">
        <v>272698</v>
      </c>
      <c r="F42" s="23"/>
      <c r="G42" s="23"/>
      <c r="H42" s="23"/>
      <c r="I42" s="70">
        <f t="shared" si="0"/>
        <v>3.770705775355894E-2</v>
      </c>
      <c r="J42" s="23">
        <f t="shared" si="1"/>
        <v>9909</v>
      </c>
      <c r="K42" s="23">
        <f t="shared" si="2"/>
        <v>5623</v>
      </c>
      <c r="L42" s="23">
        <f t="shared" si="3"/>
        <v>0</v>
      </c>
    </row>
    <row r="43" spans="1:12">
      <c r="A43" s="66">
        <v>45</v>
      </c>
      <c r="B43" s="65" t="s">
        <v>41</v>
      </c>
      <c r="C43" s="23">
        <v>209037</v>
      </c>
      <c r="D43" s="23">
        <v>225393</v>
      </c>
      <c r="E43" s="23">
        <v>228209</v>
      </c>
      <c r="F43" s="23"/>
      <c r="G43" s="23"/>
      <c r="H43" s="23"/>
      <c r="I43" s="70">
        <f t="shared" si="0"/>
        <v>9.1715820644192175E-2</v>
      </c>
      <c r="J43" s="23">
        <f t="shared" si="1"/>
        <v>19172</v>
      </c>
      <c r="K43" s="23">
        <f t="shared" si="2"/>
        <v>2816</v>
      </c>
      <c r="L43" s="23">
        <f t="shared" si="3"/>
        <v>0</v>
      </c>
    </row>
    <row r="44" spans="1:12">
      <c r="A44" s="66">
        <v>46</v>
      </c>
      <c r="B44" s="65" t="s">
        <v>42</v>
      </c>
      <c r="C44" s="23">
        <v>697757</v>
      </c>
      <c r="D44" s="23">
        <v>729041</v>
      </c>
      <c r="E44" s="23">
        <v>736830</v>
      </c>
      <c r="F44" s="23"/>
      <c r="G44" s="23"/>
      <c r="H44" s="23"/>
      <c r="I44" s="70">
        <f t="shared" si="0"/>
        <v>5.5998005036137222E-2</v>
      </c>
      <c r="J44" s="23">
        <f t="shared" si="1"/>
        <v>39073</v>
      </c>
      <c r="K44" s="23">
        <f t="shared" si="2"/>
        <v>7789</v>
      </c>
      <c r="L44" s="23">
        <f t="shared" si="3"/>
        <v>0</v>
      </c>
    </row>
    <row r="45" spans="1:12">
      <c r="A45" s="66">
        <v>47</v>
      </c>
      <c r="B45" s="65" t="s">
        <v>43</v>
      </c>
      <c r="C45" s="23">
        <v>1312317</v>
      </c>
      <c r="D45" s="23">
        <v>1344245</v>
      </c>
      <c r="E45" s="23">
        <v>1343683</v>
      </c>
      <c r="F45" s="23"/>
      <c r="G45" s="23"/>
      <c r="H45" s="23"/>
      <c r="I45" s="70">
        <f t="shared" si="0"/>
        <v>2.3901237277273706E-2</v>
      </c>
      <c r="J45" s="23">
        <f t="shared" si="1"/>
        <v>31366</v>
      </c>
      <c r="K45" s="23">
        <f t="shared" si="2"/>
        <v>-562</v>
      </c>
      <c r="L45" s="23">
        <f t="shared" si="3"/>
        <v>0</v>
      </c>
    </row>
    <row r="46" spans="1:12">
      <c r="A46" s="66">
        <v>49</v>
      </c>
      <c r="B46" s="65" t="s">
        <v>44</v>
      </c>
      <c r="C46" s="23">
        <v>502479</v>
      </c>
      <c r="D46" s="23">
        <v>481189</v>
      </c>
      <c r="E46" s="23">
        <v>498086</v>
      </c>
      <c r="F46" s="23"/>
      <c r="G46" s="23"/>
      <c r="H46" s="23"/>
      <c r="I46" s="70">
        <f t="shared" si="0"/>
        <v>-8.7426539218554405E-3</v>
      </c>
      <c r="J46" s="23">
        <f t="shared" si="1"/>
        <v>-4393</v>
      </c>
      <c r="K46" s="23">
        <f t="shared" si="2"/>
        <v>16897</v>
      </c>
      <c r="L46" s="23">
        <f t="shared" si="3"/>
        <v>0</v>
      </c>
    </row>
    <row r="47" spans="1:12">
      <c r="A47" s="66">
        <v>50</v>
      </c>
      <c r="B47" s="65" t="s">
        <v>45</v>
      </c>
      <c r="C47" s="23">
        <v>16399</v>
      </c>
      <c r="D47" s="23">
        <v>16593</v>
      </c>
      <c r="E47" s="23">
        <v>16282</v>
      </c>
      <c r="F47" s="23"/>
      <c r="G47" s="23"/>
      <c r="H47" s="23"/>
      <c r="I47" s="70">
        <f t="shared" si="0"/>
        <v>-7.1345813769132264E-3</v>
      </c>
      <c r="J47" s="23">
        <f t="shared" si="1"/>
        <v>-117</v>
      </c>
      <c r="K47" s="23">
        <f t="shared" si="2"/>
        <v>-311</v>
      </c>
      <c r="L47" s="23">
        <f t="shared" si="3"/>
        <v>0</v>
      </c>
    </row>
    <row r="48" spans="1:12">
      <c r="A48" s="66">
        <v>51</v>
      </c>
      <c r="B48" s="65" t="s">
        <v>46</v>
      </c>
      <c r="C48" s="23">
        <v>4777</v>
      </c>
      <c r="D48" s="23">
        <v>4697</v>
      </c>
      <c r="E48" s="23">
        <v>4767</v>
      </c>
      <c r="F48" s="23"/>
      <c r="G48" s="23"/>
      <c r="H48" s="23"/>
      <c r="I48" s="70">
        <f t="shared" si="0"/>
        <v>-2.0933640360058614E-3</v>
      </c>
      <c r="J48" s="23">
        <f t="shared" si="1"/>
        <v>-10</v>
      </c>
      <c r="K48" s="23">
        <f t="shared" si="2"/>
        <v>70</v>
      </c>
      <c r="L48" s="23">
        <f t="shared" si="3"/>
        <v>0</v>
      </c>
    </row>
    <row r="49" spans="1:12">
      <c r="A49" s="66">
        <v>52</v>
      </c>
      <c r="B49" s="65" t="s">
        <v>47</v>
      </c>
      <c r="C49" s="23">
        <v>187658</v>
      </c>
      <c r="D49" s="23">
        <v>194244</v>
      </c>
      <c r="E49" s="23">
        <v>195075</v>
      </c>
      <c r="F49" s="23"/>
      <c r="G49" s="23"/>
      <c r="H49" s="23"/>
      <c r="I49" s="70">
        <f t="shared" si="0"/>
        <v>3.9524027752613794E-2</v>
      </c>
      <c r="J49" s="23">
        <f t="shared" si="1"/>
        <v>7417</v>
      </c>
      <c r="K49" s="23">
        <f t="shared" si="2"/>
        <v>831</v>
      </c>
      <c r="L49" s="23">
        <f t="shared" si="3"/>
        <v>0</v>
      </c>
    </row>
    <row r="50" spans="1:12">
      <c r="A50" s="66">
        <v>53</v>
      </c>
      <c r="B50" s="65" t="s">
        <v>48</v>
      </c>
      <c r="C50" s="23">
        <v>31392</v>
      </c>
      <c r="D50" s="23">
        <v>42076</v>
      </c>
      <c r="E50" s="23">
        <v>44143</v>
      </c>
      <c r="F50" s="23"/>
      <c r="G50" s="23"/>
      <c r="H50" s="23"/>
      <c r="I50" s="70">
        <f t="shared" si="0"/>
        <v>0.40618628950050967</v>
      </c>
      <c r="J50" s="23">
        <f t="shared" si="1"/>
        <v>12751</v>
      </c>
      <c r="K50" s="23">
        <f t="shared" si="2"/>
        <v>2067</v>
      </c>
      <c r="L50" s="23">
        <f t="shared" si="3"/>
        <v>0</v>
      </c>
    </row>
    <row r="51" spans="1:12">
      <c r="A51" s="66">
        <v>55</v>
      </c>
      <c r="B51" s="65" t="s">
        <v>49</v>
      </c>
      <c r="C51" s="23">
        <v>267833</v>
      </c>
      <c r="D51" s="23">
        <v>242287</v>
      </c>
      <c r="E51" s="23">
        <v>234430</v>
      </c>
      <c r="F51" s="23"/>
      <c r="G51" s="23"/>
      <c r="H51" s="23"/>
      <c r="I51" s="70">
        <f t="shared" si="0"/>
        <v>-0.12471577438179761</v>
      </c>
      <c r="J51" s="23">
        <f t="shared" si="1"/>
        <v>-33403</v>
      </c>
      <c r="K51" s="23">
        <f t="shared" si="2"/>
        <v>-7857</v>
      </c>
      <c r="L51" s="23">
        <f t="shared" si="3"/>
        <v>0</v>
      </c>
    </row>
    <row r="52" spans="1:12">
      <c r="A52" s="66">
        <v>56</v>
      </c>
      <c r="B52" s="65" t="s">
        <v>50</v>
      </c>
      <c r="C52" s="23">
        <v>673474</v>
      </c>
      <c r="D52" s="23">
        <v>646988</v>
      </c>
      <c r="E52" s="23">
        <v>643517</v>
      </c>
      <c r="F52" s="23"/>
      <c r="G52" s="23"/>
      <c r="H52" s="23"/>
      <c r="I52" s="70">
        <f t="shared" si="0"/>
        <v>-4.4481301431087167E-2</v>
      </c>
      <c r="J52" s="23">
        <f t="shared" si="1"/>
        <v>-29957</v>
      </c>
      <c r="K52" s="23">
        <f t="shared" si="2"/>
        <v>-3471</v>
      </c>
      <c r="L52" s="23">
        <f t="shared" si="3"/>
        <v>0</v>
      </c>
    </row>
    <row r="53" spans="1:12">
      <c r="A53" s="66">
        <v>58</v>
      </c>
      <c r="B53" s="65" t="s">
        <v>51</v>
      </c>
      <c r="C53" s="23">
        <v>21893</v>
      </c>
      <c r="D53" s="23">
        <v>20475</v>
      </c>
      <c r="E53" s="23">
        <v>20617</v>
      </c>
      <c r="F53" s="23"/>
      <c r="G53" s="23"/>
      <c r="H53" s="23"/>
      <c r="I53" s="70">
        <f t="shared" si="0"/>
        <v>-5.8283469602155941E-2</v>
      </c>
      <c r="J53" s="23">
        <f t="shared" si="1"/>
        <v>-1276</v>
      </c>
      <c r="K53" s="23">
        <f t="shared" si="2"/>
        <v>142</v>
      </c>
      <c r="L53" s="23">
        <f t="shared" si="3"/>
        <v>0</v>
      </c>
    </row>
    <row r="54" spans="1:12">
      <c r="A54" s="66">
        <v>59</v>
      </c>
      <c r="B54" s="65" t="s">
        <v>52</v>
      </c>
      <c r="C54" s="23">
        <v>16393</v>
      </c>
      <c r="D54" s="23">
        <v>15591</v>
      </c>
      <c r="E54" s="23">
        <v>15836</v>
      </c>
      <c r="F54" s="23"/>
      <c r="G54" s="23"/>
      <c r="H54" s="23"/>
      <c r="I54" s="70">
        <f t="shared" si="0"/>
        <v>-3.3977917403769903E-2</v>
      </c>
      <c r="J54" s="23">
        <f t="shared" si="1"/>
        <v>-557</v>
      </c>
      <c r="K54" s="23">
        <f t="shared" si="2"/>
        <v>245</v>
      </c>
      <c r="L54" s="23">
        <f t="shared" si="3"/>
        <v>0</v>
      </c>
    </row>
    <row r="55" spans="1:12">
      <c r="A55" s="66">
        <v>60</v>
      </c>
      <c r="B55" s="65" t="s">
        <v>53</v>
      </c>
      <c r="C55" s="23">
        <v>7984</v>
      </c>
      <c r="D55" s="23">
        <v>7929</v>
      </c>
      <c r="E55" s="23">
        <v>8184</v>
      </c>
      <c r="F55" s="23"/>
      <c r="G55" s="23"/>
      <c r="H55" s="23"/>
      <c r="I55" s="70">
        <f t="shared" si="0"/>
        <v>2.5050100200400802E-2</v>
      </c>
      <c r="J55" s="23">
        <f t="shared" si="1"/>
        <v>200</v>
      </c>
      <c r="K55" s="23">
        <f t="shared" si="2"/>
        <v>255</v>
      </c>
      <c r="L55" s="23">
        <f t="shared" si="3"/>
        <v>0</v>
      </c>
    </row>
    <row r="56" spans="1:12">
      <c r="A56" s="66">
        <v>61</v>
      </c>
      <c r="B56" s="65" t="s">
        <v>54</v>
      </c>
      <c r="C56" s="23">
        <v>18703</v>
      </c>
      <c r="D56" s="23">
        <v>19933</v>
      </c>
      <c r="E56" s="23">
        <v>20271</v>
      </c>
      <c r="F56" s="23"/>
      <c r="G56" s="23"/>
      <c r="H56" s="23"/>
      <c r="I56" s="70">
        <f t="shared" si="0"/>
        <v>8.3836817622841259E-2</v>
      </c>
      <c r="J56" s="23">
        <f t="shared" si="1"/>
        <v>1568</v>
      </c>
      <c r="K56" s="23">
        <f t="shared" si="2"/>
        <v>338</v>
      </c>
      <c r="L56" s="23">
        <f t="shared" si="3"/>
        <v>0</v>
      </c>
    </row>
    <row r="57" spans="1:12">
      <c r="A57" s="66">
        <v>62</v>
      </c>
      <c r="B57" s="65" t="s">
        <v>55</v>
      </c>
      <c r="C57" s="23">
        <v>81216</v>
      </c>
      <c r="D57" s="23">
        <v>90439</v>
      </c>
      <c r="E57" s="23">
        <v>91116</v>
      </c>
      <c r="F57" s="23"/>
      <c r="G57" s="23"/>
      <c r="H57" s="23"/>
      <c r="I57" s="70">
        <f t="shared" si="0"/>
        <v>0.12189716312056738</v>
      </c>
      <c r="J57" s="23">
        <f t="shared" si="1"/>
        <v>9900</v>
      </c>
      <c r="K57" s="23">
        <f t="shared" si="2"/>
        <v>677</v>
      </c>
      <c r="L57" s="23">
        <f t="shared" si="3"/>
        <v>0</v>
      </c>
    </row>
    <row r="58" spans="1:12">
      <c r="A58" s="66">
        <v>63</v>
      </c>
      <c r="B58" s="65" t="s">
        <v>56</v>
      </c>
      <c r="C58" s="23">
        <v>32221</v>
      </c>
      <c r="D58" s="23">
        <v>32493</v>
      </c>
      <c r="E58" s="23">
        <v>28086</v>
      </c>
      <c r="F58" s="23"/>
      <c r="G58" s="23"/>
      <c r="H58" s="23"/>
      <c r="I58" s="70">
        <f t="shared" si="0"/>
        <v>-0.12833245398963408</v>
      </c>
      <c r="J58" s="23">
        <f t="shared" si="1"/>
        <v>-4135</v>
      </c>
      <c r="K58" s="23">
        <f t="shared" si="2"/>
        <v>-4407</v>
      </c>
      <c r="L58" s="23">
        <f t="shared" si="3"/>
        <v>0</v>
      </c>
    </row>
    <row r="59" spans="1:12">
      <c r="A59" s="66">
        <v>64</v>
      </c>
      <c r="B59" s="65" t="s">
        <v>57</v>
      </c>
      <c r="C59" s="23">
        <v>60258</v>
      </c>
      <c r="D59" s="23">
        <v>58004</v>
      </c>
      <c r="E59" s="23">
        <v>58080</v>
      </c>
      <c r="F59" s="23"/>
      <c r="G59" s="23"/>
      <c r="H59" s="23"/>
      <c r="I59" s="70">
        <f t="shared" si="0"/>
        <v>-3.614457831325301E-2</v>
      </c>
      <c r="J59" s="23">
        <f t="shared" si="1"/>
        <v>-2178</v>
      </c>
      <c r="K59" s="23">
        <f t="shared" si="2"/>
        <v>76</v>
      </c>
      <c r="L59" s="23">
        <f t="shared" si="3"/>
        <v>0</v>
      </c>
    </row>
    <row r="60" spans="1:12">
      <c r="A60" s="66">
        <v>65</v>
      </c>
      <c r="B60" s="65" t="s">
        <v>58</v>
      </c>
      <c r="C60" s="23">
        <v>17328</v>
      </c>
      <c r="D60" s="23">
        <v>17899</v>
      </c>
      <c r="E60" s="23">
        <v>18136</v>
      </c>
      <c r="F60" s="23"/>
      <c r="G60" s="23"/>
      <c r="H60" s="23"/>
      <c r="I60" s="70">
        <f t="shared" si="0"/>
        <v>4.6629732225300091E-2</v>
      </c>
      <c r="J60" s="23">
        <f t="shared" si="1"/>
        <v>808</v>
      </c>
      <c r="K60" s="23">
        <f t="shared" si="2"/>
        <v>237</v>
      </c>
      <c r="L60" s="23">
        <f t="shared" si="3"/>
        <v>0</v>
      </c>
    </row>
    <row r="61" spans="1:12">
      <c r="A61" s="66">
        <v>66</v>
      </c>
      <c r="B61" s="65" t="s">
        <v>59</v>
      </c>
      <c r="C61" s="23">
        <v>46751</v>
      </c>
      <c r="D61" s="23">
        <v>48516</v>
      </c>
      <c r="E61" s="23">
        <v>49116</v>
      </c>
      <c r="F61" s="23"/>
      <c r="G61" s="23"/>
      <c r="H61" s="23"/>
      <c r="I61" s="70">
        <f t="shared" si="0"/>
        <v>5.0587153215973991E-2</v>
      </c>
      <c r="J61" s="23">
        <f t="shared" si="1"/>
        <v>2365</v>
      </c>
      <c r="K61" s="23">
        <f t="shared" si="2"/>
        <v>600</v>
      </c>
      <c r="L61" s="23">
        <f t="shared" si="3"/>
        <v>0</v>
      </c>
    </row>
    <row r="62" spans="1:12">
      <c r="A62" s="66">
        <v>68</v>
      </c>
      <c r="B62" s="65" t="s">
        <v>60</v>
      </c>
      <c r="C62" s="23">
        <v>134852</v>
      </c>
      <c r="D62" s="23">
        <v>154405</v>
      </c>
      <c r="E62" s="23">
        <v>155238</v>
      </c>
      <c r="F62" s="23"/>
      <c r="G62" s="23"/>
      <c r="H62" s="23"/>
      <c r="I62" s="70">
        <f t="shared" si="0"/>
        <v>0.15117313795865098</v>
      </c>
      <c r="J62" s="23">
        <f t="shared" si="1"/>
        <v>20386</v>
      </c>
      <c r="K62" s="23">
        <f t="shared" si="2"/>
        <v>833</v>
      </c>
      <c r="L62" s="23">
        <f t="shared" si="3"/>
        <v>0</v>
      </c>
    </row>
    <row r="63" spans="1:12">
      <c r="A63" s="66">
        <v>69</v>
      </c>
      <c r="B63" s="65" t="s">
        <v>61</v>
      </c>
      <c r="C63" s="23">
        <v>149978</v>
      </c>
      <c r="D63" s="23">
        <v>154667</v>
      </c>
      <c r="E63" s="23">
        <v>155595</v>
      </c>
      <c r="F63" s="23"/>
      <c r="G63" s="23"/>
      <c r="H63" s="23"/>
      <c r="I63" s="70">
        <f t="shared" si="0"/>
        <v>3.7452159650082015E-2</v>
      </c>
      <c r="J63" s="23">
        <f t="shared" si="1"/>
        <v>5617</v>
      </c>
      <c r="K63" s="23">
        <f t="shared" si="2"/>
        <v>928</v>
      </c>
      <c r="L63" s="23">
        <f t="shared" si="3"/>
        <v>0</v>
      </c>
    </row>
    <row r="64" spans="1:12">
      <c r="A64" s="66">
        <v>70</v>
      </c>
      <c r="B64" s="65" t="s">
        <v>62</v>
      </c>
      <c r="C64" s="23">
        <v>165793</v>
      </c>
      <c r="D64" s="23">
        <v>160171</v>
      </c>
      <c r="E64" s="23">
        <v>159668</v>
      </c>
      <c r="F64" s="23"/>
      <c r="G64" s="23"/>
      <c r="H64" s="23"/>
      <c r="I64" s="70">
        <f t="shared" si="0"/>
        <v>-3.6943658658688844E-2</v>
      </c>
      <c r="J64" s="23">
        <f t="shared" si="1"/>
        <v>-6125</v>
      </c>
      <c r="K64" s="23">
        <f t="shared" si="2"/>
        <v>-503</v>
      </c>
      <c r="L64" s="23">
        <f t="shared" si="3"/>
        <v>0</v>
      </c>
    </row>
    <row r="65" spans="1:12">
      <c r="A65" s="66">
        <v>71</v>
      </c>
      <c r="B65" s="65" t="s">
        <v>63</v>
      </c>
      <c r="C65" s="23">
        <v>136303</v>
      </c>
      <c r="D65" s="23">
        <v>140242</v>
      </c>
      <c r="E65" s="23">
        <v>143059</v>
      </c>
      <c r="F65" s="23"/>
      <c r="G65" s="23"/>
      <c r="H65" s="23"/>
      <c r="I65" s="70">
        <f t="shared" si="0"/>
        <v>4.9566040365949394E-2</v>
      </c>
      <c r="J65" s="23">
        <f t="shared" si="1"/>
        <v>6756</v>
      </c>
      <c r="K65" s="23">
        <f t="shared" si="2"/>
        <v>2817</v>
      </c>
      <c r="L65" s="23">
        <f t="shared" si="3"/>
        <v>0</v>
      </c>
    </row>
    <row r="66" spans="1:12">
      <c r="A66" s="66">
        <v>72</v>
      </c>
      <c r="B66" s="65" t="s">
        <v>64</v>
      </c>
      <c r="C66" s="23">
        <v>8267</v>
      </c>
      <c r="D66" s="23">
        <v>8923</v>
      </c>
      <c r="E66" s="23">
        <v>8743</v>
      </c>
      <c r="F66" s="23"/>
      <c r="G66" s="23"/>
      <c r="H66" s="23"/>
      <c r="I66" s="70">
        <f t="shared" si="0"/>
        <v>5.7578323454699404E-2</v>
      </c>
      <c r="J66" s="23">
        <f t="shared" si="1"/>
        <v>476</v>
      </c>
      <c r="K66" s="23">
        <f t="shared" si="2"/>
        <v>-180</v>
      </c>
      <c r="L66" s="23">
        <f t="shared" si="3"/>
        <v>0</v>
      </c>
    </row>
    <row r="67" spans="1:12">
      <c r="A67" s="66">
        <v>73</v>
      </c>
      <c r="B67" s="65" t="s">
        <v>65</v>
      </c>
      <c r="C67" s="23">
        <v>43870</v>
      </c>
      <c r="D67" s="23">
        <v>43556</v>
      </c>
      <c r="E67" s="23">
        <v>43911</v>
      </c>
      <c r="F67" s="23"/>
      <c r="G67" s="23"/>
      <c r="H67" s="23"/>
      <c r="I67" s="70">
        <f t="shared" si="0"/>
        <v>9.3457943925233649E-4</v>
      </c>
      <c r="J67" s="23">
        <f t="shared" si="1"/>
        <v>41</v>
      </c>
      <c r="K67" s="23">
        <f t="shared" si="2"/>
        <v>355</v>
      </c>
      <c r="L67" s="23">
        <f t="shared" si="3"/>
        <v>0</v>
      </c>
    </row>
    <row r="68" spans="1:12">
      <c r="A68" s="66">
        <v>74</v>
      </c>
      <c r="B68" s="65" t="s">
        <v>66</v>
      </c>
      <c r="C68" s="23">
        <v>39349</v>
      </c>
      <c r="D68" s="23">
        <v>41028</v>
      </c>
      <c r="E68" s="23">
        <v>41292</v>
      </c>
      <c r="F68" s="23"/>
      <c r="G68" s="23"/>
      <c r="H68" s="23"/>
      <c r="I68" s="70">
        <f t="shared" ref="I68:I92" si="4">(E68-C68)/C68</f>
        <v>4.9378637322422425E-2</v>
      </c>
      <c r="J68" s="23">
        <f t="shared" ref="J68:J92" si="5">E68-C68</f>
        <v>1943</v>
      </c>
      <c r="K68" s="23">
        <f t="shared" ref="K68:K92" si="6">E68-D68</f>
        <v>264</v>
      </c>
      <c r="L68" s="23">
        <f t="shared" ref="L68:L92" si="7">H68-G68</f>
        <v>0</v>
      </c>
    </row>
    <row r="69" spans="1:12">
      <c r="A69" s="66">
        <v>75</v>
      </c>
      <c r="B69" s="65" t="s">
        <v>67</v>
      </c>
      <c r="C69" s="23">
        <v>8183</v>
      </c>
      <c r="D69" s="23">
        <v>8688</v>
      </c>
      <c r="E69" s="23">
        <v>8682</v>
      </c>
      <c r="F69" s="23"/>
      <c r="G69" s="23"/>
      <c r="H69" s="23"/>
      <c r="I69" s="70">
        <f t="shared" si="4"/>
        <v>6.0980080655016498E-2</v>
      </c>
      <c r="J69" s="23">
        <f t="shared" si="5"/>
        <v>499</v>
      </c>
      <c r="K69" s="23">
        <f t="shared" si="6"/>
        <v>-6</v>
      </c>
      <c r="L69" s="23">
        <f t="shared" si="7"/>
        <v>0</v>
      </c>
    </row>
    <row r="70" spans="1:12">
      <c r="A70" s="66">
        <v>77</v>
      </c>
      <c r="B70" s="65" t="s">
        <v>68</v>
      </c>
      <c r="C70" s="23">
        <v>23941</v>
      </c>
      <c r="D70" s="23">
        <v>24665</v>
      </c>
      <c r="E70" s="23">
        <v>25097</v>
      </c>
      <c r="F70" s="23"/>
      <c r="G70" s="23"/>
      <c r="H70" s="23"/>
      <c r="I70" s="70">
        <f t="shared" si="4"/>
        <v>4.8285368196817176E-2</v>
      </c>
      <c r="J70" s="23">
        <f t="shared" si="5"/>
        <v>1156</v>
      </c>
      <c r="K70" s="23">
        <f t="shared" si="6"/>
        <v>432</v>
      </c>
      <c r="L70" s="23">
        <f t="shared" si="7"/>
        <v>0</v>
      </c>
    </row>
    <row r="71" spans="1:12">
      <c r="A71" s="66">
        <v>78</v>
      </c>
      <c r="B71" s="65" t="s">
        <v>69</v>
      </c>
      <c r="C71" s="23">
        <v>43658</v>
      </c>
      <c r="D71" s="23">
        <v>44028</v>
      </c>
      <c r="E71" s="23">
        <v>44643</v>
      </c>
      <c r="F71" s="23"/>
      <c r="G71" s="23"/>
      <c r="H71" s="23"/>
      <c r="I71" s="70">
        <f t="shared" si="4"/>
        <v>2.256172980896972E-2</v>
      </c>
      <c r="J71" s="23">
        <f t="shared" si="5"/>
        <v>985</v>
      </c>
      <c r="K71" s="23">
        <f t="shared" si="6"/>
        <v>615</v>
      </c>
      <c r="L71" s="23">
        <f t="shared" si="7"/>
        <v>0</v>
      </c>
    </row>
    <row r="72" spans="1:12">
      <c r="A72" s="66">
        <v>79</v>
      </c>
      <c r="B72" s="65" t="s">
        <v>70</v>
      </c>
      <c r="C72" s="23">
        <v>51682</v>
      </c>
      <c r="D72" s="23">
        <v>46092</v>
      </c>
      <c r="E72" s="23">
        <v>45530</v>
      </c>
      <c r="F72" s="23"/>
      <c r="G72" s="23"/>
      <c r="H72" s="23"/>
      <c r="I72" s="70">
        <f t="shared" si="4"/>
        <v>-0.11903564103556363</v>
      </c>
      <c r="J72" s="23">
        <f t="shared" si="5"/>
        <v>-6152</v>
      </c>
      <c r="K72" s="23">
        <f t="shared" si="6"/>
        <v>-562</v>
      </c>
      <c r="L72" s="23">
        <f t="shared" si="7"/>
        <v>0</v>
      </c>
    </row>
    <row r="73" spans="1:12">
      <c r="A73" s="66">
        <v>80</v>
      </c>
      <c r="B73" s="65" t="s">
        <v>71</v>
      </c>
      <c r="C73" s="23">
        <v>244945</v>
      </c>
      <c r="D73" s="23">
        <v>230591</v>
      </c>
      <c r="E73" s="23">
        <v>220013</v>
      </c>
      <c r="F73" s="23"/>
      <c r="G73" s="23"/>
      <c r="H73" s="23"/>
      <c r="I73" s="70">
        <f t="shared" si="4"/>
        <v>-0.10178611525036232</v>
      </c>
      <c r="J73" s="23">
        <f t="shared" si="5"/>
        <v>-24932</v>
      </c>
      <c r="K73" s="23">
        <f t="shared" si="6"/>
        <v>-10578</v>
      </c>
      <c r="L73" s="23">
        <f t="shared" si="7"/>
        <v>0</v>
      </c>
    </row>
    <row r="74" spans="1:12">
      <c r="A74" s="66">
        <v>81</v>
      </c>
      <c r="B74" s="65" t="s">
        <v>72</v>
      </c>
      <c r="C74" s="23">
        <v>425516</v>
      </c>
      <c r="D74" s="23">
        <v>393464</v>
      </c>
      <c r="E74" s="23">
        <v>377993</v>
      </c>
      <c r="F74" s="23"/>
      <c r="G74" s="23"/>
      <c r="H74" s="23"/>
      <c r="I74" s="70">
        <f t="shared" si="4"/>
        <v>-0.11168322695268804</v>
      </c>
      <c r="J74" s="23">
        <f t="shared" si="5"/>
        <v>-47523</v>
      </c>
      <c r="K74" s="23">
        <f t="shared" si="6"/>
        <v>-15471</v>
      </c>
      <c r="L74" s="23">
        <f t="shared" si="7"/>
        <v>0</v>
      </c>
    </row>
    <row r="75" spans="1:12">
      <c r="A75" s="66">
        <v>82</v>
      </c>
      <c r="B75" s="65" t="s">
        <v>73</v>
      </c>
      <c r="C75" s="23">
        <v>328524</v>
      </c>
      <c r="D75" s="23">
        <v>312549</v>
      </c>
      <c r="E75" s="23">
        <v>324434</v>
      </c>
      <c r="F75" s="23"/>
      <c r="G75" s="23"/>
      <c r="H75" s="23"/>
      <c r="I75" s="70">
        <f t="shared" si="4"/>
        <v>-1.2449623162995702E-2</v>
      </c>
      <c r="J75" s="23">
        <f t="shared" si="5"/>
        <v>-4090</v>
      </c>
      <c r="K75" s="23">
        <f t="shared" si="6"/>
        <v>11885</v>
      </c>
      <c r="L75" s="23">
        <f t="shared" si="7"/>
        <v>0</v>
      </c>
    </row>
    <row r="76" spans="1:12">
      <c r="A76" s="66">
        <v>84</v>
      </c>
      <c r="B76" s="65" t="s">
        <v>74</v>
      </c>
      <c r="C76" s="23">
        <v>103223</v>
      </c>
      <c r="D76" s="23">
        <v>113581</v>
      </c>
      <c r="E76" s="23">
        <v>118459</v>
      </c>
      <c r="F76" s="23"/>
      <c r="G76" s="23"/>
      <c r="H76" s="23"/>
      <c r="I76" s="70">
        <f t="shared" si="4"/>
        <v>0.14760276295011771</v>
      </c>
      <c r="J76" s="23">
        <f t="shared" si="5"/>
        <v>15236</v>
      </c>
      <c r="K76" s="23">
        <f t="shared" si="6"/>
        <v>4878</v>
      </c>
      <c r="L76" s="23">
        <f t="shared" si="7"/>
        <v>0</v>
      </c>
    </row>
    <row r="77" spans="1:12">
      <c r="A77" s="66">
        <v>85</v>
      </c>
      <c r="B77" s="65" t="s">
        <v>75</v>
      </c>
      <c r="C77" s="23">
        <v>462636</v>
      </c>
      <c r="D77" s="23">
        <v>383642</v>
      </c>
      <c r="E77" s="23">
        <v>439874</v>
      </c>
      <c r="F77" s="23"/>
      <c r="G77" s="23"/>
      <c r="H77" s="23"/>
      <c r="I77" s="70">
        <f t="shared" si="4"/>
        <v>-4.9200667479400655E-2</v>
      </c>
      <c r="J77" s="23">
        <f t="shared" si="5"/>
        <v>-22762</v>
      </c>
      <c r="K77" s="23">
        <f t="shared" si="6"/>
        <v>56232</v>
      </c>
      <c r="L77" s="23">
        <f t="shared" si="7"/>
        <v>0</v>
      </c>
    </row>
    <row r="78" spans="1:12">
      <c r="A78" s="66">
        <v>86</v>
      </c>
      <c r="B78" s="65" t="s">
        <v>76</v>
      </c>
      <c r="C78" s="23">
        <v>246964</v>
      </c>
      <c r="D78" s="23">
        <v>275504</v>
      </c>
      <c r="E78" s="23">
        <v>300917</v>
      </c>
      <c r="F78" s="23"/>
      <c r="G78" s="23"/>
      <c r="H78" s="23"/>
      <c r="I78" s="70">
        <f t="shared" si="4"/>
        <v>0.21846503943894657</v>
      </c>
      <c r="J78" s="23">
        <f t="shared" si="5"/>
        <v>53953</v>
      </c>
      <c r="K78" s="23">
        <f t="shared" si="6"/>
        <v>25413</v>
      </c>
      <c r="L78" s="23">
        <f t="shared" si="7"/>
        <v>0</v>
      </c>
    </row>
    <row r="79" spans="1:12">
      <c r="A79" s="66">
        <v>87</v>
      </c>
      <c r="B79" s="65" t="s">
        <v>77</v>
      </c>
      <c r="C79" s="23">
        <v>32388</v>
      </c>
      <c r="D79" s="23">
        <v>34030</v>
      </c>
      <c r="E79" s="23">
        <v>37650</v>
      </c>
      <c r="F79" s="23"/>
      <c r="G79" s="23"/>
      <c r="H79" s="23"/>
      <c r="I79" s="70">
        <f t="shared" si="4"/>
        <v>0.162467580585402</v>
      </c>
      <c r="J79" s="23">
        <f t="shared" si="5"/>
        <v>5262</v>
      </c>
      <c r="K79" s="23">
        <f t="shared" si="6"/>
        <v>3620</v>
      </c>
      <c r="L79" s="23">
        <f t="shared" si="7"/>
        <v>0</v>
      </c>
    </row>
    <row r="80" spans="1:12">
      <c r="A80" s="66">
        <v>88</v>
      </c>
      <c r="B80" s="65" t="s">
        <v>78</v>
      </c>
      <c r="C80" s="23">
        <v>56449</v>
      </c>
      <c r="D80" s="23">
        <v>57562</v>
      </c>
      <c r="E80" s="23">
        <v>58617</v>
      </c>
      <c r="F80" s="23"/>
      <c r="G80" s="23"/>
      <c r="H80" s="23"/>
      <c r="I80" s="70">
        <f t="shared" si="4"/>
        <v>3.8406349093872347E-2</v>
      </c>
      <c r="J80" s="23">
        <f t="shared" si="5"/>
        <v>2168</v>
      </c>
      <c r="K80" s="23">
        <f t="shared" si="6"/>
        <v>1055</v>
      </c>
      <c r="L80" s="23">
        <f t="shared" si="7"/>
        <v>0</v>
      </c>
    </row>
    <row r="81" spans="1:12">
      <c r="A81" s="66">
        <v>90</v>
      </c>
      <c r="B81" s="65" t="s">
        <v>79</v>
      </c>
      <c r="C81" s="23">
        <v>10133</v>
      </c>
      <c r="D81" s="23">
        <v>9679</v>
      </c>
      <c r="E81" s="23">
        <v>9577</v>
      </c>
      <c r="F81" s="23"/>
      <c r="G81" s="23"/>
      <c r="H81" s="23"/>
      <c r="I81" s="70">
        <f t="shared" si="4"/>
        <v>-5.4870225994276128E-2</v>
      </c>
      <c r="J81" s="23">
        <f t="shared" si="5"/>
        <v>-556</v>
      </c>
      <c r="K81" s="23">
        <f t="shared" si="6"/>
        <v>-102</v>
      </c>
      <c r="L81" s="23">
        <f t="shared" si="7"/>
        <v>0</v>
      </c>
    </row>
    <row r="82" spans="1:12">
      <c r="A82" s="66">
        <v>91</v>
      </c>
      <c r="B82" s="65" t="s">
        <v>80</v>
      </c>
      <c r="C82" s="23">
        <v>5504</v>
      </c>
      <c r="D82" s="23">
        <v>4102</v>
      </c>
      <c r="E82" s="23">
        <v>4362</v>
      </c>
      <c r="F82" s="23"/>
      <c r="G82" s="23"/>
      <c r="H82" s="23"/>
      <c r="I82" s="70">
        <f t="shared" si="4"/>
        <v>-0.20748546511627908</v>
      </c>
      <c r="J82" s="23">
        <f t="shared" si="5"/>
        <v>-1142</v>
      </c>
      <c r="K82" s="23">
        <f t="shared" si="6"/>
        <v>260</v>
      </c>
      <c r="L82" s="23">
        <f t="shared" si="7"/>
        <v>0</v>
      </c>
    </row>
    <row r="83" spans="1:12">
      <c r="A83" s="66">
        <v>92</v>
      </c>
      <c r="B83" s="65" t="s">
        <v>81</v>
      </c>
      <c r="C83" s="23">
        <v>6566</v>
      </c>
      <c r="D83" s="23">
        <v>5675</v>
      </c>
      <c r="E83" s="23">
        <v>5683</v>
      </c>
      <c r="F83" s="23"/>
      <c r="G83" s="23"/>
      <c r="H83" s="23"/>
      <c r="I83" s="70">
        <f t="shared" si="4"/>
        <v>-0.13448065793481573</v>
      </c>
      <c r="J83" s="23">
        <f t="shared" si="5"/>
        <v>-883</v>
      </c>
      <c r="K83" s="23">
        <f t="shared" si="6"/>
        <v>8</v>
      </c>
      <c r="L83" s="23">
        <f t="shared" si="7"/>
        <v>0</v>
      </c>
    </row>
    <row r="84" spans="1:12">
      <c r="A84" s="66">
        <v>93</v>
      </c>
      <c r="B84" s="65" t="s">
        <v>82</v>
      </c>
      <c r="C84" s="23">
        <v>55804</v>
      </c>
      <c r="D84" s="23">
        <v>52175</v>
      </c>
      <c r="E84" s="23">
        <v>52696</v>
      </c>
      <c r="F84" s="23"/>
      <c r="G84" s="23"/>
      <c r="H84" s="23"/>
      <c r="I84" s="70">
        <f t="shared" si="4"/>
        <v>-5.5694932262920223E-2</v>
      </c>
      <c r="J84" s="23">
        <f t="shared" si="5"/>
        <v>-3108</v>
      </c>
      <c r="K84" s="23">
        <f t="shared" si="6"/>
        <v>521</v>
      </c>
      <c r="L84" s="23">
        <f t="shared" si="7"/>
        <v>0</v>
      </c>
    </row>
    <row r="85" spans="1:12">
      <c r="A85" s="66">
        <v>94</v>
      </c>
      <c r="B85" s="65" t="s">
        <v>83</v>
      </c>
      <c r="C85" s="23">
        <v>59288</v>
      </c>
      <c r="D85" s="23">
        <v>55636</v>
      </c>
      <c r="E85" s="23">
        <v>56752</v>
      </c>
      <c r="F85" s="23"/>
      <c r="G85" s="23"/>
      <c r="H85" s="23"/>
      <c r="I85" s="70">
        <f t="shared" si="4"/>
        <v>-4.2774254486574015E-2</v>
      </c>
      <c r="J85" s="23">
        <f t="shared" si="5"/>
        <v>-2536</v>
      </c>
      <c r="K85" s="23">
        <f t="shared" si="6"/>
        <v>1116</v>
      </c>
      <c r="L85" s="23">
        <f t="shared" si="7"/>
        <v>0</v>
      </c>
    </row>
    <row r="86" spans="1:12">
      <c r="A86" s="66">
        <v>95</v>
      </c>
      <c r="B86" s="65" t="s">
        <v>84</v>
      </c>
      <c r="C86" s="23">
        <v>51167</v>
      </c>
      <c r="D86" s="23">
        <v>52703</v>
      </c>
      <c r="E86" s="23">
        <v>52604</v>
      </c>
      <c r="F86" s="23"/>
      <c r="G86" s="23"/>
      <c r="H86" s="23"/>
      <c r="I86" s="70">
        <f t="shared" si="4"/>
        <v>2.8084507592784413E-2</v>
      </c>
      <c r="J86" s="23">
        <f t="shared" si="5"/>
        <v>1437</v>
      </c>
      <c r="K86" s="23">
        <f t="shared" si="6"/>
        <v>-99</v>
      </c>
      <c r="L86" s="23">
        <f t="shared" si="7"/>
        <v>0</v>
      </c>
    </row>
    <row r="87" spans="1:12">
      <c r="A87" s="66">
        <v>96</v>
      </c>
      <c r="B87" s="65" t="s">
        <v>85</v>
      </c>
      <c r="C87" s="23">
        <v>112122</v>
      </c>
      <c r="D87" s="23">
        <v>110359</v>
      </c>
      <c r="E87" s="23">
        <v>110645</v>
      </c>
      <c r="F87" s="23"/>
      <c r="G87" s="23"/>
      <c r="H87" s="23"/>
      <c r="I87" s="70">
        <f t="shared" si="4"/>
        <v>-1.3173150675157418E-2</v>
      </c>
      <c r="J87" s="23">
        <f t="shared" si="5"/>
        <v>-1477</v>
      </c>
      <c r="K87" s="23">
        <f t="shared" si="6"/>
        <v>286</v>
      </c>
      <c r="L87" s="23">
        <f t="shared" si="7"/>
        <v>0</v>
      </c>
    </row>
    <row r="88" spans="1:12">
      <c r="A88" s="66">
        <v>97</v>
      </c>
      <c r="B88" s="65" t="s">
        <v>86</v>
      </c>
      <c r="C88" s="23">
        <v>12456</v>
      </c>
      <c r="D88" s="23">
        <v>6219</v>
      </c>
      <c r="E88" s="23">
        <v>5964</v>
      </c>
      <c r="F88" s="23"/>
      <c r="G88" s="23"/>
      <c r="H88" s="23"/>
      <c r="I88" s="70">
        <f t="shared" si="4"/>
        <v>-0.52119460500963388</v>
      </c>
      <c r="J88" s="23">
        <f t="shared" si="5"/>
        <v>-6492</v>
      </c>
      <c r="K88" s="23">
        <f t="shared" si="6"/>
        <v>-255</v>
      </c>
      <c r="L88" s="23">
        <f t="shared" si="7"/>
        <v>0</v>
      </c>
    </row>
    <row r="89" spans="1:12">
      <c r="A89" s="66">
        <v>98</v>
      </c>
      <c r="B89" s="65" t="s">
        <v>87</v>
      </c>
      <c r="C89" s="23">
        <v>738</v>
      </c>
      <c r="D89" s="23">
        <v>582</v>
      </c>
      <c r="E89" s="23">
        <v>583</v>
      </c>
      <c r="F89" s="23"/>
      <c r="G89" s="23"/>
      <c r="H89" s="23"/>
      <c r="I89" s="70">
        <f t="shared" si="4"/>
        <v>-0.21002710027100271</v>
      </c>
      <c r="J89" s="23">
        <f t="shared" si="5"/>
        <v>-155</v>
      </c>
      <c r="K89" s="23">
        <f t="shared" si="6"/>
        <v>1</v>
      </c>
      <c r="L89" s="23">
        <f t="shared" si="7"/>
        <v>0</v>
      </c>
    </row>
    <row r="90" spans="1:12">
      <c r="A90" s="66">
        <v>99</v>
      </c>
      <c r="B90" s="65" t="s">
        <v>88</v>
      </c>
      <c r="C90" s="23">
        <v>4243</v>
      </c>
      <c r="D90" s="23">
        <v>4239</v>
      </c>
      <c r="E90" s="23">
        <v>4489</v>
      </c>
      <c r="F90" s="23"/>
      <c r="G90" s="23"/>
      <c r="H90" s="23"/>
      <c r="I90" s="70">
        <f t="shared" si="4"/>
        <v>5.7977845863775627E-2</v>
      </c>
      <c r="J90" s="23">
        <f t="shared" si="5"/>
        <v>246</v>
      </c>
      <c r="K90" s="23">
        <f t="shared" si="6"/>
        <v>250</v>
      </c>
      <c r="L90" s="23">
        <f t="shared" si="7"/>
        <v>0</v>
      </c>
    </row>
    <row r="91" spans="1:12" s="136" customFormat="1">
      <c r="A91" s="66"/>
      <c r="B91" s="79" t="s">
        <v>277</v>
      </c>
      <c r="C91" s="23">
        <v>48441</v>
      </c>
      <c r="D91" s="23">
        <v>60781</v>
      </c>
      <c r="E91" s="23">
        <v>62342</v>
      </c>
      <c r="F91" s="23"/>
      <c r="G91" s="23"/>
      <c r="H91" s="23"/>
      <c r="I91" s="70">
        <f>(E91-C91)/C91</f>
        <v>0.28696765136970748</v>
      </c>
      <c r="J91" s="23">
        <f>E91-C91</f>
        <v>13901</v>
      </c>
      <c r="K91" s="23">
        <f>E91-D91</f>
        <v>1561</v>
      </c>
      <c r="L91" s="23">
        <f>H91-G91</f>
        <v>0</v>
      </c>
    </row>
    <row r="92" spans="1:12" s="95" customFormat="1" ht="14.45" customHeight="1">
      <c r="A92" s="168" t="s">
        <v>89</v>
      </c>
      <c r="B92" s="168"/>
      <c r="C92" s="99">
        <v>11417099</v>
      </c>
      <c r="D92" s="99">
        <v>11636185</v>
      </c>
      <c r="E92" s="99">
        <v>11821729</v>
      </c>
      <c r="F92" s="99"/>
      <c r="G92" s="99"/>
      <c r="H92" s="99"/>
      <c r="I92" s="92">
        <f t="shared" si="4"/>
        <v>3.5440701705398189E-2</v>
      </c>
      <c r="J92" s="100">
        <f t="shared" si="5"/>
        <v>404630</v>
      </c>
      <c r="K92" s="100">
        <f t="shared" si="6"/>
        <v>185544</v>
      </c>
      <c r="L92" s="23">
        <f t="shared" si="7"/>
        <v>0</v>
      </c>
    </row>
    <row r="94" spans="1:12">
      <c r="C94" s="148"/>
      <c r="D94" s="148"/>
      <c r="E94" s="148"/>
      <c r="F94" s="148"/>
      <c r="G94" s="148"/>
      <c r="H94" s="148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0"/>
  <sheetViews>
    <sheetView zoomScale="79" zoomScaleNormal="79" workbookViewId="0">
      <pane ySplit="2" topLeftCell="A3" activePane="bottomLeft" state="frozen"/>
      <selection activeCell="X1" sqref="X1"/>
      <selection pane="bottomLeft" activeCell="R3" sqref="R3"/>
    </sheetView>
  </sheetViews>
  <sheetFormatPr defaultColWidth="9.140625" defaultRowHeight="15"/>
  <cols>
    <col min="1" max="1" width="17.28515625" style="5" customWidth="1"/>
    <col min="2" max="2" width="41.85546875" style="5" customWidth="1"/>
    <col min="3" max="8" width="13.42578125" style="5" customWidth="1"/>
    <col min="9" max="9" width="21.85546875" style="5" customWidth="1"/>
    <col min="10" max="10" width="30" style="5" customWidth="1"/>
    <col min="11" max="11" width="26.7109375" style="5" customWidth="1"/>
    <col min="12" max="12" width="22" style="5" customWidth="1"/>
    <col min="13" max="13" width="27.140625" style="5" customWidth="1"/>
    <col min="14" max="14" width="25" style="5" customWidth="1"/>
    <col min="15" max="16384" width="9.140625" style="5"/>
  </cols>
  <sheetData>
    <row r="1" spans="1:14" ht="15.75" thickBot="1">
      <c r="B1" s="138"/>
      <c r="C1" s="163" t="s">
        <v>274</v>
      </c>
      <c r="D1" s="163"/>
      <c r="E1" s="164"/>
      <c r="F1" s="165" t="s">
        <v>273</v>
      </c>
      <c r="G1" s="163"/>
      <c r="H1" s="164"/>
    </row>
    <row r="2" spans="1:14" ht="63" customHeight="1">
      <c r="A2" s="74" t="s">
        <v>1</v>
      </c>
      <c r="B2" s="74" t="s">
        <v>90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295</v>
      </c>
      <c r="J2" s="72" t="s">
        <v>296</v>
      </c>
      <c r="K2" s="72" t="s">
        <v>297</v>
      </c>
      <c r="L2" s="72" t="s">
        <v>298</v>
      </c>
      <c r="M2" s="76" t="s">
        <v>299</v>
      </c>
      <c r="N2" s="139" t="s">
        <v>300</v>
      </c>
    </row>
    <row r="3" spans="1:14">
      <c r="A3" s="25">
        <v>1</v>
      </c>
      <c r="B3" s="79" t="s">
        <v>2</v>
      </c>
      <c r="C3" s="77">
        <v>116662</v>
      </c>
      <c r="D3" s="77">
        <v>124263</v>
      </c>
      <c r="E3" s="77">
        <v>122209</v>
      </c>
      <c r="F3" s="77"/>
      <c r="G3" s="77"/>
      <c r="H3" s="77"/>
      <c r="I3" s="80">
        <f t="shared" ref="I3:I34" si="0">E3/$E$92</f>
        <v>8.1478902518672767E-3</v>
      </c>
      <c r="J3" s="80">
        <f t="shared" ref="J3:J34" si="1">(E3-C3)/C3</f>
        <v>4.7547616190361901E-2</v>
      </c>
      <c r="K3" s="77">
        <f t="shared" ref="K3:K34" si="2">E3-C3</f>
        <v>5547</v>
      </c>
      <c r="L3" s="81">
        <f>K3/$K$92</f>
        <v>9.9427133372528217E-3</v>
      </c>
      <c r="M3" s="78">
        <f>E3-D3</f>
        <v>-2054</v>
      </c>
      <c r="N3" s="78">
        <f t="shared" ref="N3:N34" si="3">H3-G3</f>
        <v>0</v>
      </c>
    </row>
    <row r="4" spans="1:14">
      <c r="A4" s="25">
        <v>2</v>
      </c>
      <c r="B4" s="79" t="s">
        <v>3</v>
      </c>
      <c r="C4" s="77">
        <v>34756</v>
      </c>
      <c r="D4" s="77">
        <v>33851</v>
      </c>
      <c r="E4" s="77">
        <v>35276</v>
      </c>
      <c r="F4" s="77"/>
      <c r="G4" s="77"/>
      <c r="H4" s="77"/>
      <c r="I4" s="80">
        <f t="shared" si="0"/>
        <v>2.3519133331004268E-3</v>
      </c>
      <c r="J4" s="80">
        <f t="shared" si="1"/>
        <v>1.4961445505811946E-2</v>
      </c>
      <c r="K4" s="77">
        <f t="shared" si="2"/>
        <v>520</v>
      </c>
      <c r="L4" s="81">
        <f t="shared" ref="L4:L67" si="4">K4/$K$92</f>
        <v>9.3207336134333281E-4</v>
      </c>
      <c r="M4" s="78">
        <f t="shared" ref="M4:M67" si="5">E4-D4</f>
        <v>1425</v>
      </c>
      <c r="N4" s="78">
        <f t="shared" si="3"/>
        <v>0</v>
      </c>
    </row>
    <row r="5" spans="1:14">
      <c r="A5" s="25">
        <v>3</v>
      </c>
      <c r="B5" s="79" t="s">
        <v>4</v>
      </c>
      <c r="C5" s="77">
        <v>9447</v>
      </c>
      <c r="D5" s="77">
        <v>9429</v>
      </c>
      <c r="E5" s="77">
        <v>11982</v>
      </c>
      <c r="F5" s="77"/>
      <c r="G5" s="77"/>
      <c r="H5" s="77"/>
      <c r="I5" s="80">
        <f t="shared" si="0"/>
        <v>7.988611395058769E-4</v>
      </c>
      <c r="J5" s="80">
        <f t="shared" si="1"/>
        <v>0.26833915528739283</v>
      </c>
      <c r="K5" s="77">
        <f t="shared" si="2"/>
        <v>2535</v>
      </c>
      <c r="L5" s="81">
        <f t="shared" si="4"/>
        <v>4.5438576365487478E-3</v>
      </c>
      <c r="M5" s="78">
        <f t="shared" si="5"/>
        <v>2553</v>
      </c>
      <c r="N5" s="78">
        <f t="shared" si="3"/>
        <v>0</v>
      </c>
    </row>
    <row r="6" spans="1:14">
      <c r="A6" s="25">
        <v>5</v>
      </c>
      <c r="B6" s="79" t="s">
        <v>5</v>
      </c>
      <c r="C6" s="77">
        <v>37144</v>
      </c>
      <c r="D6" s="77">
        <v>36182</v>
      </c>
      <c r="E6" s="77">
        <v>36345</v>
      </c>
      <c r="F6" s="77"/>
      <c r="G6" s="77"/>
      <c r="H6" s="77"/>
      <c r="I6" s="80">
        <f t="shared" si="0"/>
        <v>2.4231854544601145E-3</v>
      </c>
      <c r="J6" s="80">
        <f t="shared" si="1"/>
        <v>-2.1510876588412664E-2</v>
      </c>
      <c r="K6" s="77">
        <f t="shared" si="2"/>
        <v>-799</v>
      </c>
      <c r="L6" s="81">
        <f t="shared" si="4"/>
        <v>-1.4321665686794671E-3</v>
      </c>
      <c r="M6" s="78">
        <f t="shared" si="5"/>
        <v>163</v>
      </c>
      <c r="N6" s="78">
        <f t="shared" si="3"/>
        <v>0</v>
      </c>
    </row>
    <row r="7" spans="1:14">
      <c r="A7" s="25">
        <v>6</v>
      </c>
      <c r="B7" s="79" t="s">
        <v>6</v>
      </c>
      <c r="C7" s="77">
        <v>2317</v>
      </c>
      <c r="D7" s="77">
        <v>1974</v>
      </c>
      <c r="E7" s="77">
        <v>1964</v>
      </c>
      <c r="F7" s="77"/>
      <c r="G7" s="77"/>
      <c r="H7" s="77"/>
      <c r="I7" s="80">
        <f t="shared" si="0"/>
        <v>1.3094335486475898E-4</v>
      </c>
      <c r="J7" s="80">
        <f t="shared" si="1"/>
        <v>-0.15235217954251187</v>
      </c>
      <c r="K7" s="77">
        <f t="shared" si="2"/>
        <v>-353</v>
      </c>
      <c r="L7" s="81">
        <f t="shared" si="4"/>
        <v>-6.3273441645037779E-4</v>
      </c>
      <c r="M7" s="78">
        <f t="shared" si="5"/>
        <v>-10</v>
      </c>
      <c r="N7" s="78">
        <f t="shared" si="3"/>
        <v>0</v>
      </c>
    </row>
    <row r="8" spans="1:14">
      <c r="A8" s="25">
        <v>7</v>
      </c>
      <c r="B8" s="79" t="s">
        <v>7</v>
      </c>
      <c r="C8" s="77">
        <v>30225</v>
      </c>
      <c r="D8" s="77">
        <v>30323</v>
      </c>
      <c r="E8" s="77">
        <v>30695</v>
      </c>
      <c r="F8" s="77"/>
      <c r="G8" s="77"/>
      <c r="H8" s="77"/>
      <c r="I8" s="80">
        <f t="shared" si="0"/>
        <v>2.0464899580314548E-3</v>
      </c>
      <c r="J8" s="80">
        <f t="shared" si="1"/>
        <v>1.5550041356492969E-2</v>
      </c>
      <c r="K8" s="77">
        <f t="shared" si="2"/>
        <v>470</v>
      </c>
      <c r="L8" s="81">
        <f t="shared" si="4"/>
        <v>8.4245092275262768E-4</v>
      </c>
      <c r="M8" s="78">
        <f t="shared" si="5"/>
        <v>372</v>
      </c>
      <c r="N8" s="78">
        <f t="shared" si="3"/>
        <v>0</v>
      </c>
    </row>
    <row r="9" spans="1:14">
      <c r="A9" s="25">
        <v>8</v>
      </c>
      <c r="B9" s="79" t="s">
        <v>291</v>
      </c>
      <c r="C9" s="77">
        <v>62375</v>
      </c>
      <c r="D9" s="77">
        <v>63909</v>
      </c>
      <c r="E9" s="77">
        <v>63785</v>
      </c>
      <c r="F9" s="77"/>
      <c r="G9" s="77"/>
      <c r="H9" s="77"/>
      <c r="I9" s="80">
        <f t="shared" si="0"/>
        <v>4.2526588034870931E-3</v>
      </c>
      <c r="J9" s="80">
        <f t="shared" si="1"/>
        <v>2.2605210420841685E-2</v>
      </c>
      <c r="K9" s="77">
        <f t="shared" si="2"/>
        <v>1410</v>
      </c>
      <c r="L9" s="81">
        <f t="shared" si="4"/>
        <v>2.5273527682578832E-3</v>
      </c>
      <c r="M9" s="78">
        <f t="shared" si="5"/>
        <v>-124</v>
      </c>
      <c r="N9" s="78">
        <f t="shared" si="3"/>
        <v>0</v>
      </c>
    </row>
    <row r="10" spans="1:14">
      <c r="A10" s="25">
        <v>9</v>
      </c>
      <c r="B10" s="79" t="s">
        <v>8</v>
      </c>
      <c r="C10" s="77">
        <v>9504</v>
      </c>
      <c r="D10" s="77">
        <v>10192</v>
      </c>
      <c r="E10" s="77">
        <v>10946</v>
      </c>
      <c r="F10" s="77"/>
      <c r="G10" s="77"/>
      <c r="H10" s="77"/>
      <c r="I10" s="80">
        <f t="shared" si="0"/>
        <v>7.2978918653240931E-4</v>
      </c>
      <c r="J10" s="80">
        <f t="shared" si="1"/>
        <v>0.15172558922558924</v>
      </c>
      <c r="K10" s="77">
        <f t="shared" si="2"/>
        <v>1442</v>
      </c>
      <c r="L10" s="81">
        <f t="shared" si="4"/>
        <v>2.5847111289559344E-3</v>
      </c>
      <c r="M10" s="78">
        <f t="shared" si="5"/>
        <v>754</v>
      </c>
      <c r="N10" s="78">
        <f t="shared" si="3"/>
        <v>0</v>
      </c>
    </row>
    <row r="11" spans="1:14" s="17" customFormat="1">
      <c r="A11" s="25">
        <v>10</v>
      </c>
      <c r="B11" s="79" t="s">
        <v>9</v>
      </c>
      <c r="C11" s="77">
        <v>473761</v>
      </c>
      <c r="D11" s="77">
        <v>494710</v>
      </c>
      <c r="E11" s="77">
        <v>500020</v>
      </c>
      <c r="F11" s="77"/>
      <c r="G11" s="77"/>
      <c r="H11" s="77"/>
      <c r="I11" s="80">
        <f t="shared" si="0"/>
        <v>3.3337218075090012E-2</v>
      </c>
      <c r="J11" s="80">
        <f t="shared" si="1"/>
        <v>5.5426681385762018E-2</v>
      </c>
      <c r="K11" s="77">
        <f t="shared" si="2"/>
        <v>26259</v>
      </c>
      <c r="L11" s="81">
        <f t="shared" si="4"/>
        <v>4.706791229906649E-2</v>
      </c>
      <c r="M11" s="78">
        <f t="shared" si="5"/>
        <v>5310</v>
      </c>
      <c r="N11" s="78">
        <f t="shared" si="3"/>
        <v>0</v>
      </c>
    </row>
    <row r="12" spans="1:14">
      <c r="A12" s="82">
        <v>11</v>
      </c>
      <c r="B12" s="79" t="s">
        <v>10</v>
      </c>
      <c r="C12" s="77">
        <v>16946</v>
      </c>
      <c r="D12" s="77">
        <v>17485</v>
      </c>
      <c r="E12" s="77">
        <v>17556</v>
      </c>
      <c r="F12" s="77"/>
      <c r="G12" s="77"/>
      <c r="H12" s="77"/>
      <c r="I12" s="80">
        <f t="shared" si="0"/>
        <v>1.1704895814693018E-3</v>
      </c>
      <c r="J12" s="80">
        <f t="shared" si="1"/>
        <v>3.599669538534167E-2</v>
      </c>
      <c r="K12" s="77">
        <f t="shared" si="2"/>
        <v>610</v>
      </c>
      <c r="L12" s="81">
        <f t="shared" si="4"/>
        <v>1.093393750806602E-3</v>
      </c>
      <c r="M12" s="78">
        <f t="shared" si="5"/>
        <v>71</v>
      </c>
      <c r="N12" s="78">
        <f t="shared" si="3"/>
        <v>0</v>
      </c>
    </row>
    <row r="13" spans="1:14" ht="16.5" customHeight="1">
      <c r="A13" s="82">
        <v>12</v>
      </c>
      <c r="B13" s="79" t="s">
        <v>11</v>
      </c>
      <c r="C13" s="77">
        <v>4863</v>
      </c>
      <c r="D13" s="77">
        <v>5537</v>
      </c>
      <c r="E13" s="77">
        <v>5930</v>
      </c>
      <c r="F13" s="77"/>
      <c r="G13" s="77"/>
      <c r="H13" s="77"/>
      <c r="I13" s="80">
        <f t="shared" si="0"/>
        <v>3.9536359182689449E-4</v>
      </c>
      <c r="J13" s="80">
        <f t="shared" si="1"/>
        <v>0.21941188566728356</v>
      </c>
      <c r="K13" s="77">
        <f t="shared" si="2"/>
        <v>1067</v>
      </c>
      <c r="L13" s="81">
        <f t="shared" si="4"/>
        <v>1.9125428395256464E-3</v>
      </c>
      <c r="M13" s="78">
        <f t="shared" si="5"/>
        <v>393</v>
      </c>
      <c r="N13" s="78">
        <f t="shared" si="3"/>
        <v>0</v>
      </c>
    </row>
    <row r="14" spans="1:14">
      <c r="A14" s="82">
        <v>13</v>
      </c>
      <c r="B14" s="79" t="s">
        <v>12</v>
      </c>
      <c r="C14" s="77">
        <v>423554</v>
      </c>
      <c r="D14" s="77">
        <v>439124</v>
      </c>
      <c r="E14" s="77">
        <v>450167</v>
      </c>
      <c r="F14" s="77"/>
      <c r="G14" s="77"/>
      <c r="H14" s="77"/>
      <c r="I14" s="80">
        <f t="shared" si="0"/>
        <v>3.0013430361203644E-2</v>
      </c>
      <c r="J14" s="80">
        <f t="shared" si="1"/>
        <v>6.2832602218371211E-2</v>
      </c>
      <c r="K14" s="77">
        <f t="shared" si="2"/>
        <v>26613</v>
      </c>
      <c r="L14" s="81">
        <f t="shared" si="4"/>
        <v>4.7702439164288686E-2</v>
      </c>
      <c r="M14" s="78">
        <f t="shared" si="5"/>
        <v>11043</v>
      </c>
      <c r="N14" s="78">
        <f t="shared" si="3"/>
        <v>0</v>
      </c>
    </row>
    <row r="15" spans="1:14" s="17" customFormat="1">
      <c r="A15" s="82">
        <v>14</v>
      </c>
      <c r="B15" s="79" t="s">
        <v>13</v>
      </c>
      <c r="C15" s="77">
        <v>560517</v>
      </c>
      <c r="D15" s="77">
        <v>598097</v>
      </c>
      <c r="E15" s="77">
        <v>602800</v>
      </c>
      <c r="F15" s="77"/>
      <c r="G15" s="77"/>
      <c r="H15" s="77"/>
      <c r="I15" s="80">
        <f t="shared" si="0"/>
        <v>4.0189742521627658E-2</v>
      </c>
      <c r="J15" s="80">
        <f t="shared" si="1"/>
        <v>7.5435713814210811E-2</v>
      </c>
      <c r="K15" s="77">
        <f t="shared" si="2"/>
        <v>42283</v>
      </c>
      <c r="L15" s="81">
        <f t="shared" si="4"/>
        <v>7.5790111418615649E-2</v>
      </c>
      <c r="M15" s="78">
        <f t="shared" si="5"/>
        <v>4703</v>
      </c>
      <c r="N15" s="78">
        <f t="shared" si="3"/>
        <v>0</v>
      </c>
    </row>
    <row r="16" spans="1:14">
      <c r="A16" s="82">
        <v>15</v>
      </c>
      <c r="B16" s="79" t="s">
        <v>14</v>
      </c>
      <c r="C16" s="77">
        <v>61992</v>
      </c>
      <c r="D16" s="77">
        <v>65739</v>
      </c>
      <c r="E16" s="77">
        <v>65743</v>
      </c>
      <c r="F16" s="77"/>
      <c r="G16" s="77"/>
      <c r="H16" s="77"/>
      <c r="I16" s="80">
        <f t="shared" si="0"/>
        <v>4.3832021277361759E-3</v>
      </c>
      <c r="J16" s="80">
        <f t="shared" si="1"/>
        <v>6.0507807459026973E-2</v>
      </c>
      <c r="K16" s="77">
        <f t="shared" si="2"/>
        <v>3751</v>
      </c>
      <c r="L16" s="81">
        <f t="shared" si="4"/>
        <v>6.723475343074695E-3</v>
      </c>
      <c r="M16" s="78">
        <f t="shared" si="5"/>
        <v>4</v>
      </c>
      <c r="N16" s="78">
        <f t="shared" si="3"/>
        <v>0</v>
      </c>
    </row>
    <row r="17" spans="1:14">
      <c r="A17" s="82">
        <v>16</v>
      </c>
      <c r="B17" s="79" t="s">
        <v>15</v>
      </c>
      <c r="C17" s="77">
        <v>59657</v>
      </c>
      <c r="D17" s="77">
        <v>63172</v>
      </c>
      <c r="E17" s="77">
        <v>63985</v>
      </c>
      <c r="F17" s="77"/>
      <c r="G17" s="77"/>
      <c r="H17" s="77"/>
      <c r="I17" s="80">
        <f t="shared" si="0"/>
        <v>4.2659931573429755E-3</v>
      </c>
      <c r="J17" s="80">
        <f t="shared" si="1"/>
        <v>7.2548066446519274E-2</v>
      </c>
      <c r="K17" s="77">
        <f t="shared" si="2"/>
        <v>4328</v>
      </c>
      <c r="L17" s="81">
        <f t="shared" si="4"/>
        <v>7.7577182844114313E-3</v>
      </c>
      <c r="M17" s="78">
        <f t="shared" si="5"/>
        <v>813</v>
      </c>
      <c r="N17" s="78">
        <f t="shared" si="3"/>
        <v>0</v>
      </c>
    </row>
    <row r="18" spans="1:14">
      <c r="A18" s="82">
        <v>17</v>
      </c>
      <c r="B18" s="79" t="s">
        <v>16</v>
      </c>
      <c r="C18" s="77">
        <v>58934</v>
      </c>
      <c r="D18" s="77">
        <v>64641</v>
      </c>
      <c r="E18" s="77">
        <v>65769</v>
      </c>
      <c r="F18" s="77"/>
      <c r="G18" s="77"/>
      <c r="H18" s="77"/>
      <c r="I18" s="80">
        <f t="shared" si="0"/>
        <v>4.3849355937374407E-3</v>
      </c>
      <c r="J18" s="80">
        <f t="shared" si="1"/>
        <v>0.11597719482811281</v>
      </c>
      <c r="K18" s="77">
        <f t="shared" si="2"/>
        <v>6835</v>
      </c>
      <c r="L18" s="81">
        <f t="shared" si="4"/>
        <v>1.2251387355349384E-2</v>
      </c>
      <c r="M18" s="78">
        <f t="shared" si="5"/>
        <v>1128</v>
      </c>
      <c r="N18" s="78">
        <f t="shared" si="3"/>
        <v>0</v>
      </c>
    </row>
    <row r="19" spans="1:14">
      <c r="A19" s="82">
        <v>18</v>
      </c>
      <c r="B19" s="79" t="s">
        <v>17</v>
      </c>
      <c r="C19" s="77">
        <v>47544</v>
      </c>
      <c r="D19" s="77">
        <v>47652</v>
      </c>
      <c r="E19" s="77">
        <v>47713</v>
      </c>
      <c r="F19" s="77"/>
      <c r="G19" s="77"/>
      <c r="H19" s="77"/>
      <c r="I19" s="80">
        <f t="shared" si="0"/>
        <v>3.1811101276284343E-3</v>
      </c>
      <c r="J19" s="80">
        <f t="shared" si="1"/>
        <v>3.5546020528352683E-3</v>
      </c>
      <c r="K19" s="77">
        <f t="shared" si="2"/>
        <v>169</v>
      </c>
      <c r="L19" s="81">
        <f t="shared" si="4"/>
        <v>3.0292384243658314E-4</v>
      </c>
      <c r="M19" s="78">
        <f t="shared" si="5"/>
        <v>61</v>
      </c>
      <c r="N19" s="78">
        <f t="shared" si="3"/>
        <v>0</v>
      </c>
    </row>
    <row r="20" spans="1:14">
      <c r="A20" s="82">
        <v>19</v>
      </c>
      <c r="B20" s="79" t="s">
        <v>18</v>
      </c>
      <c r="C20" s="77">
        <v>8898</v>
      </c>
      <c r="D20" s="77">
        <v>9096</v>
      </c>
      <c r="E20" s="77">
        <v>9146</v>
      </c>
      <c r="F20" s="77"/>
      <c r="G20" s="77"/>
      <c r="H20" s="77"/>
      <c r="I20" s="80">
        <f t="shared" si="0"/>
        <v>6.097800018294734E-4</v>
      </c>
      <c r="J20" s="80">
        <f t="shared" si="1"/>
        <v>2.7871431782423017E-2</v>
      </c>
      <c r="K20" s="77">
        <f t="shared" si="2"/>
        <v>248</v>
      </c>
      <c r="L20" s="81">
        <f t="shared" si="4"/>
        <v>4.4452729540989718E-4</v>
      </c>
      <c r="M20" s="78">
        <f t="shared" si="5"/>
        <v>50</v>
      </c>
      <c r="N20" s="78">
        <f t="shared" si="3"/>
        <v>0</v>
      </c>
    </row>
    <row r="21" spans="1:14">
      <c r="A21" s="82">
        <v>20</v>
      </c>
      <c r="B21" s="79" t="s">
        <v>19</v>
      </c>
      <c r="C21" s="77">
        <v>86790</v>
      </c>
      <c r="D21" s="77">
        <v>96064</v>
      </c>
      <c r="E21" s="77">
        <v>97825</v>
      </c>
      <c r="F21" s="77"/>
      <c r="G21" s="77"/>
      <c r="H21" s="77"/>
      <c r="I21" s="80">
        <f t="shared" si="0"/>
        <v>6.5221658297581709E-3</v>
      </c>
      <c r="J21" s="80">
        <f t="shared" si="1"/>
        <v>0.12714598456043322</v>
      </c>
      <c r="K21" s="77">
        <f t="shared" si="2"/>
        <v>11035</v>
      </c>
      <c r="L21" s="81">
        <f t="shared" si="4"/>
        <v>1.977967219696861E-2</v>
      </c>
      <c r="M21" s="78">
        <f t="shared" si="5"/>
        <v>1761</v>
      </c>
      <c r="N21" s="78">
        <f t="shared" si="3"/>
        <v>0</v>
      </c>
    </row>
    <row r="22" spans="1:14">
      <c r="A22" s="82">
        <v>21</v>
      </c>
      <c r="B22" s="79" t="s">
        <v>20</v>
      </c>
      <c r="C22" s="77">
        <v>26792</v>
      </c>
      <c r="D22" s="77">
        <v>30250</v>
      </c>
      <c r="E22" s="77">
        <v>30791</v>
      </c>
      <c r="F22" s="77"/>
      <c r="G22" s="77"/>
      <c r="H22" s="77"/>
      <c r="I22" s="80">
        <f t="shared" si="0"/>
        <v>2.0528904478822781E-3</v>
      </c>
      <c r="J22" s="80">
        <f t="shared" si="1"/>
        <v>0.14926097342490297</v>
      </c>
      <c r="K22" s="77">
        <f t="shared" si="2"/>
        <v>3999</v>
      </c>
      <c r="L22" s="81">
        <f t="shared" si="4"/>
        <v>7.1680026384845922E-3</v>
      </c>
      <c r="M22" s="78">
        <f t="shared" si="5"/>
        <v>541</v>
      </c>
      <c r="N22" s="78">
        <f t="shared" si="3"/>
        <v>0</v>
      </c>
    </row>
    <row r="23" spans="1:14">
      <c r="A23" s="82">
        <v>22</v>
      </c>
      <c r="B23" s="79" t="s">
        <v>21</v>
      </c>
      <c r="C23" s="77">
        <v>210479</v>
      </c>
      <c r="D23" s="77">
        <v>223877</v>
      </c>
      <c r="E23" s="77">
        <v>227441</v>
      </c>
      <c r="F23" s="77"/>
      <c r="G23" s="77"/>
      <c r="H23" s="77"/>
      <c r="I23" s="80">
        <f t="shared" si="0"/>
        <v>1.5163893876678028E-2</v>
      </c>
      <c r="J23" s="80">
        <f t="shared" si="1"/>
        <v>8.0587612065811789E-2</v>
      </c>
      <c r="K23" s="77">
        <f t="shared" si="2"/>
        <v>16962</v>
      </c>
      <c r="L23" s="81">
        <f t="shared" si="4"/>
        <v>3.0403516067510791E-2</v>
      </c>
      <c r="M23" s="78">
        <f t="shared" si="5"/>
        <v>3564</v>
      </c>
      <c r="N23" s="78">
        <f t="shared" si="3"/>
        <v>0</v>
      </c>
    </row>
    <row r="24" spans="1:14">
      <c r="A24" s="82">
        <v>23</v>
      </c>
      <c r="B24" s="79" t="s">
        <v>22</v>
      </c>
      <c r="C24" s="77">
        <v>204725</v>
      </c>
      <c r="D24" s="77">
        <v>213734</v>
      </c>
      <c r="E24" s="77">
        <v>217092</v>
      </c>
      <c r="F24" s="77"/>
      <c r="G24" s="77"/>
      <c r="H24" s="77"/>
      <c r="I24" s="80">
        <f t="shared" si="0"/>
        <v>1.4473907736405426E-2</v>
      </c>
      <c r="J24" s="80">
        <f t="shared" si="1"/>
        <v>6.0407864208084014E-2</v>
      </c>
      <c r="K24" s="77">
        <f t="shared" si="2"/>
        <v>12367</v>
      </c>
      <c r="L24" s="81">
        <f t="shared" si="4"/>
        <v>2.2167213961024994E-2</v>
      </c>
      <c r="M24" s="78">
        <f t="shared" si="5"/>
        <v>3358</v>
      </c>
      <c r="N24" s="78">
        <f t="shared" si="3"/>
        <v>0</v>
      </c>
    </row>
    <row r="25" spans="1:14">
      <c r="A25" s="82">
        <v>24</v>
      </c>
      <c r="B25" s="79" t="s">
        <v>23</v>
      </c>
      <c r="C25" s="77">
        <v>162596</v>
      </c>
      <c r="D25" s="77">
        <v>170019</v>
      </c>
      <c r="E25" s="77">
        <v>172148</v>
      </c>
      <c r="F25" s="77"/>
      <c r="G25" s="77"/>
      <c r="H25" s="77"/>
      <c r="I25" s="80">
        <f t="shared" si="0"/>
        <v>1.1477411737911674E-2</v>
      </c>
      <c r="J25" s="80">
        <f t="shared" si="1"/>
        <v>5.8746832640409356E-2</v>
      </c>
      <c r="K25" s="77">
        <f t="shared" si="2"/>
        <v>9552</v>
      </c>
      <c r="L25" s="81">
        <f t="shared" si="4"/>
        <v>1.7121470668368298E-2</v>
      </c>
      <c r="M25" s="78">
        <f t="shared" si="5"/>
        <v>2129</v>
      </c>
      <c r="N25" s="78">
        <f t="shared" si="3"/>
        <v>0</v>
      </c>
    </row>
    <row r="26" spans="1:14">
      <c r="A26" s="82">
        <v>25</v>
      </c>
      <c r="B26" s="79" t="s">
        <v>24</v>
      </c>
      <c r="C26" s="77">
        <v>364888</v>
      </c>
      <c r="D26" s="77">
        <v>381085</v>
      </c>
      <c r="E26" s="77">
        <v>387616</v>
      </c>
      <c r="F26" s="77"/>
      <c r="G26" s="77"/>
      <c r="H26" s="77"/>
      <c r="I26" s="80">
        <f t="shared" si="0"/>
        <v>2.584304452100734E-2</v>
      </c>
      <c r="J26" s="80">
        <f t="shared" si="1"/>
        <v>6.2287606059941679E-2</v>
      </c>
      <c r="K26" s="77">
        <f t="shared" si="2"/>
        <v>22728</v>
      </c>
      <c r="L26" s="81">
        <f t="shared" si="4"/>
        <v>4.0738775685790901E-2</v>
      </c>
      <c r="M26" s="78">
        <f t="shared" si="5"/>
        <v>6531</v>
      </c>
      <c r="N26" s="78">
        <f t="shared" si="3"/>
        <v>0</v>
      </c>
    </row>
    <row r="27" spans="1:14">
      <c r="A27" s="82">
        <v>26</v>
      </c>
      <c r="B27" s="79" t="s">
        <v>25</v>
      </c>
      <c r="C27" s="77">
        <v>37633</v>
      </c>
      <c r="D27" s="77">
        <v>41535</v>
      </c>
      <c r="E27" s="77">
        <v>42528</v>
      </c>
      <c r="F27" s="77"/>
      <c r="G27" s="77"/>
      <c r="H27" s="77"/>
      <c r="I27" s="80">
        <f t="shared" si="0"/>
        <v>2.8354170039146995E-3</v>
      </c>
      <c r="J27" s="80">
        <f t="shared" si="1"/>
        <v>0.13007201126670742</v>
      </c>
      <c r="K27" s="77">
        <f t="shared" si="2"/>
        <v>4895</v>
      </c>
      <c r="L27" s="81">
        <f t="shared" si="4"/>
        <v>8.7740367380300267E-3</v>
      </c>
      <c r="M27" s="78">
        <f t="shared" si="5"/>
        <v>993</v>
      </c>
      <c r="N27" s="78">
        <f t="shared" si="3"/>
        <v>0</v>
      </c>
    </row>
    <row r="28" spans="1:14">
      <c r="A28" s="82">
        <v>27</v>
      </c>
      <c r="B28" s="79" t="s">
        <v>26</v>
      </c>
      <c r="C28" s="77">
        <v>150428</v>
      </c>
      <c r="D28" s="77">
        <v>163941</v>
      </c>
      <c r="E28" s="77">
        <v>169631</v>
      </c>
      <c r="F28" s="77"/>
      <c r="G28" s="77"/>
      <c r="H28" s="77"/>
      <c r="I28" s="80">
        <f t="shared" si="0"/>
        <v>1.1309598894635403E-2</v>
      </c>
      <c r="J28" s="80">
        <f t="shared" si="1"/>
        <v>0.12765575557741909</v>
      </c>
      <c r="K28" s="77">
        <f t="shared" si="2"/>
        <v>19203</v>
      </c>
      <c r="L28" s="81">
        <f t="shared" si="4"/>
        <v>3.442039376514619E-2</v>
      </c>
      <c r="M28" s="78">
        <f t="shared" si="5"/>
        <v>5690</v>
      </c>
      <c r="N28" s="78">
        <f t="shared" si="3"/>
        <v>0</v>
      </c>
    </row>
    <row r="29" spans="1:14">
      <c r="A29" s="82">
        <v>28</v>
      </c>
      <c r="B29" s="79" t="s">
        <v>27</v>
      </c>
      <c r="C29" s="77">
        <v>159617</v>
      </c>
      <c r="D29" s="77">
        <v>173472</v>
      </c>
      <c r="E29" s="77">
        <v>176862</v>
      </c>
      <c r="F29" s="77"/>
      <c r="G29" s="77"/>
      <c r="H29" s="77"/>
      <c r="I29" s="80">
        <f t="shared" si="0"/>
        <v>1.1791702458294808E-2</v>
      </c>
      <c r="J29" s="80">
        <f t="shared" si="1"/>
        <v>0.10803987043986543</v>
      </c>
      <c r="K29" s="77">
        <f t="shared" si="2"/>
        <v>17245</v>
      </c>
      <c r="L29" s="81">
        <f t="shared" si="4"/>
        <v>3.0910779069934183E-2</v>
      </c>
      <c r="M29" s="78">
        <f t="shared" si="5"/>
        <v>3390</v>
      </c>
      <c r="N29" s="78">
        <f t="shared" si="3"/>
        <v>0</v>
      </c>
    </row>
    <row r="30" spans="1:14">
      <c r="A30" s="82">
        <v>29</v>
      </c>
      <c r="B30" s="79" t="s">
        <v>28</v>
      </c>
      <c r="C30" s="77">
        <v>200322</v>
      </c>
      <c r="D30" s="77">
        <v>210539</v>
      </c>
      <c r="E30" s="77">
        <v>214348</v>
      </c>
      <c r="F30" s="77"/>
      <c r="G30" s="77"/>
      <c r="H30" s="77"/>
      <c r="I30" s="80">
        <f t="shared" si="0"/>
        <v>1.4290960401502729E-2</v>
      </c>
      <c r="J30" s="80">
        <f t="shared" si="1"/>
        <v>7.0017272191771243E-2</v>
      </c>
      <c r="K30" s="77">
        <f t="shared" si="2"/>
        <v>14026</v>
      </c>
      <c r="L30" s="81">
        <f t="shared" si="4"/>
        <v>2.5140886473464588E-2</v>
      </c>
      <c r="M30" s="78">
        <f t="shared" si="5"/>
        <v>3809</v>
      </c>
      <c r="N30" s="78">
        <f t="shared" si="3"/>
        <v>0</v>
      </c>
    </row>
    <row r="31" spans="1:14">
      <c r="A31" s="82">
        <v>30</v>
      </c>
      <c r="B31" s="79" t="s">
        <v>29</v>
      </c>
      <c r="C31" s="77">
        <v>65847</v>
      </c>
      <c r="D31" s="77">
        <v>72043</v>
      </c>
      <c r="E31" s="77">
        <v>72995</v>
      </c>
      <c r="F31" s="77"/>
      <c r="G31" s="77"/>
      <c r="H31" s="77"/>
      <c r="I31" s="80">
        <f t="shared" si="0"/>
        <v>4.8667057985504487E-3</v>
      </c>
      <c r="J31" s="80">
        <f t="shared" si="1"/>
        <v>0.10855467978799338</v>
      </c>
      <c r="K31" s="77">
        <f t="shared" si="2"/>
        <v>7148</v>
      </c>
      <c r="L31" s="81">
        <f t="shared" si="4"/>
        <v>1.2812423820927198E-2</v>
      </c>
      <c r="M31" s="78">
        <f t="shared" si="5"/>
        <v>952</v>
      </c>
      <c r="N31" s="78">
        <f t="shared" si="3"/>
        <v>0</v>
      </c>
    </row>
    <row r="32" spans="1:14">
      <c r="A32" s="82">
        <v>31</v>
      </c>
      <c r="B32" s="79" t="s">
        <v>30</v>
      </c>
      <c r="C32" s="77">
        <v>150113</v>
      </c>
      <c r="D32" s="77">
        <v>165124</v>
      </c>
      <c r="E32" s="77">
        <v>168090</v>
      </c>
      <c r="F32" s="77"/>
      <c r="G32" s="77"/>
      <c r="H32" s="77"/>
      <c r="I32" s="80">
        <f t="shared" si="0"/>
        <v>1.1206857698175834E-2</v>
      </c>
      <c r="J32" s="80">
        <f t="shared" si="1"/>
        <v>0.11975645014089387</v>
      </c>
      <c r="K32" s="77">
        <f t="shared" si="2"/>
        <v>17977</v>
      </c>
      <c r="L32" s="81">
        <f t="shared" si="4"/>
        <v>3.22228515709021E-2</v>
      </c>
      <c r="M32" s="78">
        <f t="shared" si="5"/>
        <v>2966</v>
      </c>
      <c r="N32" s="78">
        <f t="shared" si="3"/>
        <v>0</v>
      </c>
    </row>
    <row r="33" spans="1:14">
      <c r="A33" s="82">
        <v>32</v>
      </c>
      <c r="B33" s="79" t="s">
        <v>31</v>
      </c>
      <c r="C33" s="77">
        <v>63152</v>
      </c>
      <c r="D33" s="77">
        <v>70860</v>
      </c>
      <c r="E33" s="77">
        <v>72130</v>
      </c>
      <c r="F33" s="77"/>
      <c r="G33" s="77"/>
      <c r="H33" s="77"/>
      <c r="I33" s="80">
        <f t="shared" si="0"/>
        <v>4.8090347181237603E-3</v>
      </c>
      <c r="J33" s="80">
        <f t="shared" si="1"/>
        <v>0.1421649353939701</v>
      </c>
      <c r="K33" s="77">
        <f t="shared" si="2"/>
        <v>8978</v>
      </c>
      <c r="L33" s="81">
        <f t="shared" si="4"/>
        <v>1.6092605073347005E-2</v>
      </c>
      <c r="M33" s="78">
        <f t="shared" si="5"/>
        <v>1270</v>
      </c>
      <c r="N33" s="78">
        <f t="shared" si="3"/>
        <v>0</v>
      </c>
    </row>
    <row r="34" spans="1:14">
      <c r="A34" s="82">
        <v>33</v>
      </c>
      <c r="B34" s="79" t="s">
        <v>32</v>
      </c>
      <c r="C34" s="77">
        <v>139925</v>
      </c>
      <c r="D34" s="77">
        <v>144529</v>
      </c>
      <c r="E34" s="77">
        <v>145728</v>
      </c>
      <c r="F34" s="77"/>
      <c r="G34" s="77"/>
      <c r="H34" s="77"/>
      <c r="I34" s="80">
        <f t="shared" si="0"/>
        <v>9.7159435935496932E-3</v>
      </c>
      <c r="J34" s="80">
        <f t="shared" si="1"/>
        <v>4.1472217259246026E-2</v>
      </c>
      <c r="K34" s="77">
        <f t="shared" si="2"/>
        <v>5803</v>
      </c>
      <c r="L34" s="81">
        <f t="shared" si="4"/>
        <v>1.0401580222837232E-2</v>
      </c>
      <c r="M34" s="78">
        <f t="shared" si="5"/>
        <v>1199</v>
      </c>
      <c r="N34" s="78">
        <f t="shared" si="3"/>
        <v>0</v>
      </c>
    </row>
    <row r="35" spans="1:14">
      <c r="A35" s="82">
        <v>35</v>
      </c>
      <c r="B35" s="79" t="s">
        <v>33</v>
      </c>
      <c r="C35" s="77">
        <v>109532</v>
      </c>
      <c r="D35" s="77">
        <v>113314</v>
      </c>
      <c r="E35" s="77">
        <v>113294</v>
      </c>
      <c r="F35" s="77"/>
      <c r="G35" s="77"/>
      <c r="H35" s="77"/>
      <c r="I35" s="80">
        <f t="shared" ref="I35:I66" si="6">E35/$E$92</f>
        <v>7.553511428741346E-3</v>
      </c>
      <c r="J35" s="80">
        <f t="shared" ref="J35:J66" si="7">(E35-C35)/C35</f>
        <v>3.4346127159186356E-2</v>
      </c>
      <c r="K35" s="77">
        <f t="shared" ref="K35:K66" si="8">E35-C35</f>
        <v>3762</v>
      </c>
      <c r="L35" s="81">
        <f t="shared" si="4"/>
        <v>6.7431922795646504E-3</v>
      </c>
      <c r="M35" s="78">
        <f t="shared" si="5"/>
        <v>-20</v>
      </c>
      <c r="N35" s="78">
        <f t="shared" ref="N35:N66" si="9">H35-G35</f>
        <v>0</v>
      </c>
    </row>
    <row r="36" spans="1:14">
      <c r="A36" s="82">
        <v>36</v>
      </c>
      <c r="B36" s="79" t="s">
        <v>34</v>
      </c>
      <c r="C36" s="77">
        <v>14357</v>
      </c>
      <c r="D36" s="77">
        <v>13407</v>
      </c>
      <c r="E36" s="77">
        <v>13547</v>
      </c>
      <c r="F36" s="77"/>
      <c r="G36" s="77"/>
      <c r="H36" s="77"/>
      <c r="I36" s="80">
        <f t="shared" si="6"/>
        <v>9.0320245842815175E-4</v>
      </c>
      <c r="J36" s="80">
        <f t="shared" si="7"/>
        <v>-5.6418471825590302E-2</v>
      </c>
      <c r="K36" s="77">
        <f t="shared" si="8"/>
        <v>-810</v>
      </c>
      <c r="L36" s="81">
        <f t="shared" si="4"/>
        <v>-1.4518835051694223E-3</v>
      </c>
      <c r="M36" s="78">
        <f t="shared" si="5"/>
        <v>140</v>
      </c>
      <c r="N36" s="78">
        <f t="shared" si="9"/>
        <v>0</v>
      </c>
    </row>
    <row r="37" spans="1:14">
      <c r="A37" s="82">
        <v>37</v>
      </c>
      <c r="B37" s="79" t="s">
        <v>35</v>
      </c>
      <c r="C37" s="77">
        <v>15098</v>
      </c>
      <c r="D37" s="77">
        <v>18429</v>
      </c>
      <c r="E37" s="77">
        <v>18696</v>
      </c>
      <c r="F37" s="77"/>
      <c r="G37" s="77"/>
      <c r="H37" s="77"/>
      <c r="I37" s="80">
        <f t="shared" si="6"/>
        <v>1.2464953984478279E-3</v>
      </c>
      <c r="J37" s="80">
        <f t="shared" si="7"/>
        <v>0.23830970989535039</v>
      </c>
      <c r="K37" s="77">
        <f t="shared" si="8"/>
        <v>3598</v>
      </c>
      <c r="L37" s="81">
        <f t="shared" si="4"/>
        <v>6.4492306809871376E-3</v>
      </c>
      <c r="M37" s="78">
        <f t="shared" si="5"/>
        <v>267</v>
      </c>
      <c r="N37" s="78">
        <f t="shared" si="9"/>
        <v>0</v>
      </c>
    </row>
    <row r="38" spans="1:14">
      <c r="A38" s="82">
        <v>38</v>
      </c>
      <c r="B38" s="79" t="s">
        <v>36</v>
      </c>
      <c r="C38" s="77">
        <v>83596</v>
      </c>
      <c r="D38" s="77">
        <v>81546</v>
      </c>
      <c r="E38" s="77">
        <v>82818</v>
      </c>
      <c r="F38" s="77"/>
      <c r="G38" s="77"/>
      <c r="H38" s="77"/>
      <c r="I38" s="80">
        <f t="shared" si="6"/>
        <v>5.5216225881820824E-3</v>
      </c>
      <c r="J38" s="80">
        <f t="shared" si="7"/>
        <v>-9.3066653906885496E-3</v>
      </c>
      <c r="K38" s="77">
        <f t="shared" si="8"/>
        <v>-778</v>
      </c>
      <c r="L38" s="81">
        <f t="shared" si="4"/>
        <v>-1.394525144471371E-3</v>
      </c>
      <c r="M38" s="78">
        <f t="shared" si="5"/>
        <v>1272</v>
      </c>
      <c r="N38" s="78">
        <f t="shared" si="9"/>
        <v>0</v>
      </c>
    </row>
    <row r="39" spans="1:14">
      <c r="A39" s="82">
        <v>39</v>
      </c>
      <c r="B39" s="79" t="s">
        <v>37</v>
      </c>
      <c r="C39" s="77">
        <v>2987</v>
      </c>
      <c r="D39" s="77">
        <v>3235</v>
      </c>
      <c r="E39" s="77">
        <v>3269</v>
      </c>
      <c r="F39" s="77"/>
      <c r="G39" s="77"/>
      <c r="H39" s="77"/>
      <c r="I39" s="80">
        <f t="shared" si="6"/>
        <v>2.1795001377438754E-4</v>
      </c>
      <c r="J39" s="80">
        <f t="shared" si="7"/>
        <v>9.4409106126548376E-2</v>
      </c>
      <c r="K39" s="77">
        <f t="shared" si="8"/>
        <v>282</v>
      </c>
      <c r="L39" s="81">
        <f t="shared" si="4"/>
        <v>5.0547055365157668E-4</v>
      </c>
      <c r="M39" s="78">
        <f t="shared" si="5"/>
        <v>34</v>
      </c>
      <c r="N39" s="78">
        <f t="shared" si="9"/>
        <v>0</v>
      </c>
    </row>
    <row r="40" spans="1:14" s="17" customFormat="1">
      <c r="A40" s="82">
        <v>41</v>
      </c>
      <c r="B40" s="79" t="s">
        <v>38</v>
      </c>
      <c r="C40" s="77">
        <v>778829</v>
      </c>
      <c r="D40" s="77">
        <v>881486</v>
      </c>
      <c r="E40" s="77">
        <v>921322</v>
      </c>
      <c r="F40" s="77"/>
      <c r="G40" s="77"/>
      <c r="H40" s="77"/>
      <c r="I40" s="80">
        <f t="shared" si="6"/>
        <v>6.1426167816043521E-2</v>
      </c>
      <c r="J40" s="80">
        <f t="shared" si="7"/>
        <v>0.18295800490223144</v>
      </c>
      <c r="K40" s="77">
        <f t="shared" si="8"/>
        <v>142493</v>
      </c>
      <c r="L40" s="81">
        <f t="shared" si="4"/>
        <v>0.25541140284210678</v>
      </c>
      <c r="M40" s="78">
        <f t="shared" si="5"/>
        <v>39836</v>
      </c>
      <c r="N40" s="78">
        <f t="shared" si="9"/>
        <v>0</v>
      </c>
    </row>
    <row r="41" spans="1:14">
      <c r="A41" s="82">
        <v>42</v>
      </c>
      <c r="B41" s="79" t="s">
        <v>39</v>
      </c>
      <c r="C41" s="77">
        <v>329289</v>
      </c>
      <c r="D41" s="77">
        <v>325918</v>
      </c>
      <c r="E41" s="77">
        <v>333172</v>
      </c>
      <c r="F41" s="77"/>
      <c r="G41" s="77"/>
      <c r="H41" s="77"/>
      <c r="I41" s="80">
        <f t="shared" si="6"/>
        <v>2.2213166714359207E-2</v>
      </c>
      <c r="J41" s="80">
        <f t="shared" si="7"/>
        <v>1.1792073224432034E-2</v>
      </c>
      <c r="K41" s="77">
        <f t="shared" si="8"/>
        <v>3883</v>
      </c>
      <c r="L41" s="81">
        <f t="shared" si="4"/>
        <v>6.9600785809541561E-3</v>
      </c>
      <c r="M41" s="78">
        <f t="shared" si="5"/>
        <v>7254</v>
      </c>
      <c r="N41" s="78">
        <f t="shared" si="9"/>
        <v>0</v>
      </c>
    </row>
    <row r="42" spans="1:14">
      <c r="A42" s="82">
        <v>43</v>
      </c>
      <c r="B42" s="79" t="s">
        <v>40</v>
      </c>
      <c r="C42" s="77">
        <v>273620</v>
      </c>
      <c r="D42" s="77">
        <v>277295</v>
      </c>
      <c r="E42" s="77">
        <v>282717</v>
      </c>
      <c r="F42" s="77"/>
      <c r="G42" s="77"/>
      <c r="H42" s="77"/>
      <c r="I42" s="80">
        <f t="shared" si="6"/>
        <v>1.8849242595366633E-2</v>
      </c>
      <c r="J42" s="80">
        <f t="shared" si="7"/>
        <v>3.3246838681382937E-2</v>
      </c>
      <c r="K42" s="77">
        <f t="shared" si="8"/>
        <v>9097</v>
      </c>
      <c r="L42" s="81">
        <f t="shared" si="4"/>
        <v>1.6305906477192881E-2</v>
      </c>
      <c r="M42" s="78">
        <f t="shared" si="5"/>
        <v>5422</v>
      </c>
      <c r="N42" s="78">
        <f t="shared" si="9"/>
        <v>0</v>
      </c>
    </row>
    <row r="43" spans="1:14" s="17" customFormat="1">
      <c r="A43" s="82">
        <v>45</v>
      </c>
      <c r="B43" s="79" t="s">
        <v>41</v>
      </c>
      <c r="C43" s="77">
        <v>214164</v>
      </c>
      <c r="D43" s="77">
        <v>230200</v>
      </c>
      <c r="E43" s="77">
        <v>233271</v>
      </c>
      <c r="F43" s="77"/>
      <c r="G43" s="77"/>
      <c r="H43" s="77"/>
      <c r="I43" s="80">
        <f t="shared" si="6"/>
        <v>1.5552590291576983E-2</v>
      </c>
      <c r="J43" s="80">
        <f t="shared" si="7"/>
        <v>8.9216675071440585E-2</v>
      </c>
      <c r="K43" s="77">
        <f t="shared" si="8"/>
        <v>19107</v>
      </c>
      <c r="L43" s="81">
        <f t="shared" si="4"/>
        <v>3.4248318683052038E-2</v>
      </c>
      <c r="M43" s="78">
        <f t="shared" si="5"/>
        <v>3071</v>
      </c>
      <c r="N43" s="78">
        <f t="shared" si="9"/>
        <v>0</v>
      </c>
    </row>
    <row r="44" spans="1:14" s="17" customFormat="1">
      <c r="A44" s="82">
        <v>46</v>
      </c>
      <c r="B44" s="79" t="s">
        <v>42</v>
      </c>
      <c r="C44" s="77">
        <v>717791</v>
      </c>
      <c r="D44" s="77">
        <v>747866</v>
      </c>
      <c r="E44" s="77">
        <v>756061</v>
      </c>
      <c r="F44" s="77"/>
      <c r="G44" s="77"/>
      <c r="H44" s="77"/>
      <c r="I44" s="80">
        <f t="shared" si="6"/>
        <v>5.0407924553159136E-2</v>
      </c>
      <c r="J44" s="80">
        <f t="shared" si="7"/>
        <v>5.3316355317912872E-2</v>
      </c>
      <c r="K44" s="77">
        <f t="shared" si="8"/>
        <v>38270</v>
      </c>
      <c r="L44" s="81">
        <f t="shared" si="4"/>
        <v>6.8597014497325665E-2</v>
      </c>
      <c r="M44" s="78">
        <f t="shared" si="5"/>
        <v>8195</v>
      </c>
      <c r="N44" s="78">
        <f t="shared" si="9"/>
        <v>0</v>
      </c>
    </row>
    <row r="45" spans="1:14" s="17" customFormat="1">
      <c r="A45" s="82">
        <v>47</v>
      </c>
      <c r="B45" s="79" t="s">
        <v>43</v>
      </c>
      <c r="C45" s="77">
        <v>1342501</v>
      </c>
      <c r="D45" s="77">
        <v>1373985</v>
      </c>
      <c r="E45" s="77">
        <v>1373489</v>
      </c>
      <c r="F45" s="77"/>
      <c r="G45" s="77"/>
      <c r="H45" s="77"/>
      <c r="I45" s="80">
        <f t="shared" si="6"/>
        <v>9.1572941715805989E-2</v>
      </c>
      <c r="J45" s="80">
        <f t="shared" si="7"/>
        <v>2.3082291931253683E-2</v>
      </c>
      <c r="K45" s="77">
        <f t="shared" si="8"/>
        <v>30988</v>
      </c>
      <c r="L45" s="81">
        <f t="shared" si="4"/>
        <v>5.5544402540975382E-2</v>
      </c>
      <c r="M45" s="78">
        <f t="shared" si="5"/>
        <v>-496</v>
      </c>
      <c r="N45" s="78">
        <f t="shared" si="9"/>
        <v>0</v>
      </c>
    </row>
    <row r="46" spans="1:14">
      <c r="A46" s="82">
        <v>49</v>
      </c>
      <c r="B46" s="79" t="s">
        <v>44</v>
      </c>
      <c r="C46" s="77">
        <v>551196</v>
      </c>
      <c r="D46" s="77">
        <v>530907</v>
      </c>
      <c r="E46" s="77">
        <v>547364</v>
      </c>
      <c r="F46" s="77"/>
      <c r="G46" s="77"/>
      <c r="H46" s="77"/>
      <c r="I46" s="80">
        <f t="shared" si="6"/>
        <v>3.6493726319854349E-2</v>
      </c>
      <c r="J46" s="80">
        <f t="shared" si="7"/>
        <v>-6.9521549503262E-3</v>
      </c>
      <c r="K46" s="77">
        <f t="shared" si="8"/>
        <v>-3832</v>
      </c>
      <c r="L46" s="81">
        <f t="shared" si="4"/>
        <v>-6.8686636935916369E-3</v>
      </c>
      <c r="M46" s="78">
        <f t="shared" si="5"/>
        <v>16457</v>
      </c>
      <c r="N46" s="78">
        <f t="shared" si="9"/>
        <v>0</v>
      </c>
    </row>
    <row r="47" spans="1:14">
      <c r="A47" s="82">
        <v>50</v>
      </c>
      <c r="B47" s="79" t="s">
        <v>45</v>
      </c>
      <c r="C47" s="77">
        <v>17361</v>
      </c>
      <c r="D47" s="77">
        <v>17257</v>
      </c>
      <c r="E47" s="77">
        <v>16970</v>
      </c>
      <c r="F47" s="77"/>
      <c r="G47" s="77"/>
      <c r="H47" s="77"/>
      <c r="I47" s="80">
        <f t="shared" si="6"/>
        <v>1.1314199246715681E-3</v>
      </c>
      <c r="J47" s="80">
        <f t="shared" si="7"/>
        <v>-2.252174413916249E-2</v>
      </c>
      <c r="K47" s="77">
        <f t="shared" si="8"/>
        <v>-391</v>
      </c>
      <c r="L47" s="81">
        <f t="shared" si="4"/>
        <v>-7.0084746977931375E-4</v>
      </c>
      <c r="M47" s="78">
        <f t="shared" si="5"/>
        <v>-287</v>
      </c>
      <c r="N47" s="78">
        <f t="shared" si="9"/>
        <v>0</v>
      </c>
    </row>
    <row r="48" spans="1:14">
      <c r="A48" s="82">
        <v>51</v>
      </c>
      <c r="B48" s="79" t="s">
        <v>46</v>
      </c>
      <c r="C48" s="77">
        <v>29439</v>
      </c>
      <c r="D48" s="77">
        <v>29013</v>
      </c>
      <c r="E48" s="77">
        <v>29050</v>
      </c>
      <c r="F48" s="77"/>
      <c r="G48" s="77"/>
      <c r="H48" s="77"/>
      <c r="I48" s="80">
        <f t="shared" si="6"/>
        <v>1.9368148975668271E-3</v>
      </c>
      <c r="J48" s="80">
        <f t="shared" si="7"/>
        <v>-1.3213764054485546E-2</v>
      </c>
      <c r="K48" s="77">
        <f t="shared" si="8"/>
        <v>-389</v>
      </c>
      <c r="L48" s="81">
        <f t="shared" si="4"/>
        <v>-6.9726257223568552E-4</v>
      </c>
      <c r="M48" s="78">
        <f t="shared" si="5"/>
        <v>37</v>
      </c>
      <c r="N48" s="78">
        <f t="shared" si="9"/>
        <v>0</v>
      </c>
    </row>
    <row r="49" spans="1:14">
      <c r="A49" s="82">
        <v>52</v>
      </c>
      <c r="B49" s="79" t="s">
        <v>47</v>
      </c>
      <c r="C49" s="77">
        <v>262824</v>
      </c>
      <c r="D49" s="77">
        <v>275382</v>
      </c>
      <c r="E49" s="77">
        <v>278261</v>
      </c>
      <c r="F49" s="77"/>
      <c r="G49" s="77"/>
      <c r="H49" s="77"/>
      <c r="I49" s="80">
        <f t="shared" si="6"/>
        <v>1.8552153191457588E-2</v>
      </c>
      <c r="J49" s="80">
        <f t="shared" si="7"/>
        <v>5.8735123124220009E-2</v>
      </c>
      <c r="K49" s="77">
        <f t="shared" si="8"/>
        <v>15437</v>
      </c>
      <c r="L49" s="81">
        <f t="shared" si="4"/>
        <v>2.7670031690494284E-2</v>
      </c>
      <c r="M49" s="78">
        <f t="shared" si="5"/>
        <v>2879</v>
      </c>
      <c r="N49" s="78">
        <f t="shared" si="9"/>
        <v>0</v>
      </c>
    </row>
    <row r="50" spans="1:14">
      <c r="A50" s="82">
        <v>53</v>
      </c>
      <c r="B50" s="79" t="s">
        <v>48</v>
      </c>
      <c r="C50" s="77">
        <v>49099</v>
      </c>
      <c r="D50" s="77">
        <v>62168</v>
      </c>
      <c r="E50" s="77">
        <v>63581</v>
      </c>
      <c r="F50" s="77"/>
      <c r="G50" s="77"/>
      <c r="H50" s="77"/>
      <c r="I50" s="80">
        <f t="shared" si="6"/>
        <v>4.2390577625540937E-3</v>
      </c>
      <c r="J50" s="80">
        <f t="shared" si="7"/>
        <v>0.2949550907350455</v>
      </c>
      <c r="K50" s="77">
        <f t="shared" si="8"/>
        <v>14482</v>
      </c>
      <c r="L50" s="81">
        <f t="shared" si="4"/>
        <v>2.5958243113411817E-2</v>
      </c>
      <c r="M50" s="78">
        <f t="shared" si="5"/>
        <v>1413</v>
      </c>
      <c r="N50" s="78">
        <f t="shared" si="9"/>
        <v>0</v>
      </c>
    </row>
    <row r="51" spans="1:14" s="17" customFormat="1">
      <c r="A51" s="82">
        <v>55</v>
      </c>
      <c r="B51" s="79" t="s">
        <v>49</v>
      </c>
      <c r="C51" s="77">
        <v>420721</v>
      </c>
      <c r="D51" s="77">
        <v>331702</v>
      </c>
      <c r="E51" s="77">
        <v>320103</v>
      </c>
      <c r="F51" s="77"/>
      <c r="G51" s="77"/>
      <c r="H51" s="77"/>
      <c r="I51" s="80">
        <f t="shared" si="6"/>
        <v>2.1341833361646613E-2</v>
      </c>
      <c r="J51" s="80">
        <f t="shared" si="7"/>
        <v>-0.23915611533534101</v>
      </c>
      <c r="K51" s="77">
        <f t="shared" si="8"/>
        <v>-100618</v>
      </c>
      <c r="L51" s="81">
        <f t="shared" si="4"/>
        <v>-0.18035261052239127</v>
      </c>
      <c r="M51" s="78">
        <f t="shared" si="5"/>
        <v>-11599</v>
      </c>
      <c r="N51" s="78">
        <f t="shared" si="9"/>
        <v>0</v>
      </c>
    </row>
    <row r="52" spans="1:14" s="17" customFormat="1">
      <c r="A52" s="82">
        <v>56</v>
      </c>
      <c r="B52" s="79" t="s">
        <v>50</v>
      </c>
      <c r="C52" s="77">
        <v>695744</v>
      </c>
      <c r="D52" s="77">
        <v>667081</v>
      </c>
      <c r="E52" s="77">
        <v>663325</v>
      </c>
      <c r="F52" s="77"/>
      <c r="G52" s="77"/>
      <c r="H52" s="77"/>
      <c r="I52" s="80">
        <f t="shared" si="6"/>
        <v>4.4225051357263873E-2</v>
      </c>
      <c r="J52" s="80">
        <f t="shared" si="7"/>
        <v>-4.6596161806641521E-2</v>
      </c>
      <c r="K52" s="77">
        <f t="shared" si="8"/>
        <v>-32419</v>
      </c>
      <c r="L52" s="81">
        <f t="shared" si="4"/>
        <v>-5.8109396733441357E-2</v>
      </c>
      <c r="M52" s="78">
        <f t="shared" si="5"/>
        <v>-3756</v>
      </c>
      <c r="N52" s="78">
        <f t="shared" si="9"/>
        <v>0</v>
      </c>
    </row>
    <row r="53" spans="1:14">
      <c r="A53" s="82">
        <v>58</v>
      </c>
      <c r="B53" s="79" t="s">
        <v>51</v>
      </c>
      <c r="C53" s="77">
        <v>24287</v>
      </c>
      <c r="D53" s="77">
        <v>22791</v>
      </c>
      <c r="E53" s="77">
        <v>22989</v>
      </c>
      <c r="F53" s="77"/>
      <c r="G53" s="77"/>
      <c r="H53" s="77"/>
      <c r="I53" s="80">
        <f t="shared" si="6"/>
        <v>1.5327173039643301E-3</v>
      </c>
      <c r="J53" s="80">
        <f t="shared" si="7"/>
        <v>-5.3444229423148186E-2</v>
      </c>
      <c r="K53" s="77">
        <f t="shared" si="8"/>
        <v>-1298</v>
      </c>
      <c r="L53" s="81">
        <f t="shared" si="4"/>
        <v>-2.326598505814704E-3</v>
      </c>
      <c r="M53" s="78">
        <f t="shared" si="5"/>
        <v>198</v>
      </c>
      <c r="N53" s="78">
        <f t="shared" si="9"/>
        <v>0</v>
      </c>
    </row>
    <row r="54" spans="1:14">
      <c r="A54" s="82">
        <v>59</v>
      </c>
      <c r="B54" s="79" t="s">
        <v>52</v>
      </c>
      <c r="C54" s="77">
        <v>20222</v>
      </c>
      <c r="D54" s="77">
        <v>21254</v>
      </c>
      <c r="E54" s="77">
        <v>21673</v>
      </c>
      <c r="F54" s="77"/>
      <c r="G54" s="77"/>
      <c r="H54" s="77"/>
      <c r="I54" s="80">
        <f t="shared" si="6"/>
        <v>1.4449772555926281E-3</v>
      </c>
      <c r="J54" s="80">
        <f t="shared" si="7"/>
        <v>7.1753535753140141E-2</v>
      </c>
      <c r="K54" s="77">
        <f t="shared" si="8"/>
        <v>1451</v>
      </c>
      <c r="L54" s="81">
        <f t="shared" si="4"/>
        <v>2.6008431679022614E-3</v>
      </c>
      <c r="M54" s="78">
        <f t="shared" si="5"/>
        <v>419</v>
      </c>
      <c r="N54" s="78">
        <f t="shared" si="9"/>
        <v>0</v>
      </c>
    </row>
    <row r="55" spans="1:14">
      <c r="A55" s="82">
        <v>60</v>
      </c>
      <c r="B55" s="79" t="s">
        <v>53</v>
      </c>
      <c r="C55" s="77">
        <v>9537</v>
      </c>
      <c r="D55" s="77">
        <v>9577</v>
      </c>
      <c r="E55" s="77">
        <v>9832</v>
      </c>
      <c r="F55" s="77"/>
      <c r="G55" s="77"/>
      <c r="H55" s="77"/>
      <c r="I55" s="80">
        <f t="shared" si="6"/>
        <v>6.5551683555514783E-4</v>
      </c>
      <c r="J55" s="80">
        <f t="shared" si="7"/>
        <v>3.0932158959840621E-2</v>
      </c>
      <c r="K55" s="77">
        <f t="shared" si="8"/>
        <v>295</v>
      </c>
      <c r="L55" s="81">
        <f t="shared" si="4"/>
        <v>5.2877238768515996E-4</v>
      </c>
      <c r="M55" s="78">
        <f t="shared" si="5"/>
        <v>255</v>
      </c>
      <c r="N55" s="78">
        <f t="shared" si="9"/>
        <v>0</v>
      </c>
    </row>
    <row r="56" spans="1:14">
      <c r="A56" s="82">
        <v>61</v>
      </c>
      <c r="B56" s="79" t="s">
        <v>54</v>
      </c>
      <c r="C56" s="77">
        <v>25358</v>
      </c>
      <c r="D56" s="77">
        <v>24942</v>
      </c>
      <c r="E56" s="77">
        <v>25379</v>
      </c>
      <c r="F56" s="77"/>
      <c r="G56" s="77"/>
      <c r="H56" s="77"/>
      <c r="I56" s="80">
        <f t="shared" si="6"/>
        <v>1.6920628325421173E-3</v>
      </c>
      <c r="J56" s="80">
        <f t="shared" si="7"/>
        <v>8.2814102058521963E-4</v>
      </c>
      <c r="K56" s="77">
        <f t="shared" si="8"/>
        <v>21</v>
      </c>
      <c r="L56" s="81">
        <f t="shared" si="4"/>
        <v>3.7641424208096135E-5</v>
      </c>
      <c r="M56" s="78">
        <f t="shared" si="5"/>
        <v>437</v>
      </c>
      <c r="N56" s="78">
        <f t="shared" si="9"/>
        <v>0</v>
      </c>
    </row>
    <row r="57" spans="1:14">
      <c r="A57" s="82">
        <v>62</v>
      </c>
      <c r="B57" s="79" t="s">
        <v>55</v>
      </c>
      <c r="C57" s="77">
        <v>94580</v>
      </c>
      <c r="D57" s="77">
        <v>108472</v>
      </c>
      <c r="E57" s="77">
        <v>110132</v>
      </c>
      <c r="F57" s="77"/>
      <c r="G57" s="77"/>
      <c r="H57" s="77"/>
      <c r="I57" s="80">
        <f t="shared" si="6"/>
        <v>7.3426952942798555E-3</v>
      </c>
      <c r="J57" s="80">
        <f t="shared" si="7"/>
        <v>0.16443222668640303</v>
      </c>
      <c r="K57" s="77">
        <f t="shared" si="8"/>
        <v>15552</v>
      </c>
      <c r="L57" s="81">
        <f t="shared" si="4"/>
        <v>2.7876163299252906E-2</v>
      </c>
      <c r="M57" s="78">
        <f t="shared" si="5"/>
        <v>1660</v>
      </c>
      <c r="N57" s="78">
        <f t="shared" si="9"/>
        <v>0</v>
      </c>
    </row>
    <row r="58" spans="1:14">
      <c r="A58" s="82">
        <v>63</v>
      </c>
      <c r="B58" s="79" t="s">
        <v>56</v>
      </c>
      <c r="C58" s="77">
        <v>43434</v>
      </c>
      <c r="D58" s="77">
        <v>43854</v>
      </c>
      <c r="E58" s="77">
        <v>36688</v>
      </c>
      <c r="F58" s="77"/>
      <c r="G58" s="77"/>
      <c r="H58" s="77"/>
      <c r="I58" s="80">
        <f t="shared" si="6"/>
        <v>2.4460538713229518E-3</v>
      </c>
      <c r="J58" s="80">
        <f t="shared" si="7"/>
        <v>-0.15531611180181426</v>
      </c>
      <c r="K58" s="77">
        <f t="shared" si="8"/>
        <v>-6746</v>
      </c>
      <c r="L58" s="81">
        <f t="shared" si="4"/>
        <v>-1.2091859414657929E-2</v>
      </c>
      <c r="M58" s="78">
        <f t="shared" si="5"/>
        <v>-7166</v>
      </c>
      <c r="N58" s="78">
        <f t="shared" si="9"/>
        <v>0</v>
      </c>
    </row>
    <row r="59" spans="1:14">
      <c r="A59" s="82">
        <v>64</v>
      </c>
      <c r="B59" s="79" t="s">
        <v>57</v>
      </c>
      <c r="C59" s="77">
        <v>86507</v>
      </c>
      <c r="D59" s="77">
        <v>85681</v>
      </c>
      <c r="E59" s="77">
        <v>86010</v>
      </c>
      <c r="F59" s="77"/>
      <c r="G59" s="77"/>
      <c r="H59" s="77"/>
      <c r="I59" s="80">
        <f t="shared" si="6"/>
        <v>5.7344388757219556E-3</v>
      </c>
      <c r="J59" s="80">
        <f t="shared" si="7"/>
        <v>-5.7451998104199658E-3</v>
      </c>
      <c r="K59" s="77">
        <f t="shared" si="8"/>
        <v>-497</v>
      </c>
      <c r="L59" s="81">
        <f t="shared" si="4"/>
        <v>-8.9084703959160848E-4</v>
      </c>
      <c r="M59" s="78">
        <f t="shared" si="5"/>
        <v>329</v>
      </c>
      <c r="N59" s="78">
        <f t="shared" si="9"/>
        <v>0</v>
      </c>
    </row>
    <row r="60" spans="1:14">
      <c r="A60" s="82">
        <v>65</v>
      </c>
      <c r="B60" s="79" t="s">
        <v>58</v>
      </c>
      <c r="C60" s="77">
        <v>22693</v>
      </c>
      <c r="D60" s="77">
        <v>23128</v>
      </c>
      <c r="E60" s="77">
        <v>23128</v>
      </c>
      <c r="F60" s="77"/>
      <c r="G60" s="77"/>
      <c r="H60" s="77"/>
      <c r="I60" s="80">
        <f t="shared" si="6"/>
        <v>1.5419846798941678E-3</v>
      </c>
      <c r="J60" s="80">
        <f t="shared" si="7"/>
        <v>1.9168906711320672E-2</v>
      </c>
      <c r="K60" s="77">
        <f t="shared" si="8"/>
        <v>435</v>
      </c>
      <c r="L60" s="81">
        <f t="shared" si="4"/>
        <v>7.7971521573913418E-4</v>
      </c>
      <c r="M60" s="78">
        <f t="shared" si="5"/>
        <v>0</v>
      </c>
      <c r="N60" s="78">
        <f t="shared" si="9"/>
        <v>0</v>
      </c>
    </row>
    <row r="61" spans="1:14">
      <c r="A61" s="82">
        <v>66</v>
      </c>
      <c r="B61" s="79" t="s">
        <v>59</v>
      </c>
      <c r="C61" s="77">
        <v>49984</v>
      </c>
      <c r="D61" s="77">
        <v>52089</v>
      </c>
      <c r="E61" s="77">
        <v>52672</v>
      </c>
      <c r="F61" s="77"/>
      <c r="G61" s="77"/>
      <c r="H61" s="77"/>
      <c r="I61" s="80">
        <f t="shared" si="6"/>
        <v>3.5117354314850228E-3</v>
      </c>
      <c r="J61" s="80">
        <f t="shared" si="7"/>
        <v>5.3777208706786171E-2</v>
      </c>
      <c r="K61" s="77">
        <f t="shared" si="8"/>
        <v>2688</v>
      </c>
      <c r="L61" s="81">
        <f t="shared" si="4"/>
        <v>4.8181022986363052E-3</v>
      </c>
      <c r="M61" s="78">
        <f t="shared" si="5"/>
        <v>583</v>
      </c>
      <c r="N61" s="78">
        <f t="shared" si="9"/>
        <v>0</v>
      </c>
    </row>
    <row r="62" spans="1:14">
      <c r="A62" s="82">
        <v>68</v>
      </c>
      <c r="B62" s="79" t="s">
        <v>60</v>
      </c>
      <c r="C62" s="77">
        <v>136939</v>
      </c>
      <c r="D62" s="77">
        <v>155340</v>
      </c>
      <c r="E62" s="77">
        <v>156190</v>
      </c>
      <c r="F62" s="77"/>
      <c r="G62" s="77"/>
      <c r="H62" s="77"/>
      <c r="I62" s="80">
        <f t="shared" si="6"/>
        <v>1.0413463643750868E-2</v>
      </c>
      <c r="J62" s="80">
        <f t="shared" si="7"/>
        <v>0.14058084256493766</v>
      </c>
      <c r="K62" s="77">
        <f t="shared" si="8"/>
        <v>19251</v>
      </c>
      <c r="L62" s="81">
        <f t="shared" si="4"/>
        <v>3.4506431306193269E-2</v>
      </c>
      <c r="M62" s="78">
        <f t="shared" si="5"/>
        <v>850</v>
      </c>
      <c r="N62" s="78">
        <f t="shared" si="9"/>
        <v>0</v>
      </c>
    </row>
    <row r="63" spans="1:14">
      <c r="A63" s="82">
        <v>69</v>
      </c>
      <c r="B63" s="79" t="s">
        <v>61</v>
      </c>
      <c r="C63" s="77">
        <v>152975</v>
      </c>
      <c r="D63" s="77">
        <v>158020</v>
      </c>
      <c r="E63" s="77">
        <v>158949</v>
      </c>
      <c r="F63" s="77"/>
      <c r="G63" s="77"/>
      <c r="H63" s="77"/>
      <c r="I63" s="80">
        <f t="shared" si="6"/>
        <v>1.0597411055192758E-2</v>
      </c>
      <c r="J63" s="80">
        <f t="shared" si="7"/>
        <v>3.9052132701421799E-2</v>
      </c>
      <c r="K63" s="77">
        <f t="shared" si="8"/>
        <v>5974</v>
      </c>
      <c r="L63" s="81">
        <f t="shared" si="4"/>
        <v>1.0708088962817443E-2</v>
      </c>
      <c r="M63" s="78">
        <f t="shared" si="5"/>
        <v>929</v>
      </c>
      <c r="N63" s="78">
        <f t="shared" si="9"/>
        <v>0</v>
      </c>
    </row>
    <row r="64" spans="1:14">
      <c r="A64" s="82">
        <v>70</v>
      </c>
      <c r="B64" s="79" t="s">
        <v>62</v>
      </c>
      <c r="C64" s="77">
        <v>215553</v>
      </c>
      <c r="D64" s="77">
        <v>214571</v>
      </c>
      <c r="E64" s="77">
        <v>212849</v>
      </c>
      <c r="F64" s="77"/>
      <c r="G64" s="77"/>
      <c r="H64" s="77"/>
      <c r="I64" s="80">
        <f t="shared" si="6"/>
        <v>1.4191019419352895E-2</v>
      </c>
      <c r="J64" s="80">
        <f t="shared" si="7"/>
        <v>-1.2544478620107352E-2</v>
      </c>
      <c r="K64" s="77">
        <f t="shared" si="8"/>
        <v>-2704</v>
      </c>
      <c r="L64" s="81">
        <f t="shared" si="4"/>
        <v>-4.8467814789853302E-3</v>
      </c>
      <c r="M64" s="78">
        <f t="shared" si="5"/>
        <v>-1722</v>
      </c>
      <c r="N64" s="78">
        <f t="shared" si="9"/>
        <v>0</v>
      </c>
    </row>
    <row r="65" spans="1:14">
      <c r="A65" s="82">
        <v>71</v>
      </c>
      <c r="B65" s="79" t="s">
        <v>63</v>
      </c>
      <c r="C65" s="77">
        <v>147506</v>
      </c>
      <c r="D65" s="77">
        <v>151592</v>
      </c>
      <c r="E65" s="77">
        <v>154754</v>
      </c>
      <c r="F65" s="77"/>
      <c r="G65" s="77"/>
      <c r="H65" s="77"/>
      <c r="I65" s="80">
        <f t="shared" si="6"/>
        <v>1.0317722983065637E-2</v>
      </c>
      <c r="J65" s="80">
        <f t="shared" si="7"/>
        <v>4.9136984258267458E-2</v>
      </c>
      <c r="K65" s="77">
        <f t="shared" si="8"/>
        <v>7248</v>
      </c>
      <c r="L65" s="81">
        <f t="shared" si="4"/>
        <v>1.2991668698108609E-2</v>
      </c>
      <c r="M65" s="78">
        <f t="shared" si="5"/>
        <v>3162</v>
      </c>
      <c r="N65" s="78">
        <f t="shared" si="9"/>
        <v>0</v>
      </c>
    </row>
    <row r="66" spans="1:14">
      <c r="A66" s="82">
        <v>72</v>
      </c>
      <c r="B66" s="79" t="s">
        <v>64</v>
      </c>
      <c r="C66" s="77">
        <v>13931</v>
      </c>
      <c r="D66" s="77">
        <v>14975</v>
      </c>
      <c r="E66" s="77">
        <v>15050</v>
      </c>
      <c r="F66" s="77"/>
      <c r="G66" s="77"/>
      <c r="H66" s="77"/>
      <c r="I66" s="80">
        <f t="shared" si="6"/>
        <v>1.0034101276551032E-3</v>
      </c>
      <c r="J66" s="80">
        <f t="shared" si="7"/>
        <v>8.0324456248654086E-2</v>
      </c>
      <c r="K66" s="77">
        <f t="shared" si="8"/>
        <v>1119</v>
      </c>
      <c r="L66" s="81">
        <f t="shared" si="4"/>
        <v>2.0057501756599798E-3</v>
      </c>
      <c r="M66" s="78">
        <f t="shared" si="5"/>
        <v>75</v>
      </c>
      <c r="N66" s="78">
        <f t="shared" si="9"/>
        <v>0</v>
      </c>
    </row>
    <row r="67" spans="1:14">
      <c r="A67" s="82">
        <v>73</v>
      </c>
      <c r="B67" s="79" t="s">
        <v>65</v>
      </c>
      <c r="C67" s="77">
        <v>59207</v>
      </c>
      <c r="D67" s="77">
        <v>54897</v>
      </c>
      <c r="E67" s="77">
        <v>54435</v>
      </c>
      <c r="F67" s="77"/>
      <c r="G67" s="77"/>
      <c r="H67" s="77"/>
      <c r="I67" s="80">
        <f t="shared" ref="I67:I92" si="10">E67/$E$92</f>
        <v>3.6292777607246206E-3</v>
      </c>
      <c r="J67" s="80">
        <f t="shared" ref="J67:J92" si="11">(E67-C67)/C67</f>
        <v>-8.0598577870859861E-2</v>
      </c>
      <c r="K67" s="77">
        <f t="shared" ref="K67:K92" si="12">E67-C67</f>
        <v>-4772</v>
      </c>
      <c r="L67" s="81">
        <f t="shared" si="4"/>
        <v>-8.5535655390968929E-3</v>
      </c>
      <c r="M67" s="78">
        <f t="shared" si="5"/>
        <v>-462</v>
      </c>
      <c r="N67" s="78">
        <f t="shared" ref="N67:N92" si="13">H67-G67</f>
        <v>0</v>
      </c>
    </row>
    <row r="68" spans="1:14">
      <c r="A68" s="82">
        <v>74</v>
      </c>
      <c r="B68" s="79" t="s">
        <v>66</v>
      </c>
      <c r="C68" s="77">
        <v>45203</v>
      </c>
      <c r="D68" s="77">
        <v>46240</v>
      </c>
      <c r="E68" s="77">
        <v>47135</v>
      </c>
      <c r="F68" s="77"/>
      <c r="G68" s="77"/>
      <c r="H68" s="77"/>
      <c r="I68" s="80">
        <f t="shared" si="10"/>
        <v>3.1425738449849363E-3</v>
      </c>
      <c r="J68" s="80">
        <f t="shared" si="11"/>
        <v>4.2740526071278456E-2</v>
      </c>
      <c r="K68" s="77">
        <f t="shared" si="12"/>
        <v>1932</v>
      </c>
      <c r="L68" s="81">
        <f t="shared" ref="L68:L92" si="14">K68/$K$92</f>
        <v>3.4630110271448443E-3</v>
      </c>
      <c r="M68" s="78">
        <f t="shared" ref="M68:M92" si="15">E68-D68</f>
        <v>895</v>
      </c>
      <c r="N68" s="78">
        <f t="shared" si="13"/>
        <v>0</v>
      </c>
    </row>
    <row r="69" spans="1:14">
      <c r="A69" s="82">
        <v>75</v>
      </c>
      <c r="B69" s="79" t="s">
        <v>67</v>
      </c>
      <c r="C69" s="77">
        <v>8444</v>
      </c>
      <c r="D69" s="77">
        <v>9255</v>
      </c>
      <c r="E69" s="77">
        <v>9249</v>
      </c>
      <c r="F69" s="77"/>
      <c r="G69" s="77"/>
      <c r="H69" s="77"/>
      <c r="I69" s="80">
        <f t="shared" si="10"/>
        <v>6.1664719406525248E-4</v>
      </c>
      <c r="J69" s="80">
        <f t="shared" si="11"/>
        <v>9.5333964945523444E-2</v>
      </c>
      <c r="K69" s="77">
        <f t="shared" si="12"/>
        <v>805</v>
      </c>
      <c r="L69" s="81">
        <f t="shared" si="14"/>
        <v>1.4429212613103518E-3</v>
      </c>
      <c r="M69" s="78">
        <f t="shared" si="15"/>
        <v>-6</v>
      </c>
      <c r="N69" s="78">
        <f t="shared" si="13"/>
        <v>0</v>
      </c>
    </row>
    <row r="70" spans="1:14">
      <c r="A70" s="82">
        <v>77</v>
      </c>
      <c r="B70" s="79" t="s">
        <v>68</v>
      </c>
      <c r="C70" s="77">
        <v>26649</v>
      </c>
      <c r="D70" s="77">
        <v>27652</v>
      </c>
      <c r="E70" s="77">
        <v>27824</v>
      </c>
      <c r="F70" s="77"/>
      <c r="G70" s="77"/>
      <c r="H70" s="77"/>
      <c r="I70" s="80">
        <f t="shared" si="10"/>
        <v>1.8550753084302719E-3</v>
      </c>
      <c r="J70" s="80">
        <f t="shared" si="11"/>
        <v>4.4091710758377423E-2</v>
      </c>
      <c r="K70" s="77">
        <f t="shared" si="12"/>
        <v>1175</v>
      </c>
      <c r="L70" s="81">
        <f t="shared" si="14"/>
        <v>2.1061273068815694E-3</v>
      </c>
      <c r="M70" s="78">
        <f t="shared" si="15"/>
        <v>172</v>
      </c>
      <c r="N70" s="78">
        <f t="shared" si="13"/>
        <v>0</v>
      </c>
    </row>
    <row r="71" spans="1:14">
      <c r="A71" s="82">
        <v>78</v>
      </c>
      <c r="B71" s="79" t="s">
        <v>69</v>
      </c>
      <c r="C71" s="77">
        <v>69382</v>
      </c>
      <c r="D71" s="77">
        <v>75820</v>
      </c>
      <c r="E71" s="77">
        <v>74079</v>
      </c>
      <c r="F71" s="77"/>
      <c r="G71" s="77"/>
      <c r="H71" s="77"/>
      <c r="I71" s="80">
        <f t="shared" si="10"/>
        <v>4.9389779964493282E-3</v>
      </c>
      <c r="J71" s="80">
        <f t="shared" si="11"/>
        <v>6.7697673748234419E-2</v>
      </c>
      <c r="K71" s="77">
        <f t="shared" si="12"/>
        <v>4697</v>
      </c>
      <c r="L71" s="81">
        <f t="shared" si="14"/>
        <v>8.419131881210835E-3</v>
      </c>
      <c r="M71" s="78">
        <f t="shared" si="15"/>
        <v>-1741</v>
      </c>
      <c r="N71" s="78">
        <f t="shared" si="13"/>
        <v>0</v>
      </c>
    </row>
    <row r="72" spans="1:14">
      <c r="A72" s="82">
        <v>79</v>
      </c>
      <c r="B72" s="79" t="s">
        <v>70</v>
      </c>
      <c r="C72" s="77">
        <v>62512</v>
      </c>
      <c r="D72" s="77">
        <v>50867</v>
      </c>
      <c r="E72" s="77">
        <v>51645</v>
      </c>
      <c r="F72" s="77"/>
      <c r="G72" s="77"/>
      <c r="H72" s="77"/>
      <c r="I72" s="80">
        <f t="shared" si="10"/>
        <v>3.4432635244350702E-3</v>
      </c>
      <c r="J72" s="80">
        <f t="shared" si="11"/>
        <v>-0.17383862298438699</v>
      </c>
      <c r="K72" s="77">
        <f t="shared" si="12"/>
        <v>-10867</v>
      </c>
      <c r="L72" s="81">
        <f t="shared" si="14"/>
        <v>-1.9478540803303843E-2</v>
      </c>
      <c r="M72" s="78">
        <f t="shared" si="15"/>
        <v>778</v>
      </c>
      <c r="N72" s="78">
        <f t="shared" si="13"/>
        <v>0</v>
      </c>
    </row>
    <row r="73" spans="1:14">
      <c r="A73" s="82">
        <v>80</v>
      </c>
      <c r="B73" s="79" t="s">
        <v>71</v>
      </c>
      <c r="C73" s="77">
        <v>314649</v>
      </c>
      <c r="D73" s="77">
        <v>280339</v>
      </c>
      <c r="E73" s="77">
        <v>266771</v>
      </c>
      <c r="F73" s="77"/>
      <c r="G73" s="77"/>
      <c r="H73" s="77"/>
      <c r="I73" s="80">
        <f t="shared" si="10"/>
        <v>1.7786094562437179E-2</v>
      </c>
      <c r="J73" s="80">
        <f t="shared" si="11"/>
        <v>-0.15216320407819506</v>
      </c>
      <c r="K73" s="77">
        <f t="shared" si="12"/>
        <v>-47878</v>
      </c>
      <c r="L73" s="81">
        <f t="shared" si="14"/>
        <v>-8.5818862296915557E-2</v>
      </c>
      <c r="M73" s="78">
        <f t="shared" si="15"/>
        <v>-13568</v>
      </c>
      <c r="N73" s="78">
        <f t="shared" si="13"/>
        <v>0</v>
      </c>
    </row>
    <row r="74" spans="1:14" s="17" customFormat="1">
      <c r="A74" s="82">
        <v>81</v>
      </c>
      <c r="B74" s="79" t="s">
        <v>72</v>
      </c>
      <c r="C74" s="77">
        <v>607829</v>
      </c>
      <c r="D74" s="77">
        <v>584688</v>
      </c>
      <c r="E74" s="77">
        <v>559861</v>
      </c>
      <c r="F74" s="77"/>
      <c r="G74" s="77"/>
      <c r="H74" s="77"/>
      <c r="I74" s="80">
        <f t="shared" si="10"/>
        <v>3.7326923420539115E-2</v>
      </c>
      <c r="J74" s="80">
        <f t="shared" si="11"/>
        <v>-7.8916932229294759E-2</v>
      </c>
      <c r="K74" s="77">
        <f t="shared" si="12"/>
        <v>-47968</v>
      </c>
      <c r="L74" s="81">
        <f t="shared" si="14"/>
        <v>-8.5980182686378817E-2</v>
      </c>
      <c r="M74" s="78">
        <f t="shared" si="15"/>
        <v>-24827</v>
      </c>
      <c r="N74" s="78">
        <f t="shared" si="13"/>
        <v>0</v>
      </c>
    </row>
    <row r="75" spans="1:14" s="17" customFormat="1">
      <c r="A75" s="82">
        <v>82</v>
      </c>
      <c r="B75" s="79" t="s">
        <v>73</v>
      </c>
      <c r="C75" s="77">
        <v>452007</v>
      </c>
      <c r="D75" s="77">
        <v>442290</v>
      </c>
      <c r="E75" s="77">
        <v>459085</v>
      </c>
      <c r="F75" s="77"/>
      <c r="G75" s="77"/>
      <c r="H75" s="77"/>
      <c r="I75" s="80">
        <f t="shared" si="10"/>
        <v>3.0608009199637413E-2</v>
      </c>
      <c r="J75" s="80">
        <f t="shared" si="11"/>
        <v>1.5659049527994035E-2</v>
      </c>
      <c r="K75" s="77">
        <f t="shared" si="12"/>
        <v>7078</v>
      </c>
      <c r="L75" s="81">
        <f t="shared" si="14"/>
        <v>1.2686952406900211E-2</v>
      </c>
      <c r="M75" s="78">
        <f t="shared" si="15"/>
        <v>16795</v>
      </c>
      <c r="N75" s="78">
        <f t="shared" si="13"/>
        <v>0</v>
      </c>
    </row>
    <row r="76" spans="1:14">
      <c r="A76" s="82">
        <v>84</v>
      </c>
      <c r="B76" s="79" t="s">
        <v>74</v>
      </c>
      <c r="C76" s="77">
        <v>212364</v>
      </c>
      <c r="D76" s="77">
        <v>240116</v>
      </c>
      <c r="E76" s="77">
        <v>250389</v>
      </c>
      <c r="F76" s="77"/>
      <c r="G76" s="77"/>
      <c r="H76" s="77"/>
      <c r="I76" s="80">
        <f t="shared" si="10"/>
        <v>1.6693877638101904E-2</v>
      </c>
      <c r="J76" s="80">
        <f t="shared" si="11"/>
        <v>0.1790557721647737</v>
      </c>
      <c r="K76" s="77">
        <f t="shared" si="12"/>
        <v>38025</v>
      </c>
      <c r="L76" s="81">
        <f t="shared" si="14"/>
        <v>6.8157864548231209E-2</v>
      </c>
      <c r="M76" s="78">
        <f t="shared" si="15"/>
        <v>10273</v>
      </c>
      <c r="N76" s="78">
        <f t="shared" si="13"/>
        <v>0</v>
      </c>
    </row>
    <row r="77" spans="1:14">
      <c r="A77" s="82">
        <v>85</v>
      </c>
      <c r="B77" s="79" t="s">
        <v>75</v>
      </c>
      <c r="C77" s="77">
        <v>576926</v>
      </c>
      <c r="D77" s="77">
        <v>484793</v>
      </c>
      <c r="E77" s="77">
        <v>551969</v>
      </c>
      <c r="F77" s="77"/>
      <c r="G77" s="77"/>
      <c r="H77" s="77"/>
      <c r="I77" s="80">
        <f t="shared" si="10"/>
        <v>3.6800749817386021E-2</v>
      </c>
      <c r="J77" s="80">
        <f t="shared" si="11"/>
        <v>-4.3258580823190493E-2</v>
      </c>
      <c r="K77" s="77">
        <f t="shared" si="12"/>
        <v>-24957</v>
      </c>
      <c r="L77" s="81">
        <f t="shared" si="14"/>
        <v>-4.4734143998164534E-2</v>
      </c>
      <c r="M77" s="78">
        <f t="shared" si="15"/>
        <v>67176</v>
      </c>
      <c r="N77" s="78">
        <f t="shared" si="13"/>
        <v>0</v>
      </c>
    </row>
    <row r="78" spans="1:14">
      <c r="A78" s="82">
        <v>86</v>
      </c>
      <c r="B78" s="79" t="s">
        <v>76</v>
      </c>
      <c r="C78" s="77">
        <v>532909</v>
      </c>
      <c r="D78" s="77">
        <v>637536</v>
      </c>
      <c r="E78" s="77">
        <v>686985</v>
      </c>
      <c r="F78" s="77"/>
      <c r="G78" s="77"/>
      <c r="H78" s="77"/>
      <c r="I78" s="80">
        <f t="shared" si="10"/>
        <v>4.5802505418414692E-2</v>
      </c>
      <c r="J78" s="80">
        <f t="shared" si="11"/>
        <v>0.28912253311540997</v>
      </c>
      <c r="K78" s="77">
        <f t="shared" si="12"/>
        <v>154076</v>
      </c>
      <c r="L78" s="81">
        <f t="shared" si="14"/>
        <v>0.27617333696602953</v>
      </c>
      <c r="M78" s="78">
        <f t="shared" si="15"/>
        <v>49449</v>
      </c>
      <c r="N78" s="78">
        <f t="shared" si="13"/>
        <v>0</v>
      </c>
    </row>
    <row r="79" spans="1:14">
      <c r="A79" s="82">
        <v>87</v>
      </c>
      <c r="B79" s="79" t="s">
        <v>77</v>
      </c>
      <c r="C79" s="77">
        <v>34425</v>
      </c>
      <c r="D79" s="77">
        <v>37037</v>
      </c>
      <c r="E79" s="77">
        <v>40846</v>
      </c>
      <c r="F79" s="77"/>
      <c r="G79" s="77"/>
      <c r="H79" s="77"/>
      <c r="I79" s="80">
        <f t="shared" si="10"/>
        <v>2.723275087986734E-3</v>
      </c>
      <c r="J79" s="80">
        <f t="shared" si="11"/>
        <v>0.18652142338416849</v>
      </c>
      <c r="K79" s="77">
        <f t="shared" si="12"/>
        <v>6421</v>
      </c>
      <c r="L79" s="81">
        <f t="shared" si="14"/>
        <v>1.1509313563818346E-2</v>
      </c>
      <c r="M79" s="78">
        <f t="shared" si="15"/>
        <v>3809</v>
      </c>
      <c r="N79" s="78">
        <f t="shared" si="13"/>
        <v>0</v>
      </c>
    </row>
    <row r="80" spans="1:14">
      <c r="A80" s="82">
        <v>88</v>
      </c>
      <c r="B80" s="79" t="s">
        <v>78</v>
      </c>
      <c r="C80" s="77">
        <v>58159</v>
      </c>
      <c r="D80" s="77">
        <v>60865</v>
      </c>
      <c r="E80" s="77">
        <v>61923</v>
      </c>
      <c r="F80" s="77"/>
      <c r="G80" s="77"/>
      <c r="H80" s="77"/>
      <c r="I80" s="80">
        <f t="shared" si="10"/>
        <v>4.1285159690888345E-3</v>
      </c>
      <c r="J80" s="80">
        <f t="shared" si="11"/>
        <v>6.4719132034594812E-2</v>
      </c>
      <c r="K80" s="77">
        <f t="shared" si="12"/>
        <v>3764</v>
      </c>
      <c r="L80" s="81">
        <f t="shared" si="14"/>
        <v>6.7467771771082784E-3</v>
      </c>
      <c r="M80" s="78">
        <f t="shared" si="15"/>
        <v>1058</v>
      </c>
      <c r="N80" s="78">
        <f t="shared" si="13"/>
        <v>0</v>
      </c>
    </row>
    <row r="81" spans="1:14">
      <c r="A81" s="82">
        <v>90</v>
      </c>
      <c r="B81" s="79" t="s">
        <v>79</v>
      </c>
      <c r="C81" s="77">
        <v>14349</v>
      </c>
      <c r="D81" s="77">
        <v>12493</v>
      </c>
      <c r="E81" s="77">
        <v>12787</v>
      </c>
      <c r="F81" s="77"/>
      <c r="G81" s="77"/>
      <c r="H81" s="77"/>
      <c r="I81" s="80">
        <f t="shared" si="10"/>
        <v>8.5253191377580102E-4</v>
      </c>
      <c r="J81" s="80">
        <f t="shared" si="11"/>
        <v>-0.10885776012265663</v>
      </c>
      <c r="K81" s="77">
        <f t="shared" si="12"/>
        <v>-1562</v>
      </c>
      <c r="L81" s="81">
        <f t="shared" si="14"/>
        <v>-2.7998049815736266E-3</v>
      </c>
      <c r="M81" s="78">
        <f t="shared" si="15"/>
        <v>294</v>
      </c>
      <c r="N81" s="78">
        <f t="shared" si="13"/>
        <v>0</v>
      </c>
    </row>
    <row r="82" spans="1:14">
      <c r="A82" s="82">
        <v>91</v>
      </c>
      <c r="B82" s="79" t="s">
        <v>80</v>
      </c>
      <c r="C82" s="77">
        <v>5504</v>
      </c>
      <c r="D82" s="77">
        <v>4102</v>
      </c>
      <c r="E82" s="77">
        <v>4362</v>
      </c>
      <c r="F82" s="77"/>
      <c r="G82" s="77"/>
      <c r="H82" s="77"/>
      <c r="I82" s="80">
        <f t="shared" si="10"/>
        <v>2.908222575967814E-4</v>
      </c>
      <c r="J82" s="80">
        <f t="shared" si="11"/>
        <v>-0.20748546511627908</v>
      </c>
      <c r="K82" s="77">
        <f t="shared" si="12"/>
        <v>-1142</v>
      </c>
      <c r="L82" s="81">
        <f t="shared" si="14"/>
        <v>-2.0469764974117041E-3</v>
      </c>
      <c r="M82" s="78">
        <f t="shared" si="15"/>
        <v>260</v>
      </c>
      <c r="N82" s="78">
        <f t="shared" si="13"/>
        <v>0</v>
      </c>
    </row>
    <row r="83" spans="1:14">
      <c r="A83" s="82">
        <v>92</v>
      </c>
      <c r="B83" s="79" t="s">
        <v>81</v>
      </c>
      <c r="C83" s="77">
        <v>6566</v>
      </c>
      <c r="D83" s="77">
        <v>5675</v>
      </c>
      <c r="E83" s="77">
        <v>5683</v>
      </c>
      <c r="F83" s="77"/>
      <c r="G83" s="77"/>
      <c r="H83" s="77"/>
      <c r="I83" s="80">
        <f t="shared" si="10"/>
        <v>3.7889566481488053E-4</v>
      </c>
      <c r="J83" s="80">
        <f t="shared" si="11"/>
        <v>-0.13448065793481573</v>
      </c>
      <c r="K83" s="77">
        <f t="shared" si="12"/>
        <v>-883</v>
      </c>
      <c r="L83" s="81">
        <f t="shared" si="14"/>
        <v>-1.5827322655118518E-3</v>
      </c>
      <c r="M83" s="78">
        <f t="shared" si="15"/>
        <v>8</v>
      </c>
      <c r="N83" s="78">
        <f t="shared" si="13"/>
        <v>0</v>
      </c>
    </row>
    <row r="84" spans="1:14">
      <c r="A84" s="82">
        <v>93</v>
      </c>
      <c r="B84" s="79" t="s">
        <v>82</v>
      </c>
      <c r="C84" s="77">
        <v>60062</v>
      </c>
      <c r="D84" s="77">
        <v>55099</v>
      </c>
      <c r="E84" s="77">
        <v>55871</v>
      </c>
      <c r="F84" s="77"/>
      <c r="G84" s="77"/>
      <c r="H84" s="77"/>
      <c r="I84" s="80">
        <f t="shared" si="10"/>
        <v>3.725018421409852E-3</v>
      </c>
      <c r="J84" s="80">
        <f t="shared" si="11"/>
        <v>-6.977789617395358E-2</v>
      </c>
      <c r="K84" s="77">
        <f t="shared" si="12"/>
        <v>-4191</v>
      </c>
      <c r="L84" s="81">
        <f t="shared" si="14"/>
        <v>-7.5121528026728997E-3</v>
      </c>
      <c r="M84" s="78">
        <f t="shared" si="15"/>
        <v>772</v>
      </c>
      <c r="N84" s="78">
        <f t="shared" si="13"/>
        <v>0</v>
      </c>
    </row>
    <row r="85" spans="1:14">
      <c r="A85" s="82">
        <v>94</v>
      </c>
      <c r="B85" s="79" t="s">
        <v>83</v>
      </c>
      <c r="C85" s="77">
        <v>60518</v>
      </c>
      <c r="D85" s="77">
        <v>56798</v>
      </c>
      <c r="E85" s="77">
        <v>57983</v>
      </c>
      <c r="F85" s="77"/>
      <c r="G85" s="77"/>
      <c r="H85" s="77"/>
      <c r="I85" s="80">
        <f t="shared" si="10"/>
        <v>3.8658291981279636E-3</v>
      </c>
      <c r="J85" s="80">
        <f t="shared" si="11"/>
        <v>-4.1888363792590637E-2</v>
      </c>
      <c r="K85" s="77">
        <f t="shared" si="12"/>
        <v>-2535</v>
      </c>
      <c r="L85" s="81">
        <f t="shared" si="14"/>
        <v>-4.5438576365487478E-3</v>
      </c>
      <c r="M85" s="78">
        <f t="shared" si="15"/>
        <v>1185</v>
      </c>
      <c r="N85" s="78">
        <f t="shared" si="13"/>
        <v>0</v>
      </c>
    </row>
    <row r="86" spans="1:14">
      <c r="A86" s="82">
        <v>95</v>
      </c>
      <c r="B86" s="79" t="s">
        <v>84</v>
      </c>
      <c r="C86" s="77">
        <v>55357</v>
      </c>
      <c r="D86" s="77">
        <v>56540</v>
      </c>
      <c r="E86" s="77">
        <v>56755</v>
      </c>
      <c r="F86" s="77"/>
      <c r="G86" s="77"/>
      <c r="H86" s="77"/>
      <c r="I86" s="80">
        <f t="shared" si="10"/>
        <v>3.7839562654528491E-3</v>
      </c>
      <c r="J86" s="80">
        <f t="shared" si="11"/>
        <v>2.5254258720667666E-2</v>
      </c>
      <c r="K86" s="77">
        <f t="shared" si="12"/>
        <v>1398</v>
      </c>
      <c r="L86" s="81">
        <f t="shared" si="14"/>
        <v>2.5058433829961138E-3</v>
      </c>
      <c r="M86" s="78">
        <f t="shared" si="15"/>
        <v>215</v>
      </c>
      <c r="N86" s="78">
        <f t="shared" si="13"/>
        <v>0</v>
      </c>
    </row>
    <row r="87" spans="1:14">
      <c r="A87" s="82">
        <v>96</v>
      </c>
      <c r="B87" s="79" t="s">
        <v>85</v>
      </c>
      <c r="C87" s="77">
        <v>117670</v>
      </c>
      <c r="D87" s="77">
        <v>115012</v>
      </c>
      <c r="E87" s="77">
        <v>115649</v>
      </c>
      <c r="F87" s="77"/>
      <c r="G87" s="77"/>
      <c r="H87" s="77"/>
      <c r="I87" s="80">
        <f t="shared" si="10"/>
        <v>7.7105234453943546E-3</v>
      </c>
      <c r="J87" s="80">
        <f t="shared" si="11"/>
        <v>-1.7175150845585112E-2</v>
      </c>
      <c r="K87" s="77">
        <f t="shared" si="12"/>
        <v>-2021</v>
      </c>
      <c r="L87" s="81">
        <f t="shared" si="14"/>
        <v>-3.6225389678362992E-3</v>
      </c>
      <c r="M87" s="78">
        <f t="shared" si="15"/>
        <v>637</v>
      </c>
      <c r="N87" s="78">
        <f t="shared" si="13"/>
        <v>0</v>
      </c>
    </row>
    <row r="88" spans="1:14">
      <c r="A88" s="82">
        <v>97</v>
      </c>
      <c r="B88" s="79" t="s">
        <v>86</v>
      </c>
      <c r="C88" s="77">
        <v>12456</v>
      </c>
      <c r="D88" s="77">
        <v>6219</v>
      </c>
      <c r="E88" s="77">
        <v>5964</v>
      </c>
      <c r="F88" s="77"/>
      <c r="G88" s="77"/>
      <c r="H88" s="77"/>
      <c r="I88" s="80">
        <f t="shared" si="10"/>
        <v>3.9763043198239441E-4</v>
      </c>
      <c r="J88" s="80">
        <f t="shared" si="11"/>
        <v>-0.52119460500963388</v>
      </c>
      <c r="K88" s="77">
        <f t="shared" si="12"/>
        <v>-6492</v>
      </c>
      <c r="L88" s="81">
        <f t="shared" si="14"/>
        <v>-1.1636577426617147E-2</v>
      </c>
      <c r="M88" s="78">
        <f t="shared" si="15"/>
        <v>-255</v>
      </c>
      <c r="N88" s="78">
        <f t="shared" si="13"/>
        <v>0</v>
      </c>
    </row>
    <row r="89" spans="1:14">
      <c r="A89" s="82">
        <v>98</v>
      </c>
      <c r="B89" s="79" t="s">
        <v>87</v>
      </c>
      <c r="C89" s="77">
        <v>738</v>
      </c>
      <c r="D89" s="77">
        <v>582</v>
      </c>
      <c r="E89" s="77">
        <v>583</v>
      </c>
      <c r="F89" s="77"/>
      <c r="G89" s="77"/>
      <c r="H89" s="77"/>
      <c r="I89" s="80">
        <f t="shared" si="10"/>
        <v>3.8869641489895359E-5</v>
      </c>
      <c r="J89" s="80">
        <f t="shared" si="11"/>
        <v>-0.21002710027100271</v>
      </c>
      <c r="K89" s="77">
        <f t="shared" si="12"/>
        <v>-155</v>
      </c>
      <c r="L89" s="81">
        <f t="shared" si="14"/>
        <v>-2.7782955963118574E-4</v>
      </c>
      <c r="M89" s="78">
        <f t="shared" si="15"/>
        <v>1</v>
      </c>
      <c r="N89" s="78">
        <f t="shared" si="13"/>
        <v>0</v>
      </c>
    </row>
    <row r="90" spans="1:14">
      <c r="A90" s="82">
        <v>99</v>
      </c>
      <c r="B90" s="79" t="s">
        <v>88</v>
      </c>
      <c r="C90" s="77">
        <v>4573</v>
      </c>
      <c r="D90" s="77">
        <v>4568</v>
      </c>
      <c r="E90" s="77">
        <v>4816</v>
      </c>
      <c r="F90" s="77"/>
      <c r="G90" s="77"/>
      <c r="H90" s="77"/>
      <c r="I90" s="80">
        <f t="shared" si="10"/>
        <v>3.2109124084963301E-4</v>
      </c>
      <c r="J90" s="80">
        <f t="shared" si="11"/>
        <v>5.3137983818062541E-2</v>
      </c>
      <c r="K90" s="77">
        <f t="shared" si="12"/>
        <v>243</v>
      </c>
      <c r="L90" s="81">
        <f t="shared" si="14"/>
        <v>4.3556505155082666E-4</v>
      </c>
      <c r="M90" s="78">
        <f t="shared" si="15"/>
        <v>248</v>
      </c>
      <c r="N90" s="78">
        <f t="shared" si="13"/>
        <v>0</v>
      </c>
    </row>
    <row r="91" spans="1:14">
      <c r="A91" s="82"/>
      <c r="B91" s="79" t="s">
        <v>277</v>
      </c>
      <c r="C91" s="77">
        <v>48441</v>
      </c>
      <c r="D91" s="77">
        <v>60781</v>
      </c>
      <c r="E91" s="77">
        <v>62342</v>
      </c>
      <c r="F91" s="77"/>
      <c r="G91" s="77"/>
      <c r="H91" s="77"/>
      <c r="I91" s="80">
        <f t="shared" si="10"/>
        <v>4.1564514404169063E-3</v>
      </c>
      <c r="J91" s="80">
        <f t="shared" si="11"/>
        <v>0.28696765136970748</v>
      </c>
      <c r="K91" s="77">
        <f t="shared" si="12"/>
        <v>13901</v>
      </c>
      <c r="L91" s="81">
        <f t="shared" si="14"/>
        <v>2.4916830376987827E-2</v>
      </c>
      <c r="M91" s="78">
        <f t="shared" si="15"/>
        <v>1561</v>
      </c>
      <c r="N91" s="78">
        <f t="shared" si="13"/>
        <v>0</v>
      </c>
    </row>
    <row r="92" spans="1:14" s="89" customFormat="1">
      <c r="A92" s="162" t="s">
        <v>89</v>
      </c>
      <c r="B92" s="162"/>
      <c r="C92" s="44">
        <v>14440956</v>
      </c>
      <c r="D92" s="44">
        <v>14749189</v>
      </c>
      <c r="E92" s="44">
        <v>14998852</v>
      </c>
      <c r="F92" s="44"/>
      <c r="G92" s="44"/>
      <c r="H92" s="44"/>
      <c r="I92" s="49">
        <f t="shared" si="10"/>
        <v>1</v>
      </c>
      <c r="J92" s="49">
        <f t="shared" si="11"/>
        <v>3.8632899373143993E-2</v>
      </c>
      <c r="K92" s="44">
        <f t="shared" si="12"/>
        <v>557896</v>
      </c>
      <c r="L92" s="50">
        <f t="shared" si="14"/>
        <v>1</v>
      </c>
      <c r="M92" s="43">
        <f t="shared" si="15"/>
        <v>249663</v>
      </c>
      <c r="N92" s="43">
        <f t="shared" si="13"/>
        <v>0</v>
      </c>
    </row>
    <row r="93" spans="1:14">
      <c r="A93" s="17"/>
      <c r="B93" s="17"/>
      <c r="C93" s="9"/>
      <c r="D93" s="9"/>
      <c r="E93" s="9"/>
      <c r="F93" s="9"/>
      <c r="G93" s="9"/>
      <c r="H93" s="9"/>
      <c r="I93" s="17"/>
      <c r="J93" s="17"/>
      <c r="K93" s="17"/>
      <c r="L93" s="17"/>
    </row>
    <row r="94" spans="1:14">
      <c r="D94" s="106"/>
      <c r="E94" s="106"/>
      <c r="F94" s="120"/>
      <c r="G94" s="137"/>
      <c r="H94" s="137"/>
    </row>
    <row r="95" spans="1:14">
      <c r="E95" s="120"/>
      <c r="F95" s="120"/>
    </row>
    <row r="96" spans="1:14">
      <c r="E96" s="120"/>
      <c r="F96" s="120"/>
      <c r="G96" s="120"/>
      <c r="H96" s="120"/>
      <c r="I96" s="6"/>
      <c r="K96" s="10"/>
    </row>
    <row r="97" spans="3:9">
      <c r="E97" s="120"/>
      <c r="F97" s="120"/>
      <c r="G97" s="120"/>
      <c r="H97" s="120"/>
      <c r="I97" s="21"/>
    </row>
    <row r="98" spans="3:9">
      <c r="I98" s="21"/>
    </row>
    <row r="100" spans="3:9">
      <c r="C100" s="20"/>
      <c r="D100" s="20"/>
      <c r="E100" s="20"/>
      <c r="F100" s="20"/>
      <c r="G100" s="20"/>
      <c r="H100" s="20"/>
      <c r="I100" s="2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9"/>
  <sheetViews>
    <sheetView zoomScale="80" zoomScaleNormal="80" workbookViewId="0">
      <pane ySplit="2" topLeftCell="A3" activePane="bottomLeft" state="frozen"/>
      <selection pane="bottomLeft" activeCell="R7" sqref="R7"/>
    </sheetView>
  </sheetViews>
  <sheetFormatPr defaultColWidth="8.85546875" defaultRowHeight="15"/>
  <cols>
    <col min="1" max="1" width="17.28515625" style="5" bestFit="1" customWidth="1"/>
    <col min="2" max="2" width="34.42578125" style="5" bestFit="1" customWidth="1"/>
    <col min="3" max="3" width="15.7109375" style="102" customWidth="1"/>
    <col min="4" max="4" width="13.7109375" customWidth="1"/>
    <col min="5" max="5" width="13.28515625" style="102" customWidth="1"/>
    <col min="6" max="7" width="10.140625" style="136" customWidth="1"/>
    <col min="8" max="8" width="14.28515625" style="136" customWidth="1"/>
    <col min="9" max="9" width="17.85546875" style="5" customWidth="1"/>
    <col min="10" max="10" width="28.42578125" style="5" customWidth="1"/>
    <col min="11" max="11" width="26.7109375" style="5" customWidth="1"/>
    <col min="12" max="12" width="22" style="5" customWidth="1"/>
    <col min="13" max="13" width="22.42578125" style="5" customWidth="1"/>
    <col min="14" max="14" width="22.85546875" style="5" customWidth="1"/>
    <col min="15" max="15" width="33.28515625" style="6" bestFit="1" customWidth="1"/>
    <col min="16" max="21" width="8.85546875" style="6"/>
    <col min="22" max="16384" width="8.85546875" style="5"/>
  </cols>
  <sheetData>
    <row r="1" spans="1:18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8" ht="45">
      <c r="A2" s="4" t="s">
        <v>1</v>
      </c>
      <c r="B2" s="4" t="s">
        <v>90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295</v>
      </c>
      <c r="J2" s="72" t="s">
        <v>296</v>
      </c>
      <c r="K2" s="72" t="s">
        <v>297</v>
      </c>
      <c r="L2" s="72" t="s">
        <v>298</v>
      </c>
      <c r="M2" s="76" t="s">
        <v>299</v>
      </c>
      <c r="N2" s="139" t="s">
        <v>300</v>
      </c>
    </row>
    <row r="3" spans="1:18">
      <c r="A3" s="28">
        <v>10</v>
      </c>
      <c r="B3" s="26" t="s">
        <v>9</v>
      </c>
      <c r="C3" s="77">
        <v>473761</v>
      </c>
      <c r="D3" s="77">
        <v>494710</v>
      </c>
      <c r="E3" s="77">
        <v>500020</v>
      </c>
      <c r="F3" s="77"/>
      <c r="G3" s="77"/>
      <c r="H3" s="77"/>
      <c r="I3" s="71">
        <f t="shared" ref="I3:I26" si="0">E3/$E$27</f>
        <v>0.1242577758648368</v>
      </c>
      <c r="J3" s="71">
        <f t="shared" ref="J3:J26" si="1">(E3-C3)/C3</f>
        <v>5.5426681385762018E-2</v>
      </c>
      <c r="K3" s="34">
        <f t="shared" ref="K3:K26" si="2">E3-C3</f>
        <v>26259</v>
      </c>
      <c r="L3" s="27">
        <f>K3/$K$27</f>
        <v>9.2434904129456041E-2</v>
      </c>
      <c r="M3" s="48">
        <f t="shared" ref="M3:M26" si="3">E3-D3</f>
        <v>5310</v>
      </c>
      <c r="N3" s="78">
        <f>H3-G3</f>
        <v>0</v>
      </c>
      <c r="O3" s="38"/>
      <c r="P3" s="39"/>
      <c r="Q3" s="40"/>
      <c r="R3" s="39"/>
    </row>
    <row r="4" spans="1:18">
      <c r="A4" s="28">
        <v>11</v>
      </c>
      <c r="B4" s="26" t="s">
        <v>10</v>
      </c>
      <c r="C4" s="77">
        <v>16946</v>
      </c>
      <c r="D4" s="77">
        <v>17485</v>
      </c>
      <c r="E4" s="77">
        <v>17556</v>
      </c>
      <c r="F4" s="77"/>
      <c r="G4" s="77"/>
      <c r="H4" s="77"/>
      <c r="I4" s="71">
        <f t="shared" si="0"/>
        <v>4.3627645155855264E-3</v>
      </c>
      <c r="J4" s="71">
        <f t="shared" si="1"/>
        <v>3.599669538534167E-2</v>
      </c>
      <c r="K4" s="34">
        <f t="shared" si="2"/>
        <v>610</v>
      </c>
      <c r="L4" s="27">
        <f t="shared" ref="L4:L27" si="4">K4/$K$27</f>
        <v>2.1472748969484055E-3</v>
      </c>
      <c r="M4" s="48">
        <f t="shared" si="3"/>
        <v>71</v>
      </c>
      <c r="N4" s="78">
        <f t="shared" ref="N4:N27" si="5">H4-G4</f>
        <v>0</v>
      </c>
      <c r="O4" s="38"/>
      <c r="P4" s="39"/>
      <c r="Q4" s="40"/>
      <c r="R4" s="39"/>
    </row>
    <row r="5" spans="1:18" ht="17.25" customHeight="1">
      <c r="A5" s="28">
        <v>12</v>
      </c>
      <c r="B5" s="26" t="s">
        <v>11</v>
      </c>
      <c r="C5" s="77">
        <v>4863</v>
      </c>
      <c r="D5" s="77">
        <v>5537</v>
      </c>
      <c r="E5" s="77">
        <v>5930</v>
      </c>
      <c r="F5" s="77"/>
      <c r="G5" s="77"/>
      <c r="H5" s="77"/>
      <c r="I5" s="71">
        <f t="shared" si="0"/>
        <v>1.4736382762259154E-3</v>
      </c>
      <c r="J5" s="71">
        <f t="shared" si="1"/>
        <v>0.21941188566728356</v>
      </c>
      <c r="K5" s="34">
        <f t="shared" si="2"/>
        <v>1067</v>
      </c>
      <c r="L5" s="27">
        <f t="shared" si="4"/>
        <v>3.7559710082687684E-3</v>
      </c>
      <c r="M5" s="48">
        <f t="shared" si="3"/>
        <v>393</v>
      </c>
      <c r="N5" s="78">
        <f t="shared" si="5"/>
        <v>0</v>
      </c>
      <c r="O5" s="38"/>
      <c r="P5" s="39"/>
      <c r="Q5" s="40"/>
      <c r="R5" s="39"/>
    </row>
    <row r="6" spans="1:18">
      <c r="A6" s="28">
        <v>13</v>
      </c>
      <c r="B6" s="26" t="s">
        <v>12</v>
      </c>
      <c r="C6" s="77">
        <v>423554</v>
      </c>
      <c r="D6" s="77">
        <v>439124</v>
      </c>
      <c r="E6" s="77">
        <v>450167</v>
      </c>
      <c r="F6" s="77"/>
      <c r="G6" s="77"/>
      <c r="H6" s="77"/>
      <c r="I6" s="71">
        <f t="shared" si="0"/>
        <v>0.1118690256144674</v>
      </c>
      <c r="J6" s="71">
        <f t="shared" si="1"/>
        <v>6.2832602218371211E-2</v>
      </c>
      <c r="K6" s="34">
        <f t="shared" si="2"/>
        <v>26613</v>
      </c>
      <c r="L6" s="27">
        <f t="shared" si="4"/>
        <v>9.3681027594242489E-2</v>
      </c>
      <c r="M6" s="48">
        <f t="shared" si="3"/>
        <v>11043</v>
      </c>
      <c r="N6" s="78">
        <f t="shared" si="5"/>
        <v>0</v>
      </c>
      <c r="O6" s="38"/>
      <c r="P6" s="39"/>
      <c r="Q6" s="40"/>
      <c r="R6" s="39"/>
    </row>
    <row r="7" spans="1:18">
      <c r="A7" s="28">
        <v>14</v>
      </c>
      <c r="B7" s="26" t="s">
        <v>13</v>
      </c>
      <c r="C7" s="77">
        <v>560517</v>
      </c>
      <c r="D7" s="77">
        <v>598097</v>
      </c>
      <c r="E7" s="77">
        <v>602800</v>
      </c>
      <c r="F7" s="77"/>
      <c r="G7" s="77"/>
      <c r="H7" s="77"/>
      <c r="I7" s="71">
        <f t="shared" si="0"/>
        <v>0.14979918261534264</v>
      </c>
      <c r="J7" s="71">
        <f t="shared" si="1"/>
        <v>7.5435713814210811E-2</v>
      </c>
      <c r="K7" s="34">
        <f t="shared" si="2"/>
        <v>42283</v>
      </c>
      <c r="L7" s="27">
        <f t="shared" si="4"/>
        <v>0.14884135158634332</v>
      </c>
      <c r="M7" s="48">
        <f t="shared" si="3"/>
        <v>4703</v>
      </c>
      <c r="N7" s="78">
        <f t="shared" si="5"/>
        <v>0</v>
      </c>
      <c r="O7" s="38"/>
      <c r="P7" s="39"/>
      <c r="Q7" s="40"/>
      <c r="R7" s="39"/>
    </row>
    <row r="8" spans="1:18">
      <c r="A8" s="28">
        <v>15</v>
      </c>
      <c r="B8" s="26" t="s">
        <v>14</v>
      </c>
      <c r="C8" s="77">
        <v>61992</v>
      </c>
      <c r="D8" s="77">
        <v>65739</v>
      </c>
      <c r="E8" s="77">
        <v>65743</v>
      </c>
      <c r="F8" s="77"/>
      <c r="G8" s="77"/>
      <c r="H8" s="77"/>
      <c r="I8" s="71">
        <f t="shared" si="0"/>
        <v>1.6337504417187246E-2</v>
      </c>
      <c r="J8" s="71">
        <f t="shared" si="1"/>
        <v>6.0507807459026973E-2</v>
      </c>
      <c r="K8" s="34">
        <f t="shared" si="2"/>
        <v>3751</v>
      </c>
      <c r="L8" s="27">
        <f t="shared" si="4"/>
        <v>1.3203980554841753E-2</v>
      </c>
      <c r="M8" s="48">
        <f t="shared" si="3"/>
        <v>4</v>
      </c>
      <c r="N8" s="78">
        <f t="shared" si="5"/>
        <v>0</v>
      </c>
      <c r="O8" s="38"/>
      <c r="P8" s="39"/>
      <c r="Q8" s="40"/>
      <c r="R8" s="39"/>
    </row>
    <row r="9" spans="1:18">
      <c r="A9" s="28">
        <v>16</v>
      </c>
      <c r="B9" s="26" t="s">
        <v>15</v>
      </c>
      <c r="C9" s="77">
        <v>59657</v>
      </c>
      <c r="D9" s="77">
        <v>63172</v>
      </c>
      <c r="E9" s="77">
        <v>63985</v>
      </c>
      <c r="F9" s="77"/>
      <c r="G9" s="77"/>
      <c r="H9" s="77"/>
      <c r="I9" s="71">
        <f t="shared" si="0"/>
        <v>1.5900631552161079E-2</v>
      </c>
      <c r="J9" s="71">
        <f t="shared" si="1"/>
        <v>7.2548066446519274E-2</v>
      </c>
      <c r="K9" s="34">
        <f t="shared" si="2"/>
        <v>4328</v>
      </c>
      <c r="L9" s="27">
        <f t="shared" si="4"/>
        <v>1.5235091399988031E-2</v>
      </c>
      <c r="M9" s="48">
        <f t="shared" si="3"/>
        <v>813</v>
      </c>
      <c r="N9" s="78">
        <f t="shared" si="5"/>
        <v>0</v>
      </c>
      <c r="O9" s="38"/>
      <c r="P9" s="39"/>
      <c r="Q9" s="40"/>
      <c r="R9" s="39"/>
    </row>
    <row r="10" spans="1:18">
      <c r="A10" s="28">
        <v>17</v>
      </c>
      <c r="B10" s="26" t="s">
        <v>16</v>
      </c>
      <c r="C10" s="77">
        <v>58934</v>
      </c>
      <c r="D10" s="77">
        <v>64641</v>
      </c>
      <c r="E10" s="77">
        <v>65769</v>
      </c>
      <c r="F10" s="77"/>
      <c r="G10" s="77"/>
      <c r="H10" s="77"/>
      <c r="I10" s="71">
        <f t="shared" si="0"/>
        <v>1.6343965563086382E-2</v>
      </c>
      <c r="J10" s="71">
        <f t="shared" si="1"/>
        <v>0.11597719482811281</v>
      </c>
      <c r="K10" s="34">
        <f t="shared" si="2"/>
        <v>6835</v>
      </c>
      <c r="L10" s="27">
        <f t="shared" si="4"/>
        <v>2.4060039214167789E-2</v>
      </c>
      <c r="M10" s="48">
        <f t="shared" si="3"/>
        <v>1128</v>
      </c>
      <c r="N10" s="78">
        <f t="shared" si="5"/>
        <v>0</v>
      </c>
      <c r="O10" s="38"/>
      <c r="P10" s="39"/>
      <c r="Q10" s="40"/>
      <c r="R10" s="39"/>
    </row>
    <row r="11" spans="1:18">
      <c r="A11" s="28">
        <v>18</v>
      </c>
      <c r="B11" s="26" t="s">
        <v>17</v>
      </c>
      <c r="C11" s="77">
        <v>47544</v>
      </c>
      <c r="D11" s="77">
        <v>47652</v>
      </c>
      <c r="E11" s="77">
        <v>47713</v>
      </c>
      <c r="F11" s="77"/>
      <c r="G11" s="77"/>
      <c r="H11" s="77"/>
      <c r="I11" s="71">
        <f t="shared" si="0"/>
        <v>1.1856948241748247E-2</v>
      </c>
      <c r="J11" s="71">
        <f t="shared" si="1"/>
        <v>3.5546020528352683E-3</v>
      </c>
      <c r="K11" s="34">
        <f t="shared" si="2"/>
        <v>169</v>
      </c>
      <c r="L11" s="27">
        <f t="shared" si="4"/>
        <v>5.9490075013816479E-4</v>
      </c>
      <c r="M11" s="48">
        <f t="shared" si="3"/>
        <v>61</v>
      </c>
      <c r="N11" s="78">
        <f t="shared" si="5"/>
        <v>0</v>
      </c>
      <c r="O11" s="38"/>
      <c r="P11" s="39"/>
      <c r="Q11" s="40"/>
      <c r="R11" s="39"/>
    </row>
    <row r="12" spans="1:18">
      <c r="A12" s="28">
        <v>19</v>
      </c>
      <c r="B12" s="26" t="s">
        <v>18</v>
      </c>
      <c r="C12" s="77">
        <v>8898</v>
      </c>
      <c r="D12" s="77">
        <v>9096</v>
      </c>
      <c r="E12" s="77">
        <v>9146</v>
      </c>
      <c r="F12" s="77"/>
      <c r="G12" s="77"/>
      <c r="H12" s="77"/>
      <c r="I12" s="71">
        <f t="shared" si="0"/>
        <v>2.2728323228266819E-3</v>
      </c>
      <c r="J12" s="71">
        <f t="shared" si="1"/>
        <v>2.7871431782423017E-2</v>
      </c>
      <c r="K12" s="34">
        <f t="shared" si="2"/>
        <v>248</v>
      </c>
      <c r="L12" s="27">
        <f t="shared" si="4"/>
        <v>8.729904499068928E-4</v>
      </c>
      <c r="M12" s="48">
        <f t="shared" si="3"/>
        <v>50</v>
      </c>
      <c r="N12" s="78">
        <f t="shared" si="5"/>
        <v>0</v>
      </c>
      <c r="O12" s="38"/>
      <c r="P12" s="39"/>
      <c r="Q12" s="40"/>
      <c r="R12" s="39"/>
    </row>
    <row r="13" spans="1:18">
      <c r="A13" s="28">
        <v>20</v>
      </c>
      <c r="B13" s="26" t="s">
        <v>19</v>
      </c>
      <c r="C13" s="77">
        <v>86790</v>
      </c>
      <c r="D13" s="77">
        <v>96064</v>
      </c>
      <c r="E13" s="77">
        <v>97825</v>
      </c>
      <c r="F13" s="77"/>
      <c r="G13" s="77"/>
      <c r="H13" s="77"/>
      <c r="I13" s="71">
        <f t="shared" si="0"/>
        <v>2.4310061445497501E-2</v>
      </c>
      <c r="J13" s="71">
        <f t="shared" si="1"/>
        <v>0.12714598456043322</v>
      </c>
      <c r="K13" s="34">
        <f t="shared" si="2"/>
        <v>11035</v>
      </c>
      <c r="L13" s="27">
        <f t="shared" si="4"/>
        <v>3.8844554898074847E-2</v>
      </c>
      <c r="M13" s="48">
        <f t="shared" si="3"/>
        <v>1761</v>
      </c>
      <c r="N13" s="78">
        <f t="shared" si="5"/>
        <v>0</v>
      </c>
    </row>
    <row r="14" spans="1:18">
      <c r="A14" s="28">
        <v>21</v>
      </c>
      <c r="B14" s="26" t="s">
        <v>20</v>
      </c>
      <c r="C14" s="77">
        <v>26792</v>
      </c>
      <c r="D14" s="77">
        <v>30250</v>
      </c>
      <c r="E14" s="77">
        <v>30791</v>
      </c>
      <c r="F14" s="77"/>
      <c r="G14" s="77"/>
      <c r="H14" s="77"/>
      <c r="I14" s="71">
        <f t="shared" si="0"/>
        <v>7.6517362838570257E-3</v>
      </c>
      <c r="J14" s="71">
        <f t="shared" si="1"/>
        <v>0.14926097342490297</v>
      </c>
      <c r="K14" s="34">
        <f t="shared" si="2"/>
        <v>3999</v>
      </c>
      <c r="L14" s="27">
        <f t="shared" si="4"/>
        <v>1.4076971004748645E-2</v>
      </c>
      <c r="M14" s="48">
        <f t="shared" si="3"/>
        <v>541</v>
      </c>
      <c r="N14" s="78">
        <f t="shared" si="5"/>
        <v>0</v>
      </c>
      <c r="O14" s="2"/>
      <c r="P14" s="39"/>
    </row>
    <row r="15" spans="1:18">
      <c r="A15" s="28">
        <v>22</v>
      </c>
      <c r="B15" s="26" t="s">
        <v>21</v>
      </c>
      <c r="C15" s="77">
        <v>210479</v>
      </c>
      <c r="D15" s="77">
        <v>223877</v>
      </c>
      <c r="E15" s="77">
        <v>227441</v>
      </c>
      <c r="F15" s="77"/>
      <c r="G15" s="77"/>
      <c r="H15" s="77"/>
      <c r="I15" s="71">
        <f t="shared" si="0"/>
        <v>5.652036478635724E-2</v>
      </c>
      <c r="J15" s="71">
        <f t="shared" si="1"/>
        <v>8.0587612065811789E-2</v>
      </c>
      <c r="K15" s="34">
        <f t="shared" si="2"/>
        <v>16962</v>
      </c>
      <c r="L15" s="27">
        <f t="shared" si="4"/>
        <v>5.9708322626293206E-2</v>
      </c>
      <c r="M15" s="48">
        <f t="shared" si="3"/>
        <v>3564</v>
      </c>
      <c r="N15" s="78">
        <f t="shared" si="5"/>
        <v>0</v>
      </c>
      <c r="O15" s="2"/>
      <c r="P15" s="39"/>
    </row>
    <row r="16" spans="1:18">
      <c r="A16" s="28">
        <v>23</v>
      </c>
      <c r="B16" s="26" t="s">
        <v>22</v>
      </c>
      <c r="C16" s="77">
        <v>204725</v>
      </c>
      <c r="D16" s="77">
        <v>213734</v>
      </c>
      <c r="E16" s="77">
        <v>217092</v>
      </c>
      <c r="F16" s="77"/>
      <c r="G16" s="77"/>
      <c r="H16" s="77"/>
      <c r="I16" s="71">
        <f t="shared" si="0"/>
        <v>5.3948580212889785E-2</v>
      </c>
      <c r="J16" s="71">
        <f t="shared" si="1"/>
        <v>6.0407864208084014E-2</v>
      </c>
      <c r="K16" s="34">
        <f t="shared" si="2"/>
        <v>12367</v>
      </c>
      <c r="L16" s="27">
        <f t="shared" si="4"/>
        <v>4.3533358443542509E-2</v>
      </c>
      <c r="M16" s="48">
        <f t="shared" si="3"/>
        <v>3358</v>
      </c>
      <c r="N16" s="78">
        <f t="shared" si="5"/>
        <v>0</v>
      </c>
      <c r="O16" s="2"/>
      <c r="P16" s="39"/>
    </row>
    <row r="17" spans="1:21">
      <c r="A17" s="28">
        <v>24</v>
      </c>
      <c r="B17" s="26" t="s">
        <v>23</v>
      </c>
      <c r="C17" s="77">
        <v>162596</v>
      </c>
      <c r="D17" s="77">
        <v>170019</v>
      </c>
      <c r="E17" s="77">
        <v>172148</v>
      </c>
      <c r="F17" s="77"/>
      <c r="G17" s="77"/>
      <c r="H17" s="77"/>
      <c r="I17" s="71">
        <f t="shared" si="0"/>
        <v>4.2779744009399476E-2</v>
      </c>
      <c r="J17" s="71">
        <f t="shared" si="1"/>
        <v>5.8746832640409356E-2</v>
      </c>
      <c r="K17" s="34">
        <f t="shared" si="2"/>
        <v>9552</v>
      </c>
      <c r="L17" s="27">
        <f t="shared" si="4"/>
        <v>3.3624212812542902E-2</v>
      </c>
      <c r="M17" s="48">
        <f t="shared" si="3"/>
        <v>2129</v>
      </c>
      <c r="N17" s="78">
        <f t="shared" si="5"/>
        <v>0</v>
      </c>
      <c r="O17" s="2"/>
      <c r="P17" s="39"/>
    </row>
    <row r="18" spans="1:21">
      <c r="A18" s="28">
        <v>25</v>
      </c>
      <c r="B18" s="26" t="s">
        <v>24</v>
      </c>
      <c r="C18" s="77">
        <v>364888</v>
      </c>
      <c r="D18" s="77">
        <v>381085</v>
      </c>
      <c r="E18" s="77">
        <v>387616</v>
      </c>
      <c r="F18" s="77"/>
      <c r="G18" s="77"/>
      <c r="H18" s="77"/>
      <c r="I18" s="71">
        <f t="shared" si="0"/>
        <v>9.6324751109204798E-2</v>
      </c>
      <c r="J18" s="71">
        <f t="shared" si="1"/>
        <v>6.2287606059941679E-2</v>
      </c>
      <c r="K18" s="34">
        <f t="shared" si="2"/>
        <v>22728</v>
      </c>
      <c r="L18" s="27">
        <f t="shared" si="4"/>
        <v>8.0005350586628457E-2</v>
      </c>
      <c r="M18" s="48">
        <f t="shared" si="3"/>
        <v>6531</v>
      </c>
      <c r="N18" s="78">
        <f t="shared" si="5"/>
        <v>0</v>
      </c>
      <c r="O18" s="2"/>
      <c r="P18" s="39"/>
    </row>
    <row r="19" spans="1:21">
      <c r="A19" s="28">
        <v>26</v>
      </c>
      <c r="B19" s="26" t="s">
        <v>25</v>
      </c>
      <c r="C19" s="77">
        <v>37633</v>
      </c>
      <c r="D19" s="77">
        <v>41535</v>
      </c>
      <c r="E19" s="77">
        <v>42528</v>
      </c>
      <c r="F19" s="77"/>
      <c r="G19" s="77"/>
      <c r="H19" s="77"/>
      <c r="I19" s="71">
        <f t="shared" si="0"/>
        <v>1.0568446646093715E-2</v>
      </c>
      <c r="J19" s="71">
        <f t="shared" si="1"/>
        <v>0.13007201126670742</v>
      </c>
      <c r="K19" s="34">
        <f t="shared" si="2"/>
        <v>4895</v>
      </c>
      <c r="L19" s="27">
        <f t="shared" si="4"/>
        <v>1.7231001017315485E-2</v>
      </c>
      <c r="M19" s="48">
        <f t="shared" si="3"/>
        <v>993</v>
      </c>
      <c r="N19" s="78">
        <f t="shared" si="5"/>
        <v>0</v>
      </c>
      <c r="O19" s="2"/>
      <c r="P19" s="39"/>
    </row>
    <row r="20" spans="1:21">
      <c r="A20" s="28">
        <v>27</v>
      </c>
      <c r="B20" s="26" t="s">
        <v>26</v>
      </c>
      <c r="C20" s="77">
        <v>150428</v>
      </c>
      <c r="D20" s="77">
        <v>163941</v>
      </c>
      <c r="E20" s="77">
        <v>169631</v>
      </c>
      <c r="F20" s="77"/>
      <c r="G20" s="77"/>
      <c r="H20" s="77"/>
      <c r="I20" s="71">
        <f t="shared" si="0"/>
        <v>4.2154255385240855E-2</v>
      </c>
      <c r="J20" s="71">
        <f t="shared" si="1"/>
        <v>0.12765575557741909</v>
      </c>
      <c r="K20" s="34">
        <f t="shared" si="2"/>
        <v>19203</v>
      </c>
      <c r="L20" s="27">
        <f t="shared" si="4"/>
        <v>6.7596917780492177E-2</v>
      </c>
      <c r="M20" s="48">
        <f t="shared" si="3"/>
        <v>5690</v>
      </c>
      <c r="N20" s="78">
        <f t="shared" si="5"/>
        <v>0</v>
      </c>
      <c r="O20" s="2"/>
      <c r="P20" s="39"/>
    </row>
    <row r="21" spans="1:21">
      <c r="A21" s="28">
        <v>28</v>
      </c>
      <c r="B21" s="26" t="s">
        <v>27</v>
      </c>
      <c r="C21" s="77">
        <v>159617</v>
      </c>
      <c r="D21" s="77">
        <v>173472</v>
      </c>
      <c r="E21" s="77">
        <v>176862</v>
      </c>
      <c r="F21" s="77"/>
      <c r="G21" s="77"/>
      <c r="H21" s="77"/>
      <c r="I21" s="71">
        <f t="shared" si="0"/>
        <v>4.3951199462035052E-2</v>
      </c>
      <c r="J21" s="71">
        <f t="shared" si="1"/>
        <v>0.10803987043986543</v>
      </c>
      <c r="K21" s="34">
        <f t="shared" si="2"/>
        <v>17245</v>
      </c>
      <c r="L21" s="27">
        <f t="shared" si="4"/>
        <v>6.070451737356599E-2</v>
      </c>
      <c r="M21" s="48">
        <f t="shared" si="3"/>
        <v>3390</v>
      </c>
      <c r="N21" s="78">
        <f t="shared" si="5"/>
        <v>0</v>
      </c>
      <c r="O21" s="2"/>
      <c r="P21" s="39"/>
    </row>
    <row r="22" spans="1:21">
      <c r="A22" s="28">
        <v>29</v>
      </c>
      <c r="B22" s="26" t="s">
        <v>28</v>
      </c>
      <c r="C22" s="77">
        <v>200322</v>
      </c>
      <c r="D22" s="77">
        <v>210539</v>
      </c>
      <c r="E22" s="77">
        <v>214348</v>
      </c>
      <c r="F22" s="77"/>
      <c r="G22" s="77"/>
      <c r="H22" s="77"/>
      <c r="I22" s="71">
        <f t="shared" si="0"/>
        <v>5.3266680814919483E-2</v>
      </c>
      <c r="J22" s="71">
        <f t="shared" si="1"/>
        <v>7.0017272191771243E-2</v>
      </c>
      <c r="K22" s="34">
        <f t="shared" si="2"/>
        <v>14026</v>
      </c>
      <c r="L22" s="27">
        <f t="shared" si="4"/>
        <v>4.9373242138685797E-2</v>
      </c>
      <c r="M22" s="48">
        <f t="shared" si="3"/>
        <v>3809</v>
      </c>
      <c r="N22" s="78">
        <f t="shared" si="5"/>
        <v>0</v>
      </c>
      <c r="O22" s="2"/>
      <c r="P22" s="39"/>
    </row>
    <row r="23" spans="1:21">
      <c r="A23" s="28">
        <v>30</v>
      </c>
      <c r="B23" s="26" t="s">
        <v>29</v>
      </c>
      <c r="C23" s="77">
        <v>65847</v>
      </c>
      <c r="D23" s="77">
        <v>72043</v>
      </c>
      <c r="E23" s="77">
        <v>72995</v>
      </c>
      <c r="F23" s="77"/>
      <c r="G23" s="77"/>
      <c r="H23" s="77"/>
      <c r="I23" s="71">
        <f t="shared" si="0"/>
        <v>1.8139667111823052E-2</v>
      </c>
      <c r="J23" s="71">
        <f t="shared" si="1"/>
        <v>0.10855467978799338</v>
      </c>
      <c r="K23" s="34">
        <f t="shared" si="2"/>
        <v>7148</v>
      </c>
      <c r="L23" s="27">
        <f t="shared" si="4"/>
        <v>2.5161837644897055E-2</v>
      </c>
      <c r="M23" s="48">
        <f t="shared" si="3"/>
        <v>952</v>
      </c>
      <c r="N23" s="78">
        <f t="shared" si="5"/>
        <v>0</v>
      </c>
      <c r="O23" s="2"/>
      <c r="P23" s="39"/>
    </row>
    <row r="24" spans="1:21">
      <c r="A24" s="28">
        <v>31</v>
      </c>
      <c r="B24" s="26" t="s">
        <v>30</v>
      </c>
      <c r="C24" s="77">
        <v>150113</v>
      </c>
      <c r="D24" s="77">
        <v>165124</v>
      </c>
      <c r="E24" s="77">
        <v>168090</v>
      </c>
      <c r="F24" s="77"/>
      <c r="G24" s="77"/>
      <c r="H24" s="77"/>
      <c r="I24" s="71">
        <f t="shared" si="0"/>
        <v>4.1771308237911323E-2</v>
      </c>
      <c r="J24" s="71">
        <f t="shared" si="1"/>
        <v>0.11975645014089387</v>
      </c>
      <c r="K24" s="34">
        <f t="shared" si="2"/>
        <v>17977</v>
      </c>
      <c r="L24" s="27">
        <f t="shared" si="4"/>
        <v>6.3281247249904082E-2</v>
      </c>
      <c r="M24" s="48">
        <f t="shared" si="3"/>
        <v>2966</v>
      </c>
      <c r="N24" s="78">
        <f t="shared" si="5"/>
        <v>0</v>
      </c>
      <c r="O24" s="2"/>
      <c r="P24" s="19"/>
    </row>
    <row r="25" spans="1:21">
      <c r="A25" s="28">
        <v>32</v>
      </c>
      <c r="B25" s="26" t="s">
        <v>31</v>
      </c>
      <c r="C25" s="77">
        <v>63152</v>
      </c>
      <c r="D25" s="77">
        <v>70860</v>
      </c>
      <c r="E25" s="77">
        <v>72130</v>
      </c>
      <c r="F25" s="77"/>
      <c r="G25" s="77"/>
      <c r="H25" s="77"/>
      <c r="I25" s="71">
        <f t="shared" si="0"/>
        <v>1.7924709757871044E-2</v>
      </c>
      <c r="J25" s="71">
        <f t="shared" si="1"/>
        <v>0.1421649353939701</v>
      </c>
      <c r="K25" s="34">
        <f t="shared" si="2"/>
        <v>8978</v>
      </c>
      <c r="L25" s="27">
        <f t="shared" si="4"/>
        <v>3.1603662335742272E-2</v>
      </c>
      <c r="M25" s="48">
        <f t="shared" si="3"/>
        <v>1270</v>
      </c>
      <c r="N25" s="78">
        <f t="shared" si="5"/>
        <v>0</v>
      </c>
      <c r="O25" s="2"/>
      <c r="P25" s="7"/>
    </row>
    <row r="26" spans="1:21">
      <c r="A26" s="28">
        <v>33</v>
      </c>
      <c r="B26" s="26" t="s">
        <v>32</v>
      </c>
      <c r="C26" s="77">
        <v>139925</v>
      </c>
      <c r="D26" s="77">
        <v>144529</v>
      </c>
      <c r="E26" s="77">
        <v>145728</v>
      </c>
      <c r="F26" s="77"/>
      <c r="G26" s="77"/>
      <c r="H26" s="77"/>
      <c r="I26" s="71">
        <f t="shared" si="0"/>
        <v>3.6214225753431736E-2</v>
      </c>
      <c r="J26" s="71">
        <f t="shared" si="1"/>
        <v>4.1472217259246026E-2</v>
      </c>
      <c r="K26" s="34">
        <f t="shared" si="2"/>
        <v>5803</v>
      </c>
      <c r="L26" s="27">
        <f t="shared" si="4"/>
        <v>2.0427272503264912E-2</v>
      </c>
      <c r="M26" s="48">
        <f t="shared" si="3"/>
        <v>1199</v>
      </c>
      <c r="N26" s="78">
        <f t="shared" si="5"/>
        <v>0</v>
      </c>
      <c r="O26" s="2"/>
      <c r="P26" s="7"/>
    </row>
    <row r="27" spans="1:21" s="89" customFormat="1">
      <c r="A27" s="162" t="s">
        <v>254</v>
      </c>
      <c r="B27" s="162"/>
      <c r="C27" s="44">
        <v>3739973</v>
      </c>
      <c r="D27" s="44">
        <v>3962325</v>
      </c>
      <c r="E27" s="44">
        <v>4024054</v>
      </c>
      <c r="F27" s="44"/>
      <c r="G27" s="44"/>
      <c r="H27" s="44"/>
      <c r="I27" s="80">
        <f t="shared" ref="I27" si="6">E27/$E$27</f>
        <v>1</v>
      </c>
      <c r="J27" s="80">
        <f t="shared" ref="J27" si="7">(E27-C27)/C27</f>
        <v>7.5958034991161702E-2</v>
      </c>
      <c r="K27" s="77">
        <f t="shared" ref="K27" si="8">E27-C27</f>
        <v>284081</v>
      </c>
      <c r="L27" s="81">
        <f t="shared" si="4"/>
        <v>1</v>
      </c>
      <c r="M27" s="77">
        <f t="shared" ref="M27" si="9">E27-D27</f>
        <v>61729</v>
      </c>
      <c r="N27" s="78">
        <f t="shared" si="5"/>
        <v>0</v>
      </c>
      <c r="O27" s="2"/>
      <c r="P27" s="39"/>
      <c r="Q27" s="90"/>
      <c r="R27" s="90"/>
      <c r="S27" s="90"/>
      <c r="T27" s="90"/>
      <c r="U27" s="90"/>
    </row>
    <row r="28" spans="1:21">
      <c r="I28" s="39"/>
      <c r="K28" s="15"/>
      <c r="L28" s="14"/>
      <c r="N28" s="7"/>
      <c r="O28" s="2"/>
      <c r="P28" s="7"/>
    </row>
    <row r="29" spans="1:21">
      <c r="C29" s="103"/>
      <c r="D29" s="88"/>
      <c r="E29" s="103"/>
      <c r="F29" s="107"/>
      <c r="G29" s="107"/>
      <c r="H29" s="107"/>
      <c r="N29" s="7"/>
      <c r="O29" s="2"/>
      <c r="P29" s="7"/>
    </row>
    <row r="30" spans="1:21">
      <c r="E30" s="137"/>
      <c r="F30" s="137"/>
      <c r="N30" s="7"/>
      <c r="O30" s="2"/>
      <c r="P30" s="7"/>
    </row>
    <row r="31" spans="1:21">
      <c r="B31" s="6"/>
      <c r="N31" s="7"/>
    </row>
    <row r="32" spans="1:21">
      <c r="B32" s="6"/>
      <c r="N32" s="7"/>
    </row>
    <row r="33" spans="2:14">
      <c r="B33" s="6"/>
      <c r="N33" s="7"/>
    </row>
    <row r="34" spans="2:14">
      <c r="B34" s="37"/>
      <c r="N34" s="7"/>
    </row>
    <row r="35" spans="2:14">
      <c r="B35" s="6"/>
      <c r="N35" s="7"/>
    </row>
    <row r="36" spans="2:14">
      <c r="B36" s="6"/>
      <c r="N36" s="7"/>
    </row>
    <row r="37" spans="2:14">
      <c r="B37" s="6"/>
      <c r="N37" s="6"/>
    </row>
    <row r="38" spans="2:14">
      <c r="N38" s="6"/>
    </row>
    <row r="39" spans="2:14">
      <c r="N39" s="6"/>
    </row>
    <row r="40" spans="2:14">
      <c r="N40" s="6"/>
    </row>
    <row r="41" spans="2:14">
      <c r="N41" s="6"/>
    </row>
    <row r="42" spans="2:14">
      <c r="N42" s="6"/>
    </row>
    <row r="43" spans="2:14">
      <c r="N43" s="6"/>
    </row>
    <row r="44" spans="2:14">
      <c r="N44" s="6"/>
    </row>
    <row r="45" spans="2:14">
      <c r="N45" s="6"/>
    </row>
    <row r="46" spans="2:14">
      <c r="N46" s="6"/>
    </row>
    <row r="47" spans="2:14">
      <c r="N47" s="6"/>
    </row>
    <row r="48" spans="2:14">
      <c r="N48" s="6"/>
    </row>
    <row r="49" spans="14:14">
      <c r="N49" s="6"/>
    </row>
    <row r="50" spans="14:14">
      <c r="N50" s="6"/>
    </row>
    <row r="51" spans="14:14">
      <c r="N51" s="6"/>
    </row>
    <row r="52" spans="14:14">
      <c r="N52" s="6"/>
    </row>
    <row r="53" spans="14:14">
      <c r="N53" s="6"/>
    </row>
    <row r="54" spans="14:14">
      <c r="N54" s="6"/>
    </row>
    <row r="55" spans="14:14">
      <c r="N55" s="6"/>
    </row>
    <row r="56" spans="14:14">
      <c r="N56" s="6"/>
    </row>
    <row r="57" spans="14:14">
      <c r="N57" s="6"/>
    </row>
    <row r="58" spans="14:14">
      <c r="N58" s="6"/>
    </row>
    <row r="59" spans="14:14">
      <c r="N59" s="6"/>
    </row>
    <row r="60" spans="14:14">
      <c r="N60" s="6"/>
    </row>
    <row r="61" spans="14:14">
      <c r="N61" s="6"/>
    </row>
    <row r="62" spans="14:14">
      <c r="N62" s="6"/>
    </row>
    <row r="63" spans="14:14">
      <c r="N63" s="6"/>
    </row>
    <row r="64" spans="14:14">
      <c r="N64" s="6"/>
    </row>
    <row r="65" spans="14:14">
      <c r="N65" s="6"/>
    </row>
    <row r="66" spans="14:14">
      <c r="N66" s="6"/>
    </row>
    <row r="67" spans="14:14">
      <c r="N67" s="6"/>
    </row>
    <row r="68" spans="14:14">
      <c r="N68" s="6"/>
    </row>
    <row r="69" spans="14:14">
      <c r="N69" s="6"/>
    </row>
    <row r="70" spans="14:14">
      <c r="N70" s="6"/>
    </row>
    <row r="71" spans="14:14">
      <c r="N71" s="6"/>
    </row>
    <row r="72" spans="14:14">
      <c r="N72" s="6"/>
    </row>
    <row r="73" spans="14:14">
      <c r="N73" s="6"/>
    </row>
    <row r="74" spans="14:14">
      <c r="N74" s="6"/>
    </row>
    <row r="75" spans="14:14">
      <c r="N75" s="6"/>
    </row>
    <row r="76" spans="14:14">
      <c r="N76" s="6"/>
    </row>
    <row r="77" spans="14:14">
      <c r="N77" s="6"/>
    </row>
    <row r="78" spans="14:14">
      <c r="N78" s="6"/>
    </row>
    <row r="79" spans="14:14">
      <c r="N79" s="6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8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T8" sqref="T8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3" width="29.7109375" style="5" customWidth="1"/>
    <col min="14" max="14" width="25.42578125" style="5" customWidth="1"/>
    <col min="15" max="16384" width="9.140625" style="5"/>
  </cols>
  <sheetData>
    <row r="1" spans="1:15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5" ht="45">
      <c r="A2" s="73" t="s">
        <v>91</v>
      </c>
      <c r="B2" s="73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301</v>
      </c>
      <c r="J2" s="72" t="s">
        <v>296</v>
      </c>
      <c r="K2" s="72" t="s">
        <v>297</v>
      </c>
      <c r="L2" s="72" t="s">
        <v>302</v>
      </c>
      <c r="M2" s="101" t="s">
        <v>299</v>
      </c>
      <c r="N2" s="139" t="s">
        <v>300</v>
      </c>
    </row>
    <row r="3" spans="1:15">
      <c r="A3" s="29">
        <v>1</v>
      </c>
      <c r="B3" s="83" t="s">
        <v>92</v>
      </c>
      <c r="C3" s="78">
        <v>291548</v>
      </c>
      <c r="D3" s="78">
        <v>304214</v>
      </c>
      <c r="E3" s="78">
        <v>309667</v>
      </c>
      <c r="F3" s="78"/>
      <c r="G3" s="77"/>
      <c r="H3" s="78"/>
      <c r="I3" s="80">
        <f t="shared" ref="I3:I66" si="0">E3/$E$84</f>
        <v>2.0646046777446702E-2</v>
      </c>
      <c r="J3" s="80">
        <f t="shared" ref="J3:J66" si="1">(E3-C3)/C3</f>
        <v>6.214757089741655E-2</v>
      </c>
      <c r="K3" s="77">
        <f t="shared" ref="K3:K66" si="2">E3-C3</f>
        <v>18119</v>
      </c>
      <c r="L3" s="81">
        <f>K3/$K$84</f>
        <v>3.2477379296499707E-2</v>
      </c>
      <c r="M3" s="78">
        <f t="shared" ref="M3:M66" si="3">E3-D3</f>
        <v>5453</v>
      </c>
      <c r="N3" s="78">
        <f>H3-G3</f>
        <v>0</v>
      </c>
      <c r="O3" s="7"/>
    </row>
    <row r="4" spans="1:15">
      <c r="A4" s="29">
        <v>2</v>
      </c>
      <c r="B4" s="83" t="s">
        <v>93</v>
      </c>
      <c r="C4" s="78">
        <v>56533</v>
      </c>
      <c r="D4" s="78">
        <v>56580</v>
      </c>
      <c r="E4" s="78">
        <v>57759</v>
      </c>
      <c r="F4" s="78"/>
      <c r="G4" s="77"/>
      <c r="H4" s="78"/>
      <c r="I4" s="80">
        <f t="shared" si="0"/>
        <v>3.8508947218093758E-3</v>
      </c>
      <c r="J4" s="80">
        <f t="shared" si="1"/>
        <v>2.1686448622928203E-2</v>
      </c>
      <c r="K4" s="77">
        <f t="shared" si="2"/>
        <v>1226</v>
      </c>
      <c r="L4" s="81">
        <f t="shared" ref="L4:L67" si="4">K4/$K$84</f>
        <v>2.1975421942440885E-3</v>
      </c>
      <c r="M4" s="78">
        <f t="shared" si="3"/>
        <v>1179</v>
      </c>
      <c r="N4" s="78">
        <f t="shared" ref="N4:N67" si="5">H4-G4</f>
        <v>0</v>
      </c>
      <c r="O4" s="7"/>
    </row>
    <row r="5" spans="1:15">
      <c r="A5" s="29">
        <v>3</v>
      </c>
      <c r="B5" s="83" t="s">
        <v>94</v>
      </c>
      <c r="C5" s="78">
        <v>90486</v>
      </c>
      <c r="D5" s="78">
        <v>93673</v>
      </c>
      <c r="E5" s="78">
        <v>95331</v>
      </c>
      <c r="F5" s="78"/>
      <c r="G5" s="77"/>
      <c r="H5" s="78"/>
      <c r="I5" s="80">
        <f t="shared" si="0"/>
        <v>6.3558864371753253E-3</v>
      </c>
      <c r="J5" s="80">
        <f t="shared" si="1"/>
        <v>5.354419468205026E-2</v>
      </c>
      <c r="K5" s="77">
        <f t="shared" si="2"/>
        <v>4845</v>
      </c>
      <c r="L5" s="81">
        <f t="shared" si="4"/>
        <v>8.684414299439322E-3</v>
      </c>
      <c r="M5" s="78">
        <f t="shared" si="3"/>
        <v>1658</v>
      </c>
      <c r="N5" s="78">
        <f t="shared" si="5"/>
        <v>0</v>
      </c>
      <c r="O5" s="7"/>
    </row>
    <row r="6" spans="1:15">
      <c r="A6" s="29">
        <v>4</v>
      </c>
      <c r="B6" s="83" t="s">
        <v>95</v>
      </c>
      <c r="C6" s="78">
        <v>32202</v>
      </c>
      <c r="D6" s="78">
        <v>30278</v>
      </c>
      <c r="E6" s="78">
        <v>31928</v>
      </c>
      <c r="F6" s="78"/>
      <c r="G6" s="77"/>
      <c r="H6" s="78"/>
      <c r="I6" s="80">
        <f t="shared" si="0"/>
        <v>2.1286962495529658E-3</v>
      </c>
      <c r="J6" s="80">
        <f t="shared" si="1"/>
        <v>-8.5087882740202472E-3</v>
      </c>
      <c r="K6" s="77">
        <f t="shared" si="2"/>
        <v>-274</v>
      </c>
      <c r="L6" s="81">
        <f t="shared" si="4"/>
        <v>-4.9113096347706386E-4</v>
      </c>
      <c r="M6" s="78">
        <f t="shared" si="3"/>
        <v>1650</v>
      </c>
      <c r="N6" s="78">
        <f t="shared" si="5"/>
        <v>0</v>
      </c>
      <c r="O6" s="7"/>
    </row>
    <row r="7" spans="1:15">
      <c r="A7" s="29">
        <v>5</v>
      </c>
      <c r="B7" s="83" t="s">
        <v>96</v>
      </c>
      <c r="C7" s="78">
        <v>37812</v>
      </c>
      <c r="D7" s="78">
        <v>39965</v>
      </c>
      <c r="E7" s="78">
        <v>40900</v>
      </c>
      <c r="F7" s="78"/>
      <c r="G7" s="77"/>
      <c r="H7" s="78"/>
      <c r="I7" s="80">
        <f t="shared" si="0"/>
        <v>2.7268753635278221E-3</v>
      </c>
      <c r="J7" s="80">
        <f t="shared" si="1"/>
        <v>8.1667195599280651E-2</v>
      </c>
      <c r="K7" s="77">
        <f t="shared" si="2"/>
        <v>3088</v>
      </c>
      <c r="L7" s="81">
        <f t="shared" si="4"/>
        <v>5.5350818073619454E-3</v>
      </c>
      <c r="M7" s="78">
        <f t="shared" si="3"/>
        <v>935</v>
      </c>
      <c r="N7" s="78">
        <f t="shared" si="5"/>
        <v>0</v>
      </c>
      <c r="O7" s="7"/>
    </row>
    <row r="8" spans="1:15">
      <c r="A8" s="29">
        <v>6</v>
      </c>
      <c r="B8" s="83" t="s">
        <v>97</v>
      </c>
      <c r="C8" s="78">
        <v>1115566</v>
      </c>
      <c r="D8" s="78">
        <v>1130490</v>
      </c>
      <c r="E8" s="78">
        <v>1142141</v>
      </c>
      <c r="F8" s="78"/>
      <c r="G8" s="77"/>
      <c r="H8" s="78"/>
      <c r="I8" s="80">
        <f t="shared" si="0"/>
        <v>7.6148561236553308E-2</v>
      </c>
      <c r="J8" s="80">
        <f t="shared" si="1"/>
        <v>2.382198812082835E-2</v>
      </c>
      <c r="K8" s="77">
        <f t="shared" si="2"/>
        <v>26575</v>
      </c>
      <c r="L8" s="81">
        <f t="shared" si="4"/>
        <v>4.7634326110959746E-2</v>
      </c>
      <c r="M8" s="78">
        <f t="shared" si="3"/>
        <v>11651</v>
      </c>
      <c r="N8" s="78">
        <f t="shared" si="5"/>
        <v>0</v>
      </c>
      <c r="O8" s="7"/>
    </row>
    <row r="9" spans="1:15">
      <c r="A9" s="29">
        <v>7</v>
      </c>
      <c r="B9" s="83" t="s">
        <v>98</v>
      </c>
      <c r="C9" s="78">
        <v>640020</v>
      </c>
      <c r="D9" s="78">
        <v>569327</v>
      </c>
      <c r="E9" s="78">
        <v>572017</v>
      </c>
      <c r="F9" s="78"/>
      <c r="G9" s="77"/>
      <c r="H9" s="78"/>
      <c r="I9" s="80">
        <f t="shared" si="0"/>
        <v>3.8137385447899616E-2</v>
      </c>
      <c r="J9" s="80">
        <f t="shared" si="1"/>
        <v>-0.10625136714477673</v>
      </c>
      <c r="K9" s="77">
        <f t="shared" si="2"/>
        <v>-68003</v>
      </c>
      <c r="L9" s="81">
        <f t="shared" si="4"/>
        <v>-0.12189189382967434</v>
      </c>
      <c r="M9" s="78">
        <f t="shared" si="3"/>
        <v>2690</v>
      </c>
      <c r="N9" s="78">
        <f t="shared" si="5"/>
        <v>0</v>
      </c>
      <c r="O9" s="7"/>
    </row>
    <row r="10" spans="1:15">
      <c r="A10" s="29">
        <v>8</v>
      </c>
      <c r="B10" s="83" t="s">
        <v>99</v>
      </c>
      <c r="C10" s="78">
        <v>26820</v>
      </c>
      <c r="D10" s="78">
        <v>27833</v>
      </c>
      <c r="E10" s="78">
        <v>27877</v>
      </c>
      <c r="F10" s="78"/>
      <c r="G10" s="77"/>
      <c r="H10" s="78"/>
      <c r="I10" s="80">
        <f t="shared" si="0"/>
        <v>1.8586089122020805E-3</v>
      </c>
      <c r="J10" s="80">
        <f t="shared" si="1"/>
        <v>3.9410887397464581E-2</v>
      </c>
      <c r="K10" s="77">
        <f t="shared" si="2"/>
        <v>1057</v>
      </c>
      <c r="L10" s="81">
        <f t="shared" si="4"/>
        <v>1.8946183518075053E-3</v>
      </c>
      <c r="M10" s="78">
        <f t="shared" si="3"/>
        <v>44</v>
      </c>
      <c r="N10" s="78">
        <f t="shared" si="5"/>
        <v>0</v>
      </c>
      <c r="O10" s="7"/>
    </row>
    <row r="11" spans="1:15">
      <c r="A11" s="29">
        <v>9</v>
      </c>
      <c r="B11" s="83" t="s">
        <v>100</v>
      </c>
      <c r="C11" s="78">
        <v>161136</v>
      </c>
      <c r="D11" s="78">
        <v>157978</v>
      </c>
      <c r="E11" s="78">
        <v>161319</v>
      </c>
      <c r="F11" s="78"/>
      <c r="G11" s="77"/>
      <c r="H11" s="78"/>
      <c r="I11" s="80">
        <f t="shared" si="0"/>
        <v>1.0755423148384957E-2</v>
      </c>
      <c r="J11" s="80">
        <f t="shared" si="1"/>
        <v>1.1356866249627644E-3</v>
      </c>
      <c r="K11" s="77">
        <f t="shared" si="2"/>
        <v>183</v>
      </c>
      <c r="L11" s="81">
        <f t="shared" si="4"/>
        <v>3.2801812524198059E-4</v>
      </c>
      <c r="M11" s="78">
        <f t="shared" si="3"/>
        <v>3341</v>
      </c>
      <c r="N11" s="78">
        <f t="shared" si="5"/>
        <v>0</v>
      </c>
      <c r="O11" s="7"/>
    </row>
    <row r="12" spans="1:15">
      <c r="A12" s="29">
        <v>10</v>
      </c>
      <c r="B12" s="83" t="s">
        <v>101</v>
      </c>
      <c r="C12" s="78">
        <v>177889</v>
      </c>
      <c r="D12" s="78">
        <v>192668</v>
      </c>
      <c r="E12" s="78">
        <v>192413</v>
      </c>
      <c r="F12" s="78"/>
      <c r="G12" s="77"/>
      <c r="H12" s="78"/>
      <c r="I12" s="80">
        <f t="shared" si="0"/>
        <v>1.2828515142358896E-2</v>
      </c>
      <c r="J12" s="80">
        <f t="shared" si="1"/>
        <v>8.1646419958513461E-2</v>
      </c>
      <c r="K12" s="77">
        <f t="shared" si="2"/>
        <v>14524</v>
      </c>
      <c r="L12" s="81">
        <f t="shared" si="4"/>
        <v>2.6033525961828011E-2</v>
      </c>
      <c r="M12" s="78">
        <f t="shared" si="3"/>
        <v>-255</v>
      </c>
      <c r="N12" s="78">
        <f t="shared" si="5"/>
        <v>0</v>
      </c>
      <c r="O12" s="7"/>
    </row>
    <row r="13" spans="1:15">
      <c r="A13" s="29">
        <v>11</v>
      </c>
      <c r="B13" s="83" t="s">
        <v>102</v>
      </c>
      <c r="C13" s="78">
        <v>44896</v>
      </c>
      <c r="D13" s="78">
        <v>46518</v>
      </c>
      <c r="E13" s="78">
        <v>47316</v>
      </c>
      <c r="F13" s="78"/>
      <c r="G13" s="77"/>
      <c r="H13" s="78"/>
      <c r="I13" s="80">
        <f t="shared" si="0"/>
        <v>3.1546414352245093E-3</v>
      </c>
      <c r="J13" s="80">
        <f t="shared" si="1"/>
        <v>5.3902352102637205E-2</v>
      </c>
      <c r="K13" s="77">
        <f t="shared" si="2"/>
        <v>2420</v>
      </c>
      <c r="L13" s="81">
        <f t="shared" si="4"/>
        <v>4.3377260277901262E-3</v>
      </c>
      <c r="M13" s="78">
        <f t="shared" si="3"/>
        <v>798</v>
      </c>
      <c r="N13" s="78">
        <f t="shared" si="5"/>
        <v>0</v>
      </c>
      <c r="O13" s="7"/>
    </row>
    <row r="14" spans="1:15">
      <c r="A14" s="29">
        <v>12</v>
      </c>
      <c r="B14" s="83" t="s">
        <v>103</v>
      </c>
      <c r="C14" s="78">
        <v>29829</v>
      </c>
      <c r="D14" s="78">
        <v>29434</v>
      </c>
      <c r="E14" s="78">
        <v>31170</v>
      </c>
      <c r="F14" s="78"/>
      <c r="G14" s="77"/>
      <c r="H14" s="78"/>
      <c r="I14" s="80">
        <f t="shared" si="0"/>
        <v>2.0781590484391737E-3</v>
      </c>
      <c r="J14" s="80">
        <f t="shared" si="1"/>
        <v>4.4956250628582925E-2</v>
      </c>
      <c r="K14" s="77">
        <f t="shared" si="2"/>
        <v>1341</v>
      </c>
      <c r="L14" s="81">
        <f t="shared" si="4"/>
        <v>2.4036738030027102E-3</v>
      </c>
      <c r="M14" s="78">
        <f t="shared" si="3"/>
        <v>1736</v>
      </c>
      <c r="N14" s="78">
        <f t="shared" si="5"/>
        <v>0</v>
      </c>
      <c r="O14" s="7"/>
    </row>
    <row r="15" spans="1:15">
      <c r="A15" s="29">
        <v>13</v>
      </c>
      <c r="B15" s="83" t="s">
        <v>104</v>
      </c>
      <c r="C15" s="78">
        <v>31346</v>
      </c>
      <c r="D15" s="78">
        <v>34071</v>
      </c>
      <c r="E15" s="78">
        <v>35084</v>
      </c>
      <c r="F15" s="78"/>
      <c r="G15" s="77"/>
      <c r="H15" s="78"/>
      <c r="I15" s="80">
        <f t="shared" si="0"/>
        <v>2.3391123533987803E-3</v>
      </c>
      <c r="J15" s="80">
        <f t="shared" si="1"/>
        <v>0.11924966502903082</v>
      </c>
      <c r="K15" s="77">
        <f t="shared" si="2"/>
        <v>3738</v>
      </c>
      <c r="L15" s="81">
        <f t="shared" si="4"/>
        <v>6.7001735090411116E-3</v>
      </c>
      <c r="M15" s="78">
        <f t="shared" si="3"/>
        <v>1013</v>
      </c>
      <c r="N15" s="78">
        <f t="shared" si="5"/>
        <v>0</v>
      </c>
      <c r="O15" s="7"/>
    </row>
    <row r="16" spans="1:15">
      <c r="A16" s="29">
        <v>14</v>
      </c>
      <c r="B16" s="83" t="s">
        <v>105</v>
      </c>
      <c r="C16" s="78">
        <v>58557</v>
      </c>
      <c r="D16" s="78">
        <v>61185</v>
      </c>
      <c r="E16" s="78">
        <v>62095</v>
      </c>
      <c r="F16" s="78"/>
      <c r="G16" s="77"/>
      <c r="H16" s="78"/>
      <c r="I16" s="80">
        <f t="shared" si="0"/>
        <v>4.1399835134048922E-3</v>
      </c>
      <c r="J16" s="80">
        <f t="shared" si="1"/>
        <v>6.0419761941356287E-2</v>
      </c>
      <c r="K16" s="77">
        <f t="shared" si="2"/>
        <v>3538</v>
      </c>
      <c r="L16" s="81">
        <f t="shared" si="4"/>
        <v>6.3416837546782911E-3</v>
      </c>
      <c r="M16" s="78">
        <f t="shared" si="3"/>
        <v>910</v>
      </c>
      <c r="N16" s="78">
        <f t="shared" si="5"/>
        <v>0</v>
      </c>
      <c r="O16" s="7"/>
    </row>
    <row r="17" spans="1:15">
      <c r="A17" s="29">
        <v>15</v>
      </c>
      <c r="B17" s="83" t="s">
        <v>106</v>
      </c>
      <c r="C17" s="78">
        <v>32791</v>
      </c>
      <c r="D17" s="78">
        <v>32933</v>
      </c>
      <c r="E17" s="78">
        <v>34152</v>
      </c>
      <c r="F17" s="78"/>
      <c r="G17" s="77"/>
      <c r="H17" s="78"/>
      <c r="I17" s="80">
        <f t="shared" si="0"/>
        <v>2.276974264430371E-3</v>
      </c>
      <c r="J17" s="80">
        <f t="shared" si="1"/>
        <v>4.1505291085968711E-2</v>
      </c>
      <c r="K17" s="77">
        <f t="shared" si="2"/>
        <v>1361</v>
      </c>
      <c r="L17" s="81">
        <f t="shared" si="4"/>
        <v>2.439522778438992E-3</v>
      </c>
      <c r="M17" s="78">
        <f t="shared" si="3"/>
        <v>1219</v>
      </c>
      <c r="N17" s="78">
        <f t="shared" si="5"/>
        <v>0</v>
      </c>
      <c r="O17" s="7"/>
    </row>
    <row r="18" spans="1:15">
      <c r="A18" s="29">
        <v>16</v>
      </c>
      <c r="B18" s="83" t="s">
        <v>107</v>
      </c>
      <c r="C18" s="78">
        <v>676669</v>
      </c>
      <c r="D18" s="78">
        <v>696652</v>
      </c>
      <c r="E18" s="78">
        <v>706836</v>
      </c>
      <c r="F18" s="78"/>
      <c r="G18" s="77"/>
      <c r="H18" s="78"/>
      <c r="I18" s="80">
        <f t="shared" si="0"/>
        <v>4.7126006710380232E-2</v>
      </c>
      <c r="J18" s="80">
        <f t="shared" si="1"/>
        <v>4.4581619669291778E-2</v>
      </c>
      <c r="K18" s="77">
        <f t="shared" si="2"/>
        <v>30167</v>
      </c>
      <c r="L18" s="81">
        <f t="shared" si="4"/>
        <v>5.4072802099316003E-2</v>
      </c>
      <c r="M18" s="78">
        <f t="shared" si="3"/>
        <v>10184</v>
      </c>
      <c r="N18" s="78">
        <f t="shared" si="5"/>
        <v>0</v>
      </c>
    </row>
    <row r="19" spans="1:15">
      <c r="A19" s="29">
        <v>17</v>
      </c>
      <c r="B19" s="83" t="s">
        <v>108</v>
      </c>
      <c r="C19" s="78">
        <v>86337</v>
      </c>
      <c r="D19" s="78">
        <v>91708</v>
      </c>
      <c r="E19" s="78">
        <v>92970</v>
      </c>
      <c r="F19" s="78"/>
      <c r="G19" s="77"/>
      <c r="H19" s="78"/>
      <c r="I19" s="80">
        <f t="shared" si="0"/>
        <v>6.1984743899066407E-3</v>
      </c>
      <c r="J19" s="80">
        <f t="shared" si="1"/>
        <v>7.6826852913582822E-2</v>
      </c>
      <c r="K19" s="77">
        <f t="shared" si="2"/>
        <v>6633</v>
      </c>
      <c r="L19" s="81">
        <f t="shared" si="4"/>
        <v>1.1889312703442935E-2</v>
      </c>
      <c r="M19" s="78">
        <f t="shared" si="3"/>
        <v>1262</v>
      </c>
      <c r="N19" s="78">
        <f t="shared" si="5"/>
        <v>0</v>
      </c>
    </row>
    <row r="20" spans="1:15">
      <c r="A20" s="29">
        <v>18</v>
      </c>
      <c r="B20" s="83" t="s">
        <v>109</v>
      </c>
      <c r="C20" s="78">
        <v>25786</v>
      </c>
      <c r="D20" s="78">
        <v>27367</v>
      </c>
      <c r="E20" s="78">
        <v>28381</v>
      </c>
      <c r="F20" s="78"/>
      <c r="G20" s="77"/>
      <c r="H20" s="78"/>
      <c r="I20" s="80">
        <f t="shared" si="0"/>
        <v>1.8922114839189025E-3</v>
      </c>
      <c r="J20" s="80">
        <f t="shared" si="1"/>
        <v>0.10063600403319631</v>
      </c>
      <c r="K20" s="77">
        <f t="shared" si="2"/>
        <v>2595</v>
      </c>
      <c r="L20" s="81">
        <f t="shared" si="4"/>
        <v>4.6514045628575935E-3</v>
      </c>
      <c r="M20" s="78">
        <f t="shared" si="3"/>
        <v>1014</v>
      </c>
      <c r="N20" s="78">
        <f t="shared" si="5"/>
        <v>0</v>
      </c>
    </row>
    <row r="21" spans="1:15">
      <c r="A21" s="29">
        <v>19</v>
      </c>
      <c r="B21" s="83" t="s">
        <v>110</v>
      </c>
      <c r="C21" s="78">
        <v>56546</v>
      </c>
      <c r="D21" s="78">
        <v>61299</v>
      </c>
      <c r="E21" s="78">
        <v>62093</v>
      </c>
      <c r="F21" s="78"/>
      <c r="G21" s="77"/>
      <c r="H21" s="78"/>
      <c r="I21" s="80">
        <f t="shared" si="0"/>
        <v>4.1398501698663341E-3</v>
      </c>
      <c r="J21" s="80">
        <f t="shared" si="1"/>
        <v>9.8097124465037308E-2</v>
      </c>
      <c r="K21" s="77">
        <f t="shared" si="2"/>
        <v>5547</v>
      </c>
      <c r="L21" s="81">
        <f t="shared" si="4"/>
        <v>9.9427133372528217E-3</v>
      </c>
      <c r="M21" s="78">
        <f t="shared" si="3"/>
        <v>794</v>
      </c>
      <c r="N21" s="78">
        <f t="shared" si="5"/>
        <v>0</v>
      </c>
    </row>
    <row r="22" spans="1:15">
      <c r="A22" s="29">
        <v>20</v>
      </c>
      <c r="B22" s="83" t="s">
        <v>111</v>
      </c>
      <c r="C22" s="78">
        <v>183685</v>
      </c>
      <c r="D22" s="78">
        <v>192606</v>
      </c>
      <c r="E22" s="78">
        <v>194916</v>
      </c>
      <c r="F22" s="78"/>
      <c r="G22" s="77"/>
      <c r="H22" s="78"/>
      <c r="I22" s="80">
        <f t="shared" si="0"/>
        <v>1.2995394580865256E-2</v>
      </c>
      <c r="J22" s="80">
        <f t="shared" si="1"/>
        <v>6.114271715164548E-2</v>
      </c>
      <c r="K22" s="77">
        <f t="shared" si="2"/>
        <v>11231</v>
      </c>
      <c r="L22" s="81">
        <f t="shared" si="4"/>
        <v>2.0130992156244174E-2</v>
      </c>
      <c r="M22" s="78">
        <f t="shared" si="3"/>
        <v>2310</v>
      </c>
      <c r="N22" s="78">
        <f t="shared" si="5"/>
        <v>0</v>
      </c>
    </row>
    <row r="23" spans="1:15">
      <c r="A23" s="29">
        <v>21</v>
      </c>
      <c r="B23" s="83" t="s">
        <v>112</v>
      </c>
      <c r="C23" s="78">
        <v>150934</v>
      </c>
      <c r="D23" s="78">
        <v>151653</v>
      </c>
      <c r="E23" s="78">
        <v>155426</v>
      </c>
      <c r="F23" s="78"/>
      <c r="G23" s="77"/>
      <c r="H23" s="78"/>
      <c r="I23" s="80">
        <f t="shared" si="0"/>
        <v>1.03625264120214E-2</v>
      </c>
      <c r="J23" s="80">
        <f t="shared" si="1"/>
        <v>2.9761352644202103E-2</v>
      </c>
      <c r="K23" s="77">
        <f t="shared" si="2"/>
        <v>4492</v>
      </c>
      <c r="L23" s="81">
        <f t="shared" si="4"/>
        <v>8.0516798829889449E-3</v>
      </c>
      <c r="M23" s="78">
        <f t="shared" si="3"/>
        <v>3773</v>
      </c>
      <c r="N23" s="78">
        <f t="shared" si="5"/>
        <v>0</v>
      </c>
    </row>
    <row r="24" spans="1:15">
      <c r="A24" s="29">
        <v>22</v>
      </c>
      <c r="B24" s="83" t="s">
        <v>113</v>
      </c>
      <c r="C24" s="78">
        <v>60354</v>
      </c>
      <c r="D24" s="78">
        <v>61928</v>
      </c>
      <c r="E24" s="78">
        <v>63458</v>
      </c>
      <c r="F24" s="78"/>
      <c r="G24" s="77"/>
      <c r="H24" s="78"/>
      <c r="I24" s="80">
        <f t="shared" si="0"/>
        <v>4.2308571349327266E-3</v>
      </c>
      <c r="J24" s="80">
        <f t="shared" si="1"/>
        <v>5.14298969413792E-2</v>
      </c>
      <c r="K24" s="77">
        <f t="shared" si="2"/>
        <v>3104</v>
      </c>
      <c r="L24" s="81">
        <f t="shared" si="4"/>
        <v>5.5637609877109712E-3</v>
      </c>
      <c r="M24" s="78">
        <f t="shared" si="3"/>
        <v>1530</v>
      </c>
      <c r="N24" s="78">
        <f t="shared" si="5"/>
        <v>0</v>
      </c>
    </row>
    <row r="25" spans="1:15">
      <c r="A25" s="29">
        <v>23</v>
      </c>
      <c r="B25" s="83" t="s">
        <v>114</v>
      </c>
      <c r="C25" s="78">
        <v>67591</v>
      </c>
      <c r="D25" s="78">
        <v>83218</v>
      </c>
      <c r="E25" s="78">
        <v>88564</v>
      </c>
      <c r="F25" s="78"/>
      <c r="G25" s="77"/>
      <c r="H25" s="78"/>
      <c r="I25" s="80">
        <f t="shared" si="0"/>
        <v>5.9047185744615658E-3</v>
      </c>
      <c r="J25" s="80">
        <f t="shared" si="1"/>
        <v>0.31029279046026836</v>
      </c>
      <c r="K25" s="77">
        <f t="shared" si="2"/>
        <v>20973</v>
      </c>
      <c r="L25" s="81">
        <f t="shared" si="4"/>
        <v>3.7593028091257155E-2</v>
      </c>
      <c r="M25" s="78">
        <f t="shared" si="3"/>
        <v>5346</v>
      </c>
      <c r="N25" s="78">
        <f t="shared" si="5"/>
        <v>0</v>
      </c>
    </row>
    <row r="26" spans="1:15">
      <c r="A26" s="29">
        <v>24</v>
      </c>
      <c r="B26" s="83" t="s">
        <v>115</v>
      </c>
      <c r="C26" s="78">
        <v>30865</v>
      </c>
      <c r="D26" s="78">
        <v>32227</v>
      </c>
      <c r="E26" s="78">
        <v>32810</v>
      </c>
      <c r="F26" s="78"/>
      <c r="G26" s="77"/>
      <c r="H26" s="78"/>
      <c r="I26" s="80">
        <f t="shared" si="0"/>
        <v>2.1875007500574044E-3</v>
      </c>
      <c r="J26" s="80">
        <f t="shared" si="1"/>
        <v>6.3016361574599056E-2</v>
      </c>
      <c r="K26" s="77">
        <f t="shared" si="2"/>
        <v>1945</v>
      </c>
      <c r="L26" s="81">
        <f t="shared" si="4"/>
        <v>3.4863128611784277E-3</v>
      </c>
      <c r="M26" s="78">
        <f t="shared" si="3"/>
        <v>583</v>
      </c>
      <c r="N26" s="78">
        <f t="shared" si="5"/>
        <v>0</v>
      </c>
    </row>
    <row r="27" spans="1:15">
      <c r="A27" s="29">
        <v>25</v>
      </c>
      <c r="B27" s="83" t="s">
        <v>116</v>
      </c>
      <c r="C27" s="78">
        <v>85406</v>
      </c>
      <c r="D27" s="78">
        <v>87772</v>
      </c>
      <c r="E27" s="78">
        <v>90036</v>
      </c>
      <c r="F27" s="78"/>
      <c r="G27" s="77"/>
      <c r="H27" s="78"/>
      <c r="I27" s="80">
        <f t="shared" si="0"/>
        <v>6.0028594188408554E-3</v>
      </c>
      <c r="J27" s="80">
        <f t="shared" si="1"/>
        <v>5.4211647893590613E-2</v>
      </c>
      <c r="K27" s="77">
        <f t="shared" si="2"/>
        <v>4630</v>
      </c>
      <c r="L27" s="81">
        <f t="shared" si="4"/>
        <v>8.2990378134992909E-3</v>
      </c>
      <c r="M27" s="78">
        <f t="shared" si="3"/>
        <v>2264</v>
      </c>
      <c r="N27" s="78">
        <f t="shared" si="5"/>
        <v>0</v>
      </c>
    </row>
    <row r="28" spans="1:15">
      <c r="A28" s="29">
        <v>26</v>
      </c>
      <c r="B28" s="83" t="s">
        <v>117</v>
      </c>
      <c r="C28" s="78">
        <v>170410</v>
      </c>
      <c r="D28" s="78">
        <v>173676</v>
      </c>
      <c r="E28" s="78">
        <v>177519</v>
      </c>
      <c r="F28" s="78"/>
      <c r="G28" s="77"/>
      <c r="H28" s="78"/>
      <c r="I28" s="80">
        <f t="shared" si="0"/>
        <v>1.183550581071138E-2</v>
      </c>
      <c r="J28" s="80">
        <f t="shared" si="1"/>
        <v>4.1717035385247347E-2</v>
      </c>
      <c r="K28" s="77">
        <f t="shared" si="2"/>
        <v>7109</v>
      </c>
      <c r="L28" s="81">
        <f t="shared" si="4"/>
        <v>1.2742518318826447E-2</v>
      </c>
      <c r="M28" s="78">
        <f t="shared" si="3"/>
        <v>3843</v>
      </c>
      <c r="N28" s="78">
        <f t="shared" si="5"/>
        <v>0</v>
      </c>
    </row>
    <row r="29" spans="1:15">
      <c r="A29" s="29">
        <v>27</v>
      </c>
      <c r="B29" s="83" t="s">
        <v>118</v>
      </c>
      <c r="C29" s="78">
        <v>290303</v>
      </c>
      <c r="D29" s="78">
        <v>315378</v>
      </c>
      <c r="E29" s="78">
        <v>321032</v>
      </c>
      <c r="F29" s="78"/>
      <c r="G29" s="77"/>
      <c r="H29" s="78"/>
      <c r="I29" s="80">
        <f t="shared" si="0"/>
        <v>2.1403771435307181E-2</v>
      </c>
      <c r="J29" s="80">
        <f t="shared" si="1"/>
        <v>0.1058514724270848</v>
      </c>
      <c r="K29" s="77">
        <f t="shared" si="2"/>
        <v>30729</v>
      </c>
      <c r="L29" s="81">
        <f t="shared" si="4"/>
        <v>5.5080158309075526E-2</v>
      </c>
      <c r="M29" s="78">
        <f t="shared" si="3"/>
        <v>5654</v>
      </c>
      <c r="N29" s="78">
        <f t="shared" si="5"/>
        <v>0</v>
      </c>
    </row>
    <row r="30" spans="1:15">
      <c r="A30" s="29">
        <v>28</v>
      </c>
      <c r="B30" s="83" t="s">
        <v>119</v>
      </c>
      <c r="C30" s="78">
        <v>52670</v>
      </c>
      <c r="D30" s="78">
        <v>51912</v>
      </c>
      <c r="E30" s="78">
        <v>54787</v>
      </c>
      <c r="F30" s="78"/>
      <c r="G30" s="77"/>
      <c r="H30" s="78"/>
      <c r="I30" s="80">
        <f t="shared" si="0"/>
        <v>3.6527462235109729E-3</v>
      </c>
      <c r="J30" s="80">
        <f t="shared" si="1"/>
        <v>4.0193658629200685E-2</v>
      </c>
      <c r="K30" s="77">
        <f t="shared" si="2"/>
        <v>2117</v>
      </c>
      <c r="L30" s="81">
        <f t="shared" si="4"/>
        <v>3.794614049930453E-3</v>
      </c>
      <c r="M30" s="78">
        <f t="shared" si="3"/>
        <v>2875</v>
      </c>
      <c r="N30" s="78">
        <f t="shared" si="5"/>
        <v>0</v>
      </c>
    </row>
    <row r="31" spans="1:15">
      <c r="A31" s="29">
        <v>29</v>
      </c>
      <c r="B31" s="83" t="s">
        <v>120</v>
      </c>
      <c r="C31" s="78">
        <v>15458</v>
      </c>
      <c r="D31" s="78">
        <v>16102</v>
      </c>
      <c r="E31" s="78">
        <v>16486</v>
      </c>
      <c r="F31" s="78"/>
      <c r="G31" s="77"/>
      <c r="H31" s="78"/>
      <c r="I31" s="80">
        <f t="shared" si="0"/>
        <v>1.0991507883403343E-3</v>
      </c>
      <c r="J31" s="80">
        <f t="shared" si="1"/>
        <v>6.6502781731142449E-2</v>
      </c>
      <c r="K31" s="77">
        <f t="shared" si="2"/>
        <v>1028</v>
      </c>
      <c r="L31" s="81">
        <f t="shared" si="4"/>
        <v>1.8426373374248965E-3</v>
      </c>
      <c r="M31" s="78">
        <f t="shared" si="3"/>
        <v>384</v>
      </c>
      <c r="N31" s="78">
        <f t="shared" si="5"/>
        <v>0</v>
      </c>
    </row>
    <row r="32" spans="1:15">
      <c r="A32" s="29">
        <v>30</v>
      </c>
      <c r="B32" s="83" t="s">
        <v>121</v>
      </c>
      <c r="C32" s="78">
        <v>30379</v>
      </c>
      <c r="D32" s="78">
        <v>26830</v>
      </c>
      <c r="E32" s="78">
        <v>28190</v>
      </c>
      <c r="F32" s="78"/>
      <c r="G32" s="77"/>
      <c r="H32" s="78"/>
      <c r="I32" s="80">
        <f t="shared" si="0"/>
        <v>1.8794771759865355E-3</v>
      </c>
      <c r="J32" s="80">
        <f t="shared" si="1"/>
        <v>-7.205635471872017E-2</v>
      </c>
      <c r="K32" s="77">
        <f t="shared" si="2"/>
        <v>-2189</v>
      </c>
      <c r="L32" s="81">
        <f t="shared" si="4"/>
        <v>-3.9236703615010684E-3</v>
      </c>
      <c r="M32" s="78">
        <f t="shared" si="3"/>
        <v>1360</v>
      </c>
      <c r="N32" s="78">
        <f t="shared" si="5"/>
        <v>0</v>
      </c>
    </row>
    <row r="33" spans="1:14">
      <c r="A33" s="29">
        <v>31</v>
      </c>
      <c r="B33" s="83" t="s">
        <v>122</v>
      </c>
      <c r="C33" s="78">
        <v>165245</v>
      </c>
      <c r="D33" s="78">
        <v>171755</v>
      </c>
      <c r="E33" s="78">
        <v>173890</v>
      </c>
      <c r="F33" s="78"/>
      <c r="G33" s="77"/>
      <c r="H33" s="78"/>
      <c r="I33" s="80">
        <f t="shared" si="0"/>
        <v>1.1593553959996405E-2</v>
      </c>
      <c r="J33" s="80">
        <f t="shared" si="1"/>
        <v>5.2316257677993284E-2</v>
      </c>
      <c r="K33" s="77">
        <f t="shared" si="2"/>
        <v>8645</v>
      </c>
      <c r="L33" s="81">
        <f t="shared" si="4"/>
        <v>1.5495719632332908E-2</v>
      </c>
      <c r="M33" s="78">
        <f t="shared" si="3"/>
        <v>2135</v>
      </c>
      <c r="N33" s="78">
        <f t="shared" si="5"/>
        <v>0</v>
      </c>
    </row>
    <row r="34" spans="1:14">
      <c r="A34" s="29">
        <v>32</v>
      </c>
      <c r="B34" s="83" t="s">
        <v>123</v>
      </c>
      <c r="C34" s="78">
        <v>58315</v>
      </c>
      <c r="D34" s="78">
        <v>59575</v>
      </c>
      <c r="E34" s="78">
        <v>59810</v>
      </c>
      <c r="F34" s="78"/>
      <c r="G34" s="77"/>
      <c r="H34" s="78"/>
      <c r="I34" s="80">
        <f t="shared" si="0"/>
        <v>3.987638520601443E-3</v>
      </c>
      <c r="J34" s="80">
        <f t="shared" si="1"/>
        <v>2.5636628654720054E-2</v>
      </c>
      <c r="K34" s="77">
        <f t="shared" si="2"/>
        <v>1495</v>
      </c>
      <c r="L34" s="81">
        <f t="shared" si="4"/>
        <v>2.679710913862082E-3</v>
      </c>
      <c r="M34" s="78">
        <f t="shared" si="3"/>
        <v>235</v>
      </c>
      <c r="N34" s="78">
        <f t="shared" si="5"/>
        <v>0</v>
      </c>
    </row>
    <row r="35" spans="1:14">
      <c r="A35" s="29">
        <v>33</v>
      </c>
      <c r="B35" s="83" t="s">
        <v>124</v>
      </c>
      <c r="C35" s="78">
        <v>245806</v>
      </c>
      <c r="D35" s="78">
        <v>256355</v>
      </c>
      <c r="E35" s="78">
        <v>260587</v>
      </c>
      <c r="F35" s="78"/>
      <c r="G35" s="77"/>
      <c r="H35" s="78"/>
      <c r="I35" s="80">
        <f t="shared" si="0"/>
        <v>1.7373796341213315E-2</v>
      </c>
      <c r="J35" s="80">
        <f t="shared" si="1"/>
        <v>6.0132787645541606E-2</v>
      </c>
      <c r="K35" s="77">
        <f t="shared" si="2"/>
        <v>14781</v>
      </c>
      <c r="L35" s="81">
        <f t="shared" si="4"/>
        <v>2.6494185296184233E-2</v>
      </c>
      <c r="M35" s="78">
        <f t="shared" si="3"/>
        <v>4232</v>
      </c>
      <c r="N35" s="78">
        <f t="shared" si="5"/>
        <v>0</v>
      </c>
    </row>
    <row r="36" spans="1:14">
      <c r="A36" s="29">
        <v>34</v>
      </c>
      <c r="B36" s="83" t="s">
        <v>125</v>
      </c>
      <c r="C36" s="78">
        <v>4059070</v>
      </c>
      <c r="D36" s="78">
        <v>4099434</v>
      </c>
      <c r="E36" s="78">
        <v>4161375</v>
      </c>
      <c r="F36" s="78"/>
      <c r="G36" s="77"/>
      <c r="H36" s="78"/>
      <c r="I36" s="80">
        <f t="shared" si="0"/>
        <v>0.27744623388509998</v>
      </c>
      <c r="J36" s="80">
        <f t="shared" si="1"/>
        <v>2.5204049203388954E-2</v>
      </c>
      <c r="K36" s="77">
        <f t="shared" si="2"/>
        <v>102305</v>
      </c>
      <c r="L36" s="81">
        <f t="shared" si="4"/>
        <v>0.18337647160044165</v>
      </c>
      <c r="M36" s="78">
        <f t="shared" si="3"/>
        <v>61941</v>
      </c>
      <c r="N36" s="78">
        <f t="shared" si="5"/>
        <v>0</v>
      </c>
    </row>
    <row r="37" spans="1:14">
      <c r="A37" s="29">
        <v>35</v>
      </c>
      <c r="B37" s="83" t="s">
        <v>126</v>
      </c>
      <c r="C37" s="78">
        <v>895608</v>
      </c>
      <c r="D37" s="78">
        <v>921669</v>
      </c>
      <c r="E37" s="78">
        <v>936517</v>
      </c>
      <c r="F37" s="78"/>
      <c r="G37" s="77"/>
      <c r="H37" s="78"/>
      <c r="I37" s="80">
        <f t="shared" si="0"/>
        <v>6.2439245350244137E-2</v>
      </c>
      <c r="J37" s="80">
        <f t="shared" si="1"/>
        <v>4.5677349912015081E-2</v>
      </c>
      <c r="K37" s="77">
        <f t="shared" si="2"/>
        <v>40909</v>
      </c>
      <c r="L37" s="81">
        <f t="shared" si="4"/>
        <v>7.3327286806143074E-2</v>
      </c>
      <c r="M37" s="78">
        <f t="shared" si="3"/>
        <v>14848</v>
      </c>
      <c r="N37" s="78">
        <f t="shared" si="5"/>
        <v>0</v>
      </c>
    </row>
    <row r="38" spans="1:14">
      <c r="A38" s="29">
        <v>36</v>
      </c>
      <c r="B38" s="83" t="s">
        <v>127</v>
      </c>
      <c r="C38" s="78">
        <v>26353</v>
      </c>
      <c r="D38" s="78">
        <v>25832</v>
      </c>
      <c r="E38" s="78">
        <v>26268</v>
      </c>
      <c r="F38" s="78"/>
      <c r="G38" s="77"/>
      <c r="H38" s="78"/>
      <c r="I38" s="80">
        <f t="shared" si="0"/>
        <v>1.7513340354315117E-3</v>
      </c>
      <c r="J38" s="80">
        <f t="shared" si="1"/>
        <v>-3.2254392289302928E-3</v>
      </c>
      <c r="K38" s="77">
        <f t="shared" si="2"/>
        <v>-85</v>
      </c>
      <c r="L38" s="81">
        <f t="shared" si="4"/>
        <v>-1.5235814560419863E-4</v>
      </c>
      <c r="M38" s="78">
        <f t="shared" si="3"/>
        <v>436</v>
      </c>
      <c r="N38" s="78">
        <f t="shared" si="5"/>
        <v>0</v>
      </c>
    </row>
    <row r="39" spans="1:14">
      <c r="A39" s="29">
        <v>37</v>
      </c>
      <c r="B39" s="83" t="s">
        <v>128</v>
      </c>
      <c r="C39" s="78">
        <v>48381</v>
      </c>
      <c r="D39" s="78">
        <v>51130</v>
      </c>
      <c r="E39" s="78">
        <v>52667</v>
      </c>
      <c r="F39" s="78"/>
      <c r="G39" s="77"/>
      <c r="H39" s="78"/>
      <c r="I39" s="80">
        <f t="shared" si="0"/>
        <v>3.5114020726386259E-3</v>
      </c>
      <c r="J39" s="80">
        <f t="shared" si="1"/>
        <v>8.8588495483764282E-2</v>
      </c>
      <c r="K39" s="77">
        <f t="shared" si="2"/>
        <v>4286</v>
      </c>
      <c r="L39" s="81">
        <f t="shared" si="4"/>
        <v>7.6824354359952395E-3</v>
      </c>
      <c r="M39" s="78">
        <f t="shared" si="3"/>
        <v>1537</v>
      </c>
      <c r="N39" s="78">
        <f t="shared" si="5"/>
        <v>0</v>
      </c>
    </row>
    <row r="40" spans="1:14">
      <c r="A40" s="29">
        <v>38</v>
      </c>
      <c r="B40" s="83" t="s">
        <v>129</v>
      </c>
      <c r="C40" s="78">
        <v>220138</v>
      </c>
      <c r="D40" s="78">
        <v>229935</v>
      </c>
      <c r="E40" s="78">
        <v>233427</v>
      </c>
      <c r="F40" s="78"/>
      <c r="G40" s="77"/>
      <c r="H40" s="78"/>
      <c r="I40" s="80">
        <f t="shared" si="0"/>
        <v>1.556299108758457E-2</v>
      </c>
      <c r="J40" s="80">
        <f t="shared" si="1"/>
        <v>6.0366679083120586E-2</v>
      </c>
      <c r="K40" s="77">
        <f t="shared" si="2"/>
        <v>13289</v>
      </c>
      <c r="L40" s="81">
        <f t="shared" si="4"/>
        <v>2.3819851728637594E-2</v>
      </c>
      <c r="M40" s="78">
        <f t="shared" si="3"/>
        <v>3492</v>
      </c>
      <c r="N40" s="78">
        <f t="shared" si="5"/>
        <v>0</v>
      </c>
    </row>
    <row r="41" spans="1:14">
      <c r="A41" s="29">
        <v>39</v>
      </c>
      <c r="B41" s="83" t="s">
        <v>130</v>
      </c>
      <c r="C41" s="78">
        <v>68440</v>
      </c>
      <c r="D41" s="78">
        <v>70226</v>
      </c>
      <c r="E41" s="78">
        <v>71449</v>
      </c>
      <c r="F41" s="78"/>
      <c r="G41" s="77"/>
      <c r="H41" s="78"/>
      <c r="I41" s="80">
        <f t="shared" si="0"/>
        <v>4.7636312432444827E-3</v>
      </c>
      <c r="J41" s="80">
        <f t="shared" si="1"/>
        <v>4.3965517241379308E-2</v>
      </c>
      <c r="K41" s="77">
        <f t="shared" si="2"/>
        <v>3009</v>
      </c>
      <c r="L41" s="81">
        <f t="shared" si="4"/>
        <v>5.3934783543886314E-3</v>
      </c>
      <c r="M41" s="78">
        <f t="shared" si="3"/>
        <v>1223</v>
      </c>
      <c r="N41" s="78">
        <f t="shared" si="5"/>
        <v>0</v>
      </c>
    </row>
    <row r="42" spans="1:14">
      <c r="A42" s="29">
        <v>40</v>
      </c>
      <c r="B42" s="83" t="s">
        <v>131</v>
      </c>
      <c r="C42" s="78">
        <v>24038</v>
      </c>
      <c r="D42" s="78">
        <v>25682</v>
      </c>
      <c r="E42" s="78">
        <v>26705</v>
      </c>
      <c r="F42" s="78"/>
      <c r="G42" s="77"/>
      <c r="H42" s="78"/>
      <c r="I42" s="80">
        <f t="shared" si="0"/>
        <v>1.7804695986066133E-3</v>
      </c>
      <c r="J42" s="80">
        <f t="shared" si="1"/>
        <v>0.11094933022714036</v>
      </c>
      <c r="K42" s="77">
        <f t="shared" si="2"/>
        <v>2667</v>
      </c>
      <c r="L42" s="81">
        <f t="shared" si="4"/>
        <v>4.7804608744282089E-3</v>
      </c>
      <c r="M42" s="78">
        <f t="shared" si="3"/>
        <v>1023</v>
      </c>
      <c r="N42" s="78">
        <f t="shared" si="5"/>
        <v>0</v>
      </c>
    </row>
    <row r="43" spans="1:14">
      <c r="A43" s="29">
        <v>41</v>
      </c>
      <c r="B43" s="83" t="s">
        <v>132</v>
      </c>
      <c r="C43" s="78">
        <v>497141</v>
      </c>
      <c r="D43" s="78">
        <v>528275</v>
      </c>
      <c r="E43" s="78">
        <v>539565</v>
      </c>
      <c r="F43" s="78"/>
      <c r="G43" s="77"/>
      <c r="H43" s="78"/>
      <c r="I43" s="80">
        <f t="shared" si="0"/>
        <v>3.597375319124424E-2</v>
      </c>
      <c r="J43" s="80">
        <f t="shared" si="1"/>
        <v>8.5335950967632926E-2</v>
      </c>
      <c r="K43" s="77">
        <f t="shared" si="2"/>
        <v>42424</v>
      </c>
      <c r="L43" s="81">
        <f t="shared" si="4"/>
        <v>7.6042846695441438E-2</v>
      </c>
      <c r="M43" s="78">
        <f t="shared" si="3"/>
        <v>11290</v>
      </c>
      <c r="N43" s="78">
        <f t="shared" si="5"/>
        <v>0</v>
      </c>
    </row>
    <row r="44" spans="1:14">
      <c r="A44" s="29">
        <v>42</v>
      </c>
      <c r="B44" s="83" t="s">
        <v>133</v>
      </c>
      <c r="C44" s="78">
        <v>302126</v>
      </c>
      <c r="D44" s="78">
        <v>321634</v>
      </c>
      <c r="E44" s="78">
        <v>326798</v>
      </c>
      <c r="F44" s="78"/>
      <c r="G44" s="77"/>
      <c r="H44" s="78"/>
      <c r="I44" s="80">
        <f t="shared" si="0"/>
        <v>2.1788200856972254E-2</v>
      </c>
      <c r="J44" s="80">
        <f t="shared" si="1"/>
        <v>8.1661293632457985E-2</v>
      </c>
      <c r="K44" s="77">
        <f t="shared" si="2"/>
        <v>24672</v>
      </c>
      <c r="L44" s="81">
        <f t="shared" si="4"/>
        <v>4.4223296098197515E-2</v>
      </c>
      <c r="M44" s="78">
        <f t="shared" si="3"/>
        <v>5164</v>
      </c>
      <c r="N44" s="78">
        <f t="shared" si="5"/>
        <v>0</v>
      </c>
    </row>
    <row r="45" spans="1:14">
      <c r="A45" s="29">
        <v>43</v>
      </c>
      <c r="B45" s="83" t="s">
        <v>134</v>
      </c>
      <c r="C45" s="78">
        <v>81545</v>
      </c>
      <c r="D45" s="78">
        <v>85681</v>
      </c>
      <c r="E45" s="78">
        <v>87555</v>
      </c>
      <c r="F45" s="78"/>
      <c r="G45" s="77"/>
      <c r="H45" s="78"/>
      <c r="I45" s="80">
        <f t="shared" si="0"/>
        <v>5.8374467592586417E-3</v>
      </c>
      <c r="J45" s="80">
        <f t="shared" si="1"/>
        <v>7.3701637132871423E-2</v>
      </c>
      <c r="K45" s="77">
        <f t="shared" si="2"/>
        <v>6010</v>
      </c>
      <c r="L45" s="81">
        <f t="shared" si="4"/>
        <v>1.0772617118602751E-2</v>
      </c>
      <c r="M45" s="78">
        <f t="shared" si="3"/>
        <v>1874</v>
      </c>
      <c r="N45" s="78">
        <f t="shared" si="5"/>
        <v>0</v>
      </c>
    </row>
    <row r="46" spans="1:14">
      <c r="A46" s="29">
        <v>44</v>
      </c>
      <c r="B46" s="83" t="s">
        <v>135</v>
      </c>
      <c r="C46" s="78">
        <v>99017</v>
      </c>
      <c r="D46" s="78">
        <v>108574</v>
      </c>
      <c r="E46" s="78">
        <v>110122</v>
      </c>
      <c r="F46" s="78"/>
      <c r="G46" s="77"/>
      <c r="H46" s="78"/>
      <c r="I46" s="80">
        <f t="shared" si="0"/>
        <v>7.3420285765870615E-3</v>
      </c>
      <c r="J46" s="80">
        <f t="shared" si="1"/>
        <v>0.11215245866871346</v>
      </c>
      <c r="K46" s="77">
        <f t="shared" si="2"/>
        <v>11105</v>
      </c>
      <c r="L46" s="81">
        <f t="shared" si="4"/>
        <v>1.9905143610995598E-2</v>
      </c>
      <c r="M46" s="78">
        <f t="shared" si="3"/>
        <v>1548</v>
      </c>
      <c r="N46" s="78">
        <f t="shared" si="5"/>
        <v>0</v>
      </c>
    </row>
    <row r="47" spans="1:14">
      <c r="A47" s="29">
        <v>45</v>
      </c>
      <c r="B47" s="83" t="s">
        <v>136</v>
      </c>
      <c r="C47" s="78">
        <v>241073</v>
      </c>
      <c r="D47" s="78">
        <v>249455</v>
      </c>
      <c r="E47" s="78">
        <v>253600</v>
      </c>
      <c r="F47" s="78"/>
      <c r="G47" s="77"/>
      <c r="H47" s="78"/>
      <c r="I47" s="80">
        <f t="shared" si="0"/>
        <v>1.6907960689258084E-2</v>
      </c>
      <c r="J47" s="80">
        <f t="shared" si="1"/>
        <v>5.1963513126729248E-2</v>
      </c>
      <c r="K47" s="77">
        <f t="shared" si="2"/>
        <v>12527</v>
      </c>
      <c r="L47" s="81">
        <f t="shared" si="4"/>
        <v>2.2454005764515249E-2</v>
      </c>
      <c r="M47" s="78">
        <f t="shared" si="3"/>
        <v>4145</v>
      </c>
      <c r="N47" s="78">
        <f t="shared" si="5"/>
        <v>0</v>
      </c>
    </row>
    <row r="48" spans="1:14">
      <c r="A48" s="29">
        <v>46</v>
      </c>
      <c r="B48" s="83" t="s">
        <v>137</v>
      </c>
      <c r="C48" s="78">
        <v>143475</v>
      </c>
      <c r="D48" s="78">
        <v>145901</v>
      </c>
      <c r="E48" s="78">
        <v>154100</v>
      </c>
      <c r="F48" s="78"/>
      <c r="G48" s="77"/>
      <c r="H48" s="78"/>
      <c r="I48" s="80">
        <f t="shared" si="0"/>
        <v>1.0274119645956904E-2</v>
      </c>
      <c r="J48" s="80">
        <f t="shared" si="1"/>
        <v>7.4054713364697683E-2</v>
      </c>
      <c r="K48" s="77">
        <f t="shared" si="2"/>
        <v>10625</v>
      </c>
      <c r="L48" s="81">
        <f t="shared" si="4"/>
        <v>1.9044768200524829E-2</v>
      </c>
      <c r="M48" s="78">
        <f t="shared" si="3"/>
        <v>8199</v>
      </c>
      <c r="N48" s="78">
        <f t="shared" si="5"/>
        <v>0</v>
      </c>
    </row>
    <row r="49" spans="1:14">
      <c r="A49" s="29">
        <v>47</v>
      </c>
      <c r="B49" s="83" t="s">
        <v>138</v>
      </c>
      <c r="C49" s="78">
        <v>80310</v>
      </c>
      <c r="D49" s="78">
        <v>86563</v>
      </c>
      <c r="E49" s="78">
        <v>89193</v>
      </c>
      <c r="F49" s="78"/>
      <c r="G49" s="77"/>
      <c r="H49" s="78"/>
      <c r="I49" s="80">
        <f t="shared" si="0"/>
        <v>5.9466551173383139E-3</v>
      </c>
      <c r="J49" s="80">
        <f t="shared" si="1"/>
        <v>0.11060889054912215</v>
      </c>
      <c r="K49" s="77">
        <f t="shared" si="2"/>
        <v>8883</v>
      </c>
      <c r="L49" s="81">
        <f t="shared" si="4"/>
        <v>1.5922322440024665E-2</v>
      </c>
      <c r="M49" s="78">
        <f t="shared" si="3"/>
        <v>2630</v>
      </c>
      <c r="N49" s="78">
        <f t="shared" si="5"/>
        <v>0</v>
      </c>
    </row>
    <row r="50" spans="1:14">
      <c r="A50" s="29">
        <v>48</v>
      </c>
      <c r="B50" s="83" t="s">
        <v>139</v>
      </c>
      <c r="C50" s="78">
        <v>244116</v>
      </c>
      <c r="D50" s="78">
        <v>232428</v>
      </c>
      <c r="E50" s="78">
        <v>228957</v>
      </c>
      <c r="F50" s="78"/>
      <c r="G50" s="77"/>
      <c r="H50" s="78"/>
      <c r="I50" s="80">
        <f t="shared" si="0"/>
        <v>1.5264968278905612E-2</v>
      </c>
      <c r="J50" s="80">
        <f t="shared" si="1"/>
        <v>-6.2097527405004176E-2</v>
      </c>
      <c r="K50" s="77">
        <f t="shared" si="2"/>
        <v>-15159</v>
      </c>
      <c r="L50" s="81">
        <f t="shared" si="4"/>
        <v>-2.7171730931929965E-2</v>
      </c>
      <c r="M50" s="78">
        <f t="shared" si="3"/>
        <v>-3471</v>
      </c>
      <c r="N50" s="78">
        <f t="shared" si="5"/>
        <v>0</v>
      </c>
    </row>
    <row r="51" spans="1:14">
      <c r="A51" s="29">
        <v>49</v>
      </c>
      <c r="B51" s="83" t="s">
        <v>140</v>
      </c>
      <c r="C51" s="78">
        <v>31693</v>
      </c>
      <c r="D51" s="78">
        <v>30634</v>
      </c>
      <c r="E51" s="78">
        <v>31409</v>
      </c>
      <c r="F51" s="78"/>
      <c r="G51" s="77"/>
      <c r="H51" s="78"/>
      <c r="I51" s="80">
        <f t="shared" si="0"/>
        <v>2.0940936012969528E-3</v>
      </c>
      <c r="J51" s="80">
        <f t="shared" si="1"/>
        <v>-8.9609692992143383E-3</v>
      </c>
      <c r="K51" s="77">
        <f t="shared" si="2"/>
        <v>-284</v>
      </c>
      <c r="L51" s="81">
        <f t="shared" si="4"/>
        <v>-5.090554511952048E-4</v>
      </c>
      <c r="M51" s="78">
        <f t="shared" si="3"/>
        <v>775</v>
      </c>
      <c r="N51" s="78">
        <f t="shared" si="5"/>
        <v>0</v>
      </c>
    </row>
    <row r="52" spans="1:14">
      <c r="A52" s="29">
        <v>50</v>
      </c>
      <c r="B52" s="83" t="s">
        <v>141</v>
      </c>
      <c r="C52" s="78">
        <v>42642</v>
      </c>
      <c r="D52" s="78">
        <v>42106</v>
      </c>
      <c r="E52" s="78">
        <v>43491</v>
      </c>
      <c r="F52" s="78"/>
      <c r="G52" s="77"/>
      <c r="H52" s="78"/>
      <c r="I52" s="80">
        <f t="shared" si="0"/>
        <v>2.8996219177307705E-3</v>
      </c>
      <c r="J52" s="80">
        <f t="shared" si="1"/>
        <v>1.9909947938652032E-2</v>
      </c>
      <c r="K52" s="77">
        <f t="shared" si="2"/>
        <v>849</v>
      </c>
      <c r="L52" s="81">
        <f t="shared" si="4"/>
        <v>1.5217890072701723E-3</v>
      </c>
      <c r="M52" s="78">
        <f t="shared" si="3"/>
        <v>1385</v>
      </c>
      <c r="N52" s="78">
        <f t="shared" si="5"/>
        <v>0</v>
      </c>
    </row>
    <row r="53" spans="1:14">
      <c r="A53" s="29">
        <v>51</v>
      </c>
      <c r="B53" s="83" t="s">
        <v>142</v>
      </c>
      <c r="C53" s="78">
        <v>36691</v>
      </c>
      <c r="D53" s="78">
        <v>36802</v>
      </c>
      <c r="E53" s="78">
        <v>37901</v>
      </c>
      <c r="F53" s="78"/>
      <c r="G53" s="77"/>
      <c r="H53" s="78"/>
      <c r="I53" s="80">
        <f t="shared" si="0"/>
        <v>2.5269267274588749E-3</v>
      </c>
      <c r="J53" s="80">
        <f t="shared" si="1"/>
        <v>3.2978114523997709E-2</v>
      </c>
      <c r="K53" s="77">
        <f t="shared" si="2"/>
        <v>1210</v>
      </c>
      <c r="L53" s="81">
        <f t="shared" si="4"/>
        <v>2.1688630138950631E-3</v>
      </c>
      <c r="M53" s="78">
        <f t="shared" si="3"/>
        <v>1099</v>
      </c>
      <c r="N53" s="78">
        <f t="shared" si="5"/>
        <v>0</v>
      </c>
    </row>
    <row r="54" spans="1:14">
      <c r="A54" s="29">
        <v>52</v>
      </c>
      <c r="B54" s="83" t="s">
        <v>143</v>
      </c>
      <c r="C54" s="78">
        <v>82736</v>
      </c>
      <c r="D54" s="78">
        <v>85768</v>
      </c>
      <c r="E54" s="78">
        <v>87771</v>
      </c>
      <c r="F54" s="78"/>
      <c r="G54" s="77"/>
      <c r="H54" s="78"/>
      <c r="I54" s="80">
        <f t="shared" si="0"/>
        <v>5.851847861422994E-3</v>
      </c>
      <c r="J54" s="80">
        <f t="shared" si="1"/>
        <v>6.0856217366080059E-2</v>
      </c>
      <c r="K54" s="77">
        <f t="shared" si="2"/>
        <v>5035</v>
      </c>
      <c r="L54" s="81">
        <f t="shared" si="4"/>
        <v>9.0249795660840015E-3</v>
      </c>
      <c r="M54" s="78">
        <f t="shared" si="3"/>
        <v>2003</v>
      </c>
      <c r="N54" s="78">
        <f t="shared" si="5"/>
        <v>0</v>
      </c>
    </row>
    <row r="55" spans="1:14">
      <c r="A55" s="29">
        <v>53</v>
      </c>
      <c r="B55" s="83" t="s">
        <v>144</v>
      </c>
      <c r="C55" s="78">
        <v>53056</v>
      </c>
      <c r="D55" s="78">
        <v>55018</v>
      </c>
      <c r="E55" s="78">
        <v>55828</v>
      </c>
      <c r="F55" s="78"/>
      <c r="G55" s="77"/>
      <c r="H55" s="78"/>
      <c r="I55" s="80">
        <f t="shared" si="0"/>
        <v>3.7221515353308373E-3</v>
      </c>
      <c r="J55" s="80">
        <f t="shared" si="1"/>
        <v>5.2246682750301567E-2</v>
      </c>
      <c r="K55" s="77">
        <f t="shared" si="2"/>
        <v>2772</v>
      </c>
      <c r="L55" s="81">
        <f t="shared" si="4"/>
        <v>4.9686679954686896E-3</v>
      </c>
      <c r="M55" s="78">
        <f t="shared" si="3"/>
        <v>810</v>
      </c>
      <c r="N55" s="78">
        <f t="shared" si="5"/>
        <v>0</v>
      </c>
    </row>
    <row r="56" spans="1:14">
      <c r="A56" s="29">
        <v>54</v>
      </c>
      <c r="B56" s="83" t="s">
        <v>145</v>
      </c>
      <c r="C56" s="78">
        <v>176008</v>
      </c>
      <c r="D56" s="78">
        <v>183842</v>
      </c>
      <c r="E56" s="78">
        <v>186964</v>
      </c>
      <c r="F56" s="78"/>
      <c r="G56" s="77"/>
      <c r="H56" s="78"/>
      <c r="I56" s="80">
        <f t="shared" si="0"/>
        <v>1.2465220671555397E-2</v>
      </c>
      <c r="J56" s="80">
        <f t="shared" si="1"/>
        <v>6.2247170583155313E-2</v>
      </c>
      <c r="K56" s="77">
        <f t="shared" si="2"/>
        <v>10956</v>
      </c>
      <c r="L56" s="81">
        <f t="shared" si="4"/>
        <v>1.9638068743995298E-2</v>
      </c>
      <c r="M56" s="78">
        <f t="shared" si="3"/>
        <v>3122</v>
      </c>
      <c r="N56" s="78">
        <f t="shared" si="5"/>
        <v>0</v>
      </c>
    </row>
    <row r="57" spans="1:14">
      <c r="A57" s="29">
        <v>55</v>
      </c>
      <c r="B57" s="83" t="s">
        <v>146</v>
      </c>
      <c r="C57" s="78">
        <v>159758</v>
      </c>
      <c r="D57" s="78">
        <v>169092</v>
      </c>
      <c r="E57" s="78">
        <v>171761</v>
      </c>
      <c r="F57" s="78"/>
      <c r="G57" s="77"/>
      <c r="H57" s="78"/>
      <c r="I57" s="80">
        <f t="shared" si="0"/>
        <v>1.1451609763200544E-2</v>
      </c>
      <c r="J57" s="80">
        <f t="shared" si="1"/>
        <v>7.5132387736451381E-2</v>
      </c>
      <c r="K57" s="77">
        <f t="shared" si="2"/>
        <v>12003</v>
      </c>
      <c r="L57" s="81">
        <f t="shared" si="4"/>
        <v>2.1514762608084662E-2</v>
      </c>
      <c r="M57" s="78">
        <f t="shared" si="3"/>
        <v>2669</v>
      </c>
      <c r="N57" s="78">
        <f t="shared" si="5"/>
        <v>0</v>
      </c>
    </row>
    <row r="58" spans="1:14">
      <c r="A58" s="29">
        <v>56</v>
      </c>
      <c r="B58" s="83" t="s">
        <v>147</v>
      </c>
      <c r="C58" s="78">
        <v>32071</v>
      </c>
      <c r="D58" s="78">
        <v>29456</v>
      </c>
      <c r="E58" s="78">
        <v>30503</v>
      </c>
      <c r="F58" s="78"/>
      <c r="G58" s="77"/>
      <c r="H58" s="78"/>
      <c r="I58" s="80">
        <f t="shared" si="0"/>
        <v>2.0336889783298083E-3</v>
      </c>
      <c r="J58" s="80">
        <f t="shared" si="1"/>
        <v>-4.8891521935705153E-2</v>
      </c>
      <c r="K58" s="77">
        <f t="shared" si="2"/>
        <v>-1568</v>
      </c>
      <c r="L58" s="81">
        <f t="shared" si="4"/>
        <v>-2.810559674204511E-3</v>
      </c>
      <c r="M58" s="78">
        <f t="shared" si="3"/>
        <v>1047</v>
      </c>
      <c r="N58" s="78">
        <f t="shared" si="5"/>
        <v>0</v>
      </c>
    </row>
    <row r="59" spans="1:14">
      <c r="A59" s="29">
        <v>57</v>
      </c>
      <c r="B59" s="83" t="s">
        <v>148</v>
      </c>
      <c r="C59" s="78">
        <v>24151</v>
      </c>
      <c r="D59" s="78">
        <v>25311</v>
      </c>
      <c r="E59" s="78">
        <v>25705</v>
      </c>
      <c r="F59" s="78"/>
      <c r="G59" s="77"/>
      <c r="H59" s="78"/>
      <c r="I59" s="80">
        <f t="shared" si="0"/>
        <v>1.7137978293272045E-3</v>
      </c>
      <c r="J59" s="80">
        <f t="shared" si="1"/>
        <v>6.4345161691027289E-2</v>
      </c>
      <c r="K59" s="77">
        <f t="shared" si="2"/>
        <v>1554</v>
      </c>
      <c r="L59" s="81">
        <f t="shared" si="4"/>
        <v>2.7854653913991136E-3</v>
      </c>
      <c r="M59" s="78">
        <f t="shared" si="3"/>
        <v>394</v>
      </c>
      <c r="N59" s="78">
        <f t="shared" si="5"/>
        <v>0</v>
      </c>
    </row>
    <row r="60" spans="1:14">
      <c r="A60" s="29">
        <v>58</v>
      </c>
      <c r="B60" s="83" t="s">
        <v>149</v>
      </c>
      <c r="C60" s="78">
        <v>75729</v>
      </c>
      <c r="D60" s="78">
        <v>77834</v>
      </c>
      <c r="E60" s="78">
        <v>78866</v>
      </c>
      <c r="F60" s="78"/>
      <c r="G60" s="77"/>
      <c r="H60" s="78"/>
      <c r="I60" s="80">
        <f t="shared" si="0"/>
        <v>5.2581357559898581E-3</v>
      </c>
      <c r="J60" s="80">
        <f t="shared" si="1"/>
        <v>4.1424025142283667E-2</v>
      </c>
      <c r="K60" s="77">
        <f t="shared" si="2"/>
        <v>3137</v>
      </c>
      <c r="L60" s="81">
        <f t="shared" si="4"/>
        <v>5.6229117971808365E-3</v>
      </c>
      <c r="M60" s="78">
        <f t="shared" si="3"/>
        <v>1032</v>
      </c>
      <c r="N60" s="78">
        <f t="shared" si="5"/>
        <v>0</v>
      </c>
    </row>
    <row r="61" spans="1:14">
      <c r="A61" s="29">
        <v>59</v>
      </c>
      <c r="B61" s="83" t="s">
        <v>150</v>
      </c>
      <c r="C61" s="78">
        <v>268519</v>
      </c>
      <c r="D61" s="78">
        <v>284279</v>
      </c>
      <c r="E61" s="78">
        <v>290168</v>
      </c>
      <c r="F61" s="78"/>
      <c r="G61" s="77"/>
      <c r="H61" s="78"/>
      <c r="I61" s="80">
        <f t="shared" si="0"/>
        <v>1.9346013948267508E-2</v>
      </c>
      <c r="J61" s="80">
        <f t="shared" si="1"/>
        <v>8.0623717502299658E-2</v>
      </c>
      <c r="K61" s="77">
        <f t="shared" si="2"/>
        <v>21649</v>
      </c>
      <c r="L61" s="81">
        <f t="shared" si="4"/>
        <v>3.8804723461003485E-2</v>
      </c>
      <c r="M61" s="78">
        <f t="shared" si="3"/>
        <v>5889</v>
      </c>
      <c r="N61" s="78">
        <f t="shared" si="5"/>
        <v>0</v>
      </c>
    </row>
    <row r="62" spans="1:14">
      <c r="A62" s="29">
        <v>60</v>
      </c>
      <c r="B62" s="83" t="s">
        <v>151</v>
      </c>
      <c r="C62" s="78">
        <v>57741</v>
      </c>
      <c r="D62" s="78">
        <v>60818</v>
      </c>
      <c r="E62" s="78">
        <v>62546</v>
      </c>
      <c r="F62" s="78"/>
      <c r="G62" s="77"/>
      <c r="H62" s="78"/>
      <c r="I62" s="80">
        <f t="shared" si="0"/>
        <v>4.1700524813499057E-3</v>
      </c>
      <c r="J62" s="80">
        <f t="shared" si="1"/>
        <v>8.3216431998060308E-2</v>
      </c>
      <c r="K62" s="77">
        <f t="shared" si="2"/>
        <v>4805</v>
      </c>
      <c r="L62" s="81">
        <f t="shared" si="4"/>
        <v>8.6127163485667582E-3</v>
      </c>
      <c r="M62" s="78">
        <f t="shared" si="3"/>
        <v>1728</v>
      </c>
      <c r="N62" s="78">
        <f t="shared" si="5"/>
        <v>0</v>
      </c>
    </row>
    <row r="63" spans="1:14">
      <c r="A63" s="29">
        <v>61</v>
      </c>
      <c r="B63" s="83" t="s">
        <v>152</v>
      </c>
      <c r="C63" s="78">
        <v>117457</v>
      </c>
      <c r="D63" s="78">
        <v>116123</v>
      </c>
      <c r="E63" s="78">
        <v>119407</v>
      </c>
      <c r="F63" s="78"/>
      <c r="G63" s="77"/>
      <c r="H63" s="78"/>
      <c r="I63" s="80">
        <f t="shared" si="0"/>
        <v>7.9610759543463725E-3</v>
      </c>
      <c r="J63" s="80">
        <f t="shared" si="1"/>
        <v>1.6601820240598687E-2</v>
      </c>
      <c r="K63" s="77">
        <f t="shared" si="2"/>
        <v>1950</v>
      </c>
      <c r="L63" s="81">
        <f t="shared" si="4"/>
        <v>3.4952751050374982E-3</v>
      </c>
      <c r="M63" s="78">
        <f t="shared" si="3"/>
        <v>3284</v>
      </c>
      <c r="N63" s="78">
        <f t="shared" si="5"/>
        <v>0</v>
      </c>
    </row>
    <row r="64" spans="1:14">
      <c r="A64" s="29">
        <v>62</v>
      </c>
      <c r="B64" s="83" t="s">
        <v>153</v>
      </c>
      <c r="C64" s="78">
        <v>9939</v>
      </c>
      <c r="D64" s="78">
        <v>10522</v>
      </c>
      <c r="E64" s="78">
        <v>10673</v>
      </c>
      <c r="F64" s="78"/>
      <c r="G64" s="77"/>
      <c r="H64" s="78"/>
      <c r="I64" s="80">
        <f t="shared" si="0"/>
        <v>7.1158779351913068E-4</v>
      </c>
      <c r="J64" s="80">
        <f t="shared" si="1"/>
        <v>7.3850487976657608E-2</v>
      </c>
      <c r="K64" s="77">
        <f t="shared" si="2"/>
        <v>734</v>
      </c>
      <c r="L64" s="81">
        <f t="shared" si="4"/>
        <v>1.3156573985115506E-3</v>
      </c>
      <c r="M64" s="78">
        <f t="shared" si="3"/>
        <v>151</v>
      </c>
      <c r="N64" s="78">
        <f t="shared" si="5"/>
        <v>0</v>
      </c>
    </row>
    <row r="65" spans="1:14">
      <c r="A65" s="29">
        <v>63</v>
      </c>
      <c r="B65" s="83" t="s">
        <v>154</v>
      </c>
      <c r="C65" s="78">
        <v>141753</v>
      </c>
      <c r="D65" s="78">
        <v>142917</v>
      </c>
      <c r="E65" s="78">
        <v>145959</v>
      </c>
      <c r="F65" s="78"/>
      <c r="G65" s="77"/>
      <c r="H65" s="78"/>
      <c r="I65" s="80">
        <f t="shared" si="0"/>
        <v>9.7313447722532365E-3</v>
      </c>
      <c r="J65" s="80">
        <f t="shared" si="1"/>
        <v>2.9671329707307782E-2</v>
      </c>
      <c r="K65" s="77">
        <f t="shared" si="2"/>
        <v>4206</v>
      </c>
      <c r="L65" s="81">
        <f t="shared" si="4"/>
        <v>7.5390395342501111E-3</v>
      </c>
      <c r="M65" s="78">
        <f t="shared" si="3"/>
        <v>3042</v>
      </c>
      <c r="N65" s="78">
        <f t="shared" si="5"/>
        <v>0</v>
      </c>
    </row>
    <row r="66" spans="1:14">
      <c r="A66" s="29">
        <v>64</v>
      </c>
      <c r="B66" s="83" t="s">
        <v>155</v>
      </c>
      <c r="C66" s="78">
        <v>63148</v>
      </c>
      <c r="D66" s="78">
        <v>65412</v>
      </c>
      <c r="E66" s="78">
        <v>67274</v>
      </c>
      <c r="F66" s="78"/>
      <c r="G66" s="77"/>
      <c r="H66" s="78"/>
      <c r="I66" s="80">
        <f t="shared" si="0"/>
        <v>4.485276606502951E-3</v>
      </c>
      <c r="J66" s="80">
        <f t="shared" si="1"/>
        <v>6.5338569709254446E-2</v>
      </c>
      <c r="K66" s="77">
        <f t="shared" si="2"/>
        <v>4126</v>
      </c>
      <c r="L66" s="81">
        <f t="shared" si="4"/>
        <v>7.3956436325049828E-3</v>
      </c>
      <c r="M66" s="78">
        <f t="shared" si="3"/>
        <v>1862</v>
      </c>
      <c r="N66" s="78">
        <f t="shared" si="5"/>
        <v>0</v>
      </c>
    </row>
    <row r="67" spans="1:14">
      <c r="A67" s="29">
        <v>65</v>
      </c>
      <c r="B67" s="83" t="s">
        <v>156</v>
      </c>
      <c r="C67" s="78">
        <v>95361</v>
      </c>
      <c r="D67" s="78">
        <v>94339</v>
      </c>
      <c r="E67" s="78">
        <v>96894</v>
      </c>
      <c r="F67" s="78"/>
      <c r="G67" s="77"/>
      <c r="H67" s="78"/>
      <c r="I67" s="80">
        <f t="shared" ref="I67:I84" si="6">E67/$E$84</f>
        <v>6.4600944125590412E-3</v>
      </c>
      <c r="J67" s="80">
        <f t="shared" ref="J67:J84" si="7">(E67-C67)/C67</f>
        <v>1.6075754239154371E-2</v>
      </c>
      <c r="K67" s="77">
        <f t="shared" ref="K67:K84" si="8">E67-C67</f>
        <v>1533</v>
      </c>
      <c r="L67" s="81">
        <f t="shared" si="4"/>
        <v>2.7478239671910177E-3</v>
      </c>
      <c r="M67" s="78">
        <f t="shared" ref="M67:M84" si="9">E67-D67</f>
        <v>2555</v>
      </c>
      <c r="N67" s="78">
        <f t="shared" si="5"/>
        <v>0</v>
      </c>
    </row>
    <row r="68" spans="1:14">
      <c r="A68" s="29">
        <v>66</v>
      </c>
      <c r="B68" s="83" t="s">
        <v>157</v>
      </c>
      <c r="C68" s="78">
        <v>40545</v>
      </c>
      <c r="D68" s="78">
        <v>42368</v>
      </c>
      <c r="E68" s="78">
        <v>44101</v>
      </c>
      <c r="F68" s="78"/>
      <c r="G68" s="77"/>
      <c r="H68" s="78"/>
      <c r="I68" s="80">
        <f t="shared" si="6"/>
        <v>2.9402916969912098E-3</v>
      </c>
      <c r="J68" s="80">
        <f t="shared" si="7"/>
        <v>8.7705019114564062E-2</v>
      </c>
      <c r="K68" s="77">
        <f t="shared" si="8"/>
        <v>3556</v>
      </c>
      <c r="L68" s="81">
        <f t="shared" ref="L68:L84" si="10">K68/$K$84</f>
        <v>6.3739478325709449E-3</v>
      </c>
      <c r="M68" s="78">
        <f t="shared" si="9"/>
        <v>1733</v>
      </c>
      <c r="N68" s="78">
        <f t="shared" ref="N68:N84" si="11">H68-G68</f>
        <v>0</v>
      </c>
    </row>
    <row r="69" spans="1:14">
      <c r="A69" s="29">
        <v>67</v>
      </c>
      <c r="B69" s="83" t="s">
        <v>158</v>
      </c>
      <c r="C69" s="78">
        <v>85563</v>
      </c>
      <c r="D69" s="78">
        <v>88008</v>
      </c>
      <c r="E69" s="78">
        <v>89774</v>
      </c>
      <c r="F69" s="78"/>
      <c r="G69" s="77"/>
      <c r="H69" s="78"/>
      <c r="I69" s="80">
        <f t="shared" si="6"/>
        <v>5.9853914152896504E-3</v>
      </c>
      <c r="J69" s="80">
        <f t="shared" si="7"/>
        <v>4.9215198158082347E-2</v>
      </c>
      <c r="K69" s="77">
        <f t="shared" si="8"/>
        <v>4211</v>
      </c>
      <c r="L69" s="81">
        <f t="shared" si="10"/>
        <v>7.5480017781091816E-3</v>
      </c>
      <c r="M69" s="78">
        <f t="shared" si="9"/>
        <v>1766</v>
      </c>
      <c r="N69" s="78">
        <f t="shared" si="11"/>
        <v>0</v>
      </c>
    </row>
    <row r="70" spans="1:14">
      <c r="A70" s="29">
        <v>68</v>
      </c>
      <c r="B70" s="83" t="s">
        <v>159</v>
      </c>
      <c r="C70" s="78">
        <v>51109</v>
      </c>
      <c r="D70" s="78">
        <v>54544</v>
      </c>
      <c r="E70" s="78">
        <v>56350</v>
      </c>
      <c r="F70" s="78"/>
      <c r="G70" s="77"/>
      <c r="H70" s="78"/>
      <c r="I70" s="80">
        <f t="shared" si="6"/>
        <v>3.7569541988946888E-3</v>
      </c>
      <c r="J70" s="80">
        <f t="shared" si="7"/>
        <v>0.10254553992447514</v>
      </c>
      <c r="K70" s="77">
        <f t="shared" si="8"/>
        <v>5241</v>
      </c>
      <c r="L70" s="81">
        <f t="shared" si="10"/>
        <v>9.394224013077707E-3</v>
      </c>
      <c r="M70" s="78">
        <f t="shared" si="9"/>
        <v>1806</v>
      </c>
      <c r="N70" s="78">
        <f t="shared" si="11"/>
        <v>0</v>
      </c>
    </row>
    <row r="71" spans="1:14">
      <c r="A71" s="29">
        <v>69</v>
      </c>
      <c r="B71" s="83" t="s">
        <v>160</v>
      </c>
      <c r="C71" s="78">
        <v>9577</v>
      </c>
      <c r="D71" s="78">
        <v>9305</v>
      </c>
      <c r="E71" s="78">
        <v>9976</v>
      </c>
      <c r="F71" s="78"/>
      <c r="G71" s="77"/>
      <c r="H71" s="78"/>
      <c r="I71" s="80">
        <f t="shared" si="6"/>
        <v>6.6511757033138272E-4</v>
      </c>
      <c r="J71" s="80">
        <f t="shared" si="7"/>
        <v>4.166231596533361E-2</v>
      </c>
      <c r="K71" s="77">
        <f t="shared" si="8"/>
        <v>399</v>
      </c>
      <c r="L71" s="81">
        <f t="shared" si="10"/>
        <v>7.1518705995382657E-4</v>
      </c>
      <c r="M71" s="78">
        <f t="shared" si="9"/>
        <v>671</v>
      </c>
      <c r="N71" s="78">
        <f t="shared" si="11"/>
        <v>0</v>
      </c>
    </row>
    <row r="72" spans="1:14">
      <c r="A72" s="29">
        <v>70</v>
      </c>
      <c r="B72" s="83" t="s">
        <v>161</v>
      </c>
      <c r="C72" s="78">
        <v>39034</v>
      </c>
      <c r="D72" s="78">
        <v>42084</v>
      </c>
      <c r="E72" s="78">
        <v>43099</v>
      </c>
      <c r="F72" s="78"/>
      <c r="G72" s="77"/>
      <c r="H72" s="78"/>
      <c r="I72" s="80">
        <f t="shared" si="6"/>
        <v>2.8734865841732421E-3</v>
      </c>
      <c r="J72" s="80">
        <f t="shared" si="7"/>
        <v>0.10413998052979453</v>
      </c>
      <c r="K72" s="77">
        <f t="shared" si="8"/>
        <v>4065</v>
      </c>
      <c r="L72" s="81">
        <f t="shared" si="10"/>
        <v>7.2863042574243227E-3</v>
      </c>
      <c r="M72" s="78">
        <f t="shared" si="9"/>
        <v>1015</v>
      </c>
      <c r="N72" s="78">
        <f t="shared" si="11"/>
        <v>0</v>
      </c>
    </row>
    <row r="73" spans="1:14">
      <c r="A73" s="29">
        <v>71</v>
      </c>
      <c r="B73" s="83" t="s">
        <v>162</v>
      </c>
      <c r="C73" s="78">
        <v>33544</v>
      </c>
      <c r="D73" s="78">
        <v>36789</v>
      </c>
      <c r="E73" s="78">
        <v>37396</v>
      </c>
      <c r="F73" s="78"/>
      <c r="G73" s="77"/>
      <c r="H73" s="78"/>
      <c r="I73" s="80">
        <f t="shared" si="6"/>
        <v>2.4932574839727733E-3</v>
      </c>
      <c r="J73" s="80">
        <f t="shared" si="7"/>
        <v>0.11483424755544956</v>
      </c>
      <c r="K73" s="77">
        <f t="shared" si="8"/>
        <v>3852</v>
      </c>
      <c r="L73" s="81">
        <f t="shared" si="10"/>
        <v>6.9045126690279188E-3</v>
      </c>
      <c r="M73" s="78">
        <f t="shared" si="9"/>
        <v>607</v>
      </c>
      <c r="N73" s="78">
        <f t="shared" si="11"/>
        <v>0</v>
      </c>
    </row>
    <row r="74" spans="1:14">
      <c r="A74" s="29">
        <v>72</v>
      </c>
      <c r="B74" s="83" t="s">
        <v>163</v>
      </c>
      <c r="C74" s="78">
        <v>66975</v>
      </c>
      <c r="D74" s="78">
        <v>74666</v>
      </c>
      <c r="E74" s="78">
        <v>76581</v>
      </c>
      <c r="F74" s="78"/>
      <c r="G74" s="77"/>
      <c r="H74" s="78"/>
      <c r="I74" s="80">
        <f t="shared" si="6"/>
        <v>5.1057907631864088E-3</v>
      </c>
      <c r="J74" s="80">
        <f t="shared" si="7"/>
        <v>0.14342665173572228</v>
      </c>
      <c r="K74" s="77">
        <f t="shared" si="8"/>
        <v>9606</v>
      </c>
      <c r="L74" s="81">
        <f t="shared" si="10"/>
        <v>1.7218262902046259E-2</v>
      </c>
      <c r="M74" s="78">
        <f t="shared" si="9"/>
        <v>1915</v>
      </c>
      <c r="N74" s="78">
        <f t="shared" si="11"/>
        <v>0</v>
      </c>
    </row>
    <row r="75" spans="1:14">
      <c r="A75" s="29">
        <v>73</v>
      </c>
      <c r="B75" s="83" t="s">
        <v>164</v>
      </c>
      <c r="C75" s="78">
        <v>49901</v>
      </c>
      <c r="D75" s="78">
        <v>48402</v>
      </c>
      <c r="E75" s="78">
        <v>49675</v>
      </c>
      <c r="F75" s="78"/>
      <c r="G75" s="77"/>
      <c r="H75" s="78"/>
      <c r="I75" s="80">
        <f t="shared" si="6"/>
        <v>3.3119201389546346E-3</v>
      </c>
      <c r="J75" s="80">
        <f t="shared" si="7"/>
        <v>-4.5289673553636197E-3</v>
      </c>
      <c r="K75" s="77">
        <f t="shared" si="8"/>
        <v>-226</v>
      </c>
      <c r="L75" s="81">
        <f t="shared" si="10"/>
        <v>-4.0509342242998697E-4</v>
      </c>
      <c r="M75" s="78">
        <f t="shared" si="9"/>
        <v>1273</v>
      </c>
      <c r="N75" s="78">
        <f t="shared" si="11"/>
        <v>0</v>
      </c>
    </row>
    <row r="76" spans="1:14">
      <c r="A76" s="29">
        <v>74</v>
      </c>
      <c r="B76" s="83" t="s">
        <v>165</v>
      </c>
      <c r="C76" s="78">
        <v>26526</v>
      </c>
      <c r="D76" s="78">
        <v>28243</v>
      </c>
      <c r="E76" s="78">
        <v>28841</v>
      </c>
      <c r="F76" s="78"/>
      <c r="G76" s="77"/>
      <c r="H76" s="78"/>
      <c r="I76" s="80">
        <f t="shared" si="6"/>
        <v>1.9228804977874307E-3</v>
      </c>
      <c r="J76" s="80">
        <f t="shared" si="7"/>
        <v>8.7272864359496341E-2</v>
      </c>
      <c r="K76" s="77">
        <f t="shared" si="8"/>
        <v>2315</v>
      </c>
      <c r="L76" s="81">
        <f t="shared" si="10"/>
        <v>4.1495189067496455E-3</v>
      </c>
      <c r="M76" s="78">
        <f t="shared" si="9"/>
        <v>598</v>
      </c>
      <c r="N76" s="78">
        <f t="shared" si="11"/>
        <v>0</v>
      </c>
    </row>
    <row r="77" spans="1:14">
      <c r="A77" s="29">
        <v>75</v>
      </c>
      <c r="B77" s="83" t="s">
        <v>166</v>
      </c>
      <c r="C77" s="78">
        <v>10439</v>
      </c>
      <c r="D77" s="78">
        <v>9477</v>
      </c>
      <c r="E77" s="78">
        <v>9526</v>
      </c>
      <c r="F77" s="78"/>
      <c r="G77" s="77"/>
      <c r="H77" s="78"/>
      <c r="I77" s="80">
        <f t="shared" si="6"/>
        <v>6.3511527415564871E-4</v>
      </c>
      <c r="J77" s="80">
        <f t="shared" si="7"/>
        <v>-8.7460484720758694E-2</v>
      </c>
      <c r="K77" s="77">
        <f t="shared" si="8"/>
        <v>-913</v>
      </c>
      <c r="L77" s="81">
        <f t="shared" si="10"/>
        <v>-1.6365057286662748E-3</v>
      </c>
      <c r="M77" s="78">
        <f t="shared" si="9"/>
        <v>49</v>
      </c>
      <c r="N77" s="78">
        <f t="shared" si="11"/>
        <v>0</v>
      </c>
    </row>
    <row r="78" spans="1:14">
      <c r="A78" s="29">
        <v>76</v>
      </c>
      <c r="B78" s="83" t="s">
        <v>167</v>
      </c>
      <c r="C78" s="78">
        <v>16181</v>
      </c>
      <c r="D78" s="78">
        <v>17011</v>
      </c>
      <c r="E78" s="78">
        <v>17525</v>
      </c>
      <c r="F78" s="78"/>
      <c r="G78" s="77"/>
      <c r="H78" s="78"/>
      <c r="I78" s="80">
        <f t="shared" si="6"/>
        <v>1.16842275662164E-3</v>
      </c>
      <c r="J78" s="80">
        <f t="shared" si="7"/>
        <v>8.3060379457388298E-2</v>
      </c>
      <c r="K78" s="77">
        <f t="shared" si="8"/>
        <v>1344</v>
      </c>
      <c r="L78" s="81">
        <f t="shared" si="10"/>
        <v>2.4090511493181526E-3</v>
      </c>
      <c r="M78" s="78">
        <f t="shared" si="9"/>
        <v>514</v>
      </c>
      <c r="N78" s="78">
        <f t="shared" si="11"/>
        <v>0</v>
      </c>
    </row>
    <row r="79" spans="1:14">
      <c r="A79" s="29">
        <v>77</v>
      </c>
      <c r="B79" s="83" t="s">
        <v>168</v>
      </c>
      <c r="C79" s="78">
        <v>61885</v>
      </c>
      <c r="D79" s="78">
        <v>64321</v>
      </c>
      <c r="E79" s="78">
        <v>65437</v>
      </c>
      <c r="F79" s="78"/>
      <c r="G79" s="77"/>
      <c r="H79" s="78"/>
      <c r="I79" s="80">
        <f t="shared" si="6"/>
        <v>4.3628005663366772E-3</v>
      </c>
      <c r="J79" s="80">
        <f t="shared" si="7"/>
        <v>5.7396784358083541E-2</v>
      </c>
      <c r="K79" s="77">
        <f t="shared" si="8"/>
        <v>3552</v>
      </c>
      <c r="L79" s="81">
        <f t="shared" si="10"/>
        <v>6.3667780374836889E-3</v>
      </c>
      <c r="M79" s="78">
        <f t="shared" si="9"/>
        <v>1116</v>
      </c>
      <c r="N79" s="78">
        <f t="shared" si="11"/>
        <v>0</v>
      </c>
    </row>
    <row r="80" spans="1:14">
      <c r="A80" s="29">
        <v>78</v>
      </c>
      <c r="B80" s="83" t="s">
        <v>169</v>
      </c>
      <c r="C80" s="78">
        <v>36783</v>
      </c>
      <c r="D80" s="78">
        <v>36003</v>
      </c>
      <c r="E80" s="78">
        <v>36075</v>
      </c>
      <c r="F80" s="78"/>
      <c r="G80" s="77"/>
      <c r="H80" s="78"/>
      <c r="I80" s="80">
        <f t="shared" si="6"/>
        <v>2.4051840767546741E-3</v>
      </c>
      <c r="J80" s="80">
        <f t="shared" si="7"/>
        <v>-1.9248022184161162E-2</v>
      </c>
      <c r="K80" s="77">
        <f t="shared" si="8"/>
        <v>-708</v>
      </c>
      <c r="L80" s="81">
        <f t="shared" si="10"/>
        <v>-1.2690537304443838E-3</v>
      </c>
      <c r="M80" s="78">
        <f t="shared" si="9"/>
        <v>72</v>
      </c>
      <c r="N80" s="78">
        <f t="shared" si="11"/>
        <v>0</v>
      </c>
    </row>
    <row r="81" spans="1:14">
      <c r="A81" s="29">
        <v>79</v>
      </c>
      <c r="B81" s="83" t="s">
        <v>170</v>
      </c>
      <c r="C81" s="78">
        <v>15285</v>
      </c>
      <c r="D81" s="78">
        <v>15167</v>
      </c>
      <c r="E81" s="78">
        <v>15617</v>
      </c>
      <c r="F81" s="78"/>
      <c r="G81" s="77"/>
      <c r="H81" s="78"/>
      <c r="I81" s="80">
        <f t="shared" si="6"/>
        <v>1.0412130208365281E-3</v>
      </c>
      <c r="J81" s="80">
        <f t="shared" si="7"/>
        <v>2.1720641151455677E-2</v>
      </c>
      <c r="K81" s="77">
        <f t="shared" si="8"/>
        <v>332</v>
      </c>
      <c r="L81" s="81">
        <f t="shared" si="10"/>
        <v>5.9509299224228169E-4</v>
      </c>
      <c r="M81" s="78">
        <f t="shared" si="9"/>
        <v>450</v>
      </c>
      <c r="N81" s="78">
        <f t="shared" si="11"/>
        <v>0</v>
      </c>
    </row>
    <row r="82" spans="1:14">
      <c r="A82" s="29">
        <v>80</v>
      </c>
      <c r="B82" s="83" t="s">
        <v>171</v>
      </c>
      <c r="C82" s="78">
        <v>49062</v>
      </c>
      <c r="D82" s="78">
        <v>51380</v>
      </c>
      <c r="E82" s="78">
        <v>53606</v>
      </c>
      <c r="F82" s="78"/>
      <c r="G82" s="77"/>
      <c r="H82" s="78"/>
      <c r="I82" s="80">
        <f t="shared" si="6"/>
        <v>3.574006863991991E-3</v>
      </c>
      <c r="J82" s="80">
        <f t="shared" si="7"/>
        <v>9.2617504382210267E-2</v>
      </c>
      <c r="K82" s="77">
        <f t="shared" si="8"/>
        <v>4544</v>
      </c>
      <c r="L82" s="81">
        <f t="shared" si="10"/>
        <v>8.1448872191232768E-3</v>
      </c>
      <c r="M82" s="78">
        <f t="shared" si="9"/>
        <v>2226</v>
      </c>
      <c r="N82" s="78">
        <f t="shared" si="11"/>
        <v>0</v>
      </c>
    </row>
    <row r="83" spans="1:14">
      <c r="A83" s="29">
        <v>81</v>
      </c>
      <c r="B83" s="83" t="s">
        <v>172</v>
      </c>
      <c r="C83" s="78">
        <v>69073</v>
      </c>
      <c r="D83" s="78">
        <v>73569</v>
      </c>
      <c r="E83" s="78">
        <v>74895</v>
      </c>
      <c r="F83" s="78"/>
      <c r="G83" s="77"/>
      <c r="H83" s="78"/>
      <c r="I83" s="80">
        <f t="shared" si="6"/>
        <v>4.9933821601813259E-3</v>
      </c>
      <c r="J83" s="80">
        <f t="shared" si="7"/>
        <v>8.4287637716618652E-2</v>
      </c>
      <c r="K83" s="77">
        <f t="shared" si="8"/>
        <v>5822</v>
      </c>
      <c r="L83" s="81">
        <f t="shared" si="10"/>
        <v>1.0435636749501698E-2</v>
      </c>
      <c r="M83" s="78">
        <f t="shared" si="9"/>
        <v>1326</v>
      </c>
      <c r="N83" s="78">
        <f t="shared" si="11"/>
        <v>0</v>
      </c>
    </row>
    <row r="84" spans="1:14" s="89" customFormat="1">
      <c r="A84" s="166" t="s">
        <v>173</v>
      </c>
      <c r="B84" s="166"/>
      <c r="C84" s="43">
        <v>14440956</v>
      </c>
      <c r="D84" s="43">
        <v>14749189</v>
      </c>
      <c r="E84" s="43">
        <v>14998852</v>
      </c>
      <c r="F84" s="43"/>
      <c r="G84" s="44"/>
      <c r="H84" s="43"/>
      <c r="I84" s="49">
        <f t="shared" si="6"/>
        <v>1</v>
      </c>
      <c r="J84" s="49">
        <f t="shared" si="7"/>
        <v>3.8632899373143993E-2</v>
      </c>
      <c r="K84" s="44">
        <f t="shared" si="8"/>
        <v>557896</v>
      </c>
      <c r="L84" s="50">
        <f t="shared" si="10"/>
        <v>1</v>
      </c>
      <c r="M84" s="44">
        <f t="shared" si="9"/>
        <v>249663</v>
      </c>
      <c r="N84" s="78">
        <f t="shared" si="11"/>
        <v>0</v>
      </c>
    </row>
    <row r="85" spans="1:14">
      <c r="C85" s="110"/>
      <c r="D85" s="108"/>
      <c r="E85" s="109"/>
      <c r="F85" s="120"/>
      <c r="G85" s="120"/>
      <c r="H85" s="120"/>
      <c r="L85" s="11"/>
    </row>
    <row r="86" spans="1:14">
      <c r="C86" s="106"/>
      <c r="D86" s="106"/>
      <c r="E86" s="106"/>
      <c r="F86" s="106"/>
      <c r="G86" s="106"/>
      <c r="H86" s="106"/>
    </row>
    <row r="88" spans="1:14">
      <c r="D88" s="120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4"/>
  <sheetViews>
    <sheetView topLeftCell="I1" zoomScale="70" zoomScaleNormal="70" workbookViewId="0">
      <pane ySplit="2" topLeftCell="A3" activePane="bottomLeft" state="frozen"/>
      <selection activeCell="W1" sqref="W1"/>
      <selection pane="bottomLeft" activeCell="U10" sqref="U10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3.5703125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3.140625" style="5" customWidth="1"/>
    <col min="15" max="16384" width="9.140625" style="5"/>
  </cols>
  <sheetData>
    <row r="1" spans="1:16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6" ht="45">
      <c r="A2" s="16" t="s">
        <v>91</v>
      </c>
      <c r="B2" s="16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41" t="s">
        <v>303</v>
      </c>
      <c r="J2" s="12" t="s">
        <v>304</v>
      </c>
      <c r="K2" s="72" t="s">
        <v>305</v>
      </c>
      <c r="L2" s="72" t="s">
        <v>302</v>
      </c>
      <c r="M2" s="76" t="s">
        <v>306</v>
      </c>
      <c r="N2" s="139" t="s">
        <v>307</v>
      </c>
    </row>
    <row r="3" spans="1:16">
      <c r="A3" s="29">
        <v>1</v>
      </c>
      <c r="B3" s="83" t="s">
        <v>92</v>
      </c>
      <c r="C3" s="35">
        <v>51788</v>
      </c>
      <c r="D3" s="35">
        <v>55065</v>
      </c>
      <c r="E3" s="35">
        <v>55360</v>
      </c>
      <c r="F3" s="35"/>
      <c r="G3" s="35"/>
      <c r="H3" s="35"/>
      <c r="I3" s="80">
        <f t="shared" ref="I3:I66" si="0">E3/$E$84</f>
        <v>2.4213360999081064E-2</v>
      </c>
      <c r="J3" s="80">
        <f t="shared" ref="J3:J66" si="1">(E3-C3)/C3</f>
        <v>6.8973507376226151E-2</v>
      </c>
      <c r="K3" s="77">
        <f t="shared" ref="K3:K66" si="2">E3-C3</f>
        <v>3572</v>
      </c>
      <c r="L3" s="81">
        <f>K3/$K$84</f>
        <v>2.5850153060116805E-2</v>
      </c>
      <c r="M3" s="78">
        <f t="shared" ref="M3:M66" si="3">E3-D3</f>
        <v>295</v>
      </c>
      <c r="N3" s="78">
        <f>H3-G3</f>
        <v>0</v>
      </c>
      <c r="O3" s="22"/>
      <c r="P3" s="7"/>
    </row>
    <row r="4" spans="1:16">
      <c r="A4" s="29">
        <v>2</v>
      </c>
      <c r="B4" s="83" t="s">
        <v>93</v>
      </c>
      <c r="C4" s="35">
        <v>12388</v>
      </c>
      <c r="D4" s="35">
        <v>13705</v>
      </c>
      <c r="E4" s="35">
        <v>13530</v>
      </c>
      <c r="F4" s="35"/>
      <c r="G4" s="35"/>
      <c r="H4" s="35"/>
      <c r="I4" s="80">
        <f t="shared" si="0"/>
        <v>5.9177524262566256E-3</v>
      </c>
      <c r="J4" s="80">
        <f t="shared" si="1"/>
        <v>9.2185986438488854E-2</v>
      </c>
      <c r="K4" s="77">
        <f t="shared" si="2"/>
        <v>1142</v>
      </c>
      <c r="L4" s="81">
        <f t="shared" ref="L4:L67" si="4">K4/$K$84</f>
        <v>8.2645226188839283E-3</v>
      </c>
      <c r="M4" s="78">
        <f t="shared" si="3"/>
        <v>-175</v>
      </c>
      <c r="N4" s="78">
        <f t="shared" ref="N4:N67" si="5">H4-G4</f>
        <v>0</v>
      </c>
      <c r="O4" s="22"/>
      <c r="P4" s="7"/>
    </row>
    <row r="5" spans="1:16">
      <c r="A5" s="29">
        <v>3</v>
      </c>
      <c r="B5" s="83" t="s">
        <v>94</v>
      </c>
      <c r="C5" s="35">
        <v>18841</v>
      </c>
      <c r="D5" s="35">
        <v>19678</v>
      </c>
      <c r="E5" s="35">
        <v>19828</v>
      </c>
      <c r="F5" s="35"/>
      <c r="G5" s="35"/>
      <c r="H5" s="35"/>
      <c r="I5" s="80">
        <f t="shared" si="0"/>
        <v>8.6723721439627768E-3</v>
      </c>
      <c r="J5" s="80">
        <f t="shared" si="1"/>
        <v>5.2385754471631019E-2</v>
      </c>
      <c r="K5" s="77">
        <f t="shared" si="2"/>
        <v>987</v>
      </c>
      <c r="L5" s="81">
        <f t="shared" si="4"/>
        <v>7.1428054508217483E-3</v>
      </c>
      <c r="M5" s="78">
        <f t="shared" si="3"/>
        <v>150</v>
      </c>
      <c r="N5" s="78">
        <f t="shared" si="5"/>
        <v>0</v>
      </c>
      <c r="O5" s="22"/>
      <c r="P5" s="7"/>
    </row>
    <row r="6" spans="1:16">
      <c r="A6" s="29">
        <v>4</v>
      </c>
      <c r="B6" s="83" t="s">
        <v>95</v>
      </c>
      <c r="C6" s="35">
        <v>7662</v>
      </c>
      <c r="D6" s="35">
        <v>8207</v>
      </c>
      <c r="E6" s="35">
        <v>8194</v>
      </c>
      <c r="F6" s="35"/>
      <c r="G6" s="35"/>
      <c r="H6" s="35"/>
      <c r="I6" s="80">
        <f t="shared" si="0"/>
        <v>3.5838923415186098E-3</v>
      </c>
      <c r="J6" s="80">
        <f t="shared" si="1"/>
        <v>6.9433568258940218E-2</v>
      </c>
      <c r="K6" s="77">
        <f t="shared" si="2"/>
        <v>532</v>
      </c>
      <c r="L6" s="81">
        <f t="shared" si="4"/>
        <v>3.8500227961876092E-3</v>
      </c>
      <c r="M6" s="78">
        <f t="shared" si="3"/>
        <v>-13</v>
      </c>
      <c r="N6" s="78">
        <f t="shared" si="5"/>
        <v>0</v>
      </c>
      <c r="O6" s="22"/>
      <c r="P6" s="7"/>
    </row>
    <row r="7" spans="1:16">
      <c r="A7" s="29">
        <v>5</v>
      </c>
      <c r="B7" s="83" t="s">
        <v>96</v>
      </c>
      <c r="C7" s="35">
        <v>8130</v>
      </c>
      <c r="D7" s="35">
        <v>8454</v>
      </c>
      <c r="E7" s="35">
        <v>8513</v>
      </c>
      <c r="F7" s="35"/>
      <c r="G7" s="35"/>
      <c r="H7" s="35"/>
      <c r="I7" s="80">
        <f t="shared" si="0"/>
        <v>3.7234165857149043E-3</v>
      </c>
      <c r="J7" s="80">
        <f t="shared" si="1"/>
        <v>4.7109471094710947E-2</v>
      </c>
      <c r="K7" s="77">
        <f t="shared" si="2"/>
        <v>383</v>
      </c>
      <c r="L7" s="81">
        <f t="shared" si="4"/>
        <v>2.771726937856869E-3</v>
      </c>
      <c r="M7" s="78">
        <f t="shared" si="3"/>
        <v>59</v>
      </c>
      <c r="N7" s="78">
        <f t="shared" si="5"/>
        <v>0</v>
      </c>
      <c r="O7" s="22"/>
      <c r="P7" s="7"/>
    </row>
    <row r="8" spans="1:16">
      <c r="A8" s="29">
        <v>6</v>
      </c>
      <c r="B8" s="83" t="s">
        <v>97</v>
      </c>
      <c r="C8" s="35">
        <v>136413</v>
      </c>
      <c r="D8" s="35">
        <v>144949</v>
      </c>
      <c r="E8" s="35">
        <v>145997</v>
      </c>
      <c r="F8" s="35"/>
      <c r="G8" s="35"/>
      <c r="H8" s="35"/>
      <c r="I8" s="80">
        <f t="shared" si="0"/>
        <v>6.3856178933938551E-2</v>
      </c>
      <c r="J8" s="80">
        <f t="shared" si="1"/>
        <v>7.0257233548122244E-2</v>
      </c>
      <c r="K8" s="77">
        <f t="shared" si="2"/>
        <v>9584</v>
      </c>
      <c r="L8" s="81">
        <f t="shared" si="4"/>
        <v>6.9358305411018881E-2</v>
      </c>
      <c r="M8" s="78">
        <f t="shared" si="3"/>
        <v>1048</v>
      </c>
      <c r="N8" s="78">
        <f t="shared" si="5"/>
        <v>0</v>
      </c>
      <c r="O8" s="22"/>
      <c r="P8" s="7"/>
    </row>
    <row r="9" spans="1:16">
      <c r="A9" s="29">
        <v>7</v>
      </c>
      <c r="B9" s="83" t="s">
        <v>98</v>
      </c>
      <c r="C9" s="35">
        <v>93849</v>
      </c>
      <c r="D9" s="35">
        <v>100361</v>
      </c>
      <c r="E9" s="35">
        <v>100736</v>
      </c>
      <c r="F9" s="35"/>
      <c r="G9" s="35"/>
      <c r="H9" s="35"/>
      <c r="I9" s="80">
        <f t="shared" si="0"/>
        <v>4.4059919320871208E-2</v>
      </c>
      <c r="J9" s="80">
        <f t="shared" si="1"/>
        <v>7.3383839998295133E-2</v>
      </c>
      <c r="K9" s="77">
        <f t="shared" si="2"/>
        <v>6887</v>
      </c>
      <c r="L9" s="81">
        <f t="shared" si="4"/>
        <v>4.9840426686736959E-2</v>
      </c>
      <c r="M9" s="78">
        <f t="shared" si="3"/>
        <v>375</v>
      </c>
      <c r="N9" s="78">
        <f t="shared" si="5"/>
        <v>0</v>
      </c>
      <c r="O9" s="22"/>
      <c r="P9" s="7"/>
    </row>
    <row r="10" spans="1:16">
      <c r="A10" s="29">
        <v>8</v>
      </c>
      <c r="B10" s="83" t="s">
        <v>99</v>
      </c>
      <c r="C10" s="35">
        <v>4365</v>
      </c>
      <c r="D10" s="35">
        <v>4488</v>
      </c>
      <c r="E10" s="35">
        <v>4468</v>
      </c>
      <c r="F10" s="35"/>
      <c r="G10" s="35"/>
      <c r="H10" s="35"/>
      <c r="I10" s="80">
        <f t="shared" si="0"/>
        <v>1.954214178899823E-3</v>
      </c>
      <c r="J10" s="80">
        <f t="shared" si="1"/>
        <v>2.3596792668957617E-2</v>
      </c>
      <c r="K10" s="77">
        <f t="shared" si="2"/>
        <v>103</v>
      </c>
      <c r="L10" s="81">
        <f t="shared" si="4"/>
        <v>7.4539915038970622E-4</v>
      </c>
      <c r="M10" s="78">
        <f t="shared" si="3"/>
        <v>-20</v>
      </c>
      <c r="N10" s="78">
        <f t="shared" si="5"/>
        <v>0</v>
      </c>
      <c r="O10" s="22"/>
      <c r="P10" s="7"/>
    </row>
    <row r="11" spans="1:16">
      <c r="A11" s="29">
        <v>9</v>
      </c>
      <c r="B11" s="83" t="s">
        <v>100</v>
      </c>
      <c r="C11" s="35">
        <v>36822</v>
      </c>
      <c r="D11" s="35">
        <v>38681</v>
      </c>
      <c r="E11" s="35">
        <v>38712</v>
      </c>
      <c r="F11" s="35"/>
      <c r="G11" s="35"/>
      <c r="H11" s="35"/>
      <c r="I11" s="80">
        <f t="shared" si="0"/>
        <v>1.6931857496322728E-2</v>
      </c>
      <c r="J11" s="80">
        <f t="shared" si="1"/>
        <v>5.1328010428548149E-2</v>
      </c>
      <c r="K11" s="77">
        <f t="shared" si="2"/>
        <v>1890</v>
      </c>
      <c r="L11" s="81">
        <f t="shared" si="4"/>
        <v>1.3677712565403347E-2</v>
      </c>
      <c r="M11" s="78">
        <f t="shared" si="3"/>
        <v>31</v>
      </c>
      <c r="N11" s="78">
        <f t="shared" si="5"/>
        <v>0</v>
      </c>
      <c r="O11" s="22"/>
      <c r="P11" s="7"/>
    </row>
    <row r="12" spans="1:16">
      <c r="A12" s="29">
        <v>10</v>
      </c>
      <c r="B12" s="83" t="s">
        <v>101</v>
      </c>
      <c r="C12" s="35">
        <v>35929</v>
      </c>
      <c r="D12" s="35">
        <v>37713</v>
      </c>
      <c r="E12" s="35">
        <v>37642</v>
      </c>
      <c r="F12" s="35"/>
      <c r="G12" s="35"/>
      <c r="H12" s="35"/>
      <c r="I12" s="80">
        <f t="shared" si="0"/>
        <v>1.6463860815162743E-2</v>
      </c>
      <c r="J12" s="80">
        <f t="shared" si="1"/>
        <v>4.7677363689498736E-2</v>
      </c>
      <c r="K12" s="77">
        <f t="shared" si="2"/>
        <v>1713</v>
      </c>
      <c r="L12" s="81">
        <f t="shared" si="4"/>
        <v>1.2396783928325892E-2</v>
      </c>
      <c r="M12" s="78">
        <f t="shared" si="3"/>
        <v>-71</v>
      </c>
      <c r="N12" s="78">
        <f t="shared" si="5"/>
        <v>0</v>
      </c>
      <c r="O12" s="22"/>
      <c r="P12" s="7"/>
    </row>
    <row r="13" spans="1:16">
      <c r="A13" s="29">
        <v>11</v>
      </c>
      <c r="B13" s="83" t="s">
        <v>102</v>
      </c>
      <c r="C13" s="35">
        <v>4236</v>
      </c>
      <c r="D13" s="35">
        <v>4438</v>
      </c>
      <c r="E13" s="35">
        <v>4426</v>
      </c>
      <c r="F13" s="35"/>
      <c r="G13" s="35"/>
      <c r="H13" s="35"/>
      <c r="I13" s="80">
        <f t="shared" si="0"/>
        <v>1.9358442157141038E-3</v>
      </c>
      <c r="J13" s="80">
        <f t="shared" si="1"/>
        <v>4.4853635505193577E-2</v>
      </c>
      <c r="K13" s="77">
        <f t="shared" si="2"/>
        <v>190</v>
      </c>
      <c r="L13" s="81">
        <f t="shared" si="4"/>
        <v>1.3750081414955746E-3</v>
      </c>
      <c r="M13" s="78">
        <f t="shared" si="3"/>
        <v>-12</v>
      </c>
      <c r="N13" s="78">
        <f t="shared" si="5"/>
        <v>0</v>
      </c>
      <c r="O13" s="22"/>
      <c r="P13" s="7"/>
    </row>
    <row r="14" spans="1:16">
      <c r="A14" s="29">
        <v>12</v>
      </c>
      <c r="B14" s="83" t="s">
        <v>103</v>
      </c>
      <c r="C14" s="35">
        <v>4084</v>
      </c>
      <c r="D14" s="35">
        <v>4367</v>
      </c>
      <c r="E14" s="35">
        <v>4367</v>
      </c>
      <c r="F14" s="35"/>
      <c r="G14" s="35"/>
      <c r="H14" s="35"/>
      <c r="I14" s="80">
        <f t="shared" si="0"/>
        <v>1.9100387912389272E-3</v>
      </c>
      <c r="J14" s="80">
        <f t="shared" si="1"/>
        <v>6.9294809010773756E-2</v>
      </c>
      <c r="K14" s="77">
        <f t="shared" si="2"/>
        <v>283</v>
      </c>
      <c r="L14" s="81">
        <f t="shared" si="4"/>
        <v>2.0480384423328824E-3</v>
      </c>
      <c r="M14" s="78">
        <f t="shared" si="3"/>
        <v>0</v>
      </c>
      <c r="N14" s="78">
        <f t="shared" si="5"/>
        <v>0</v>
      </c>
      <c r="O14" s="22"/>
      <c r="P14" s="7"/>
    </row>
    <row r="15" spans="1:16">
      <c r="A15" s="29">
        <v>13</v>
      </c>
      <c r="B15" s="83" t="s">
        <v>104</v>
      </c>
      <c r="C15" s="35">
        <v>5335</v>
      </c>
      <c r="D15" s="35">
        <v>5714</v>
      </c>
      <c r="E15" s="35">
        <v>5709</v>
      </c>
      <c r="F15" s="35"/>
      <c r="G15" s="35"/>
      <c r="H15" s="35"/>
      <c r="I15" s="80">
        <f t="shared" si="0"/>
        <v>2.4970028530302349E-3</v>
      </c>
      <c r="J15" s="80">
        <f t="shared" si="1"/>
        <v>7.0103092783505155E-2</v>
      </c>
      <c r="K15" s="77">
        <f t="shared" si="2"/>
        <v>374</v>
      </c>
      <c r="L15" s="81">
        <f t="shared" si="4"/>
        <v>2.7065949732597099E-3</v>
      </c>
      <c r="M15" s="78">
        <f t="shared" si="3"/>
        <v>-5</v>
      </c>
      <c r="N15" s="78">
        <f t="shared" si="5"/>
        <v>0</v>
      </c>
      <c r="O15" s="22"/>
      <c r="P15" s="7"/>
    </row>
    <row r="16" spans="1:16">
      <c r="A16" s="29">
        <v>14</v>
      </c>
      <c r="B16" s="83" t="s">
        <v>105</v>
      </c>
      <c r="C16" s="35">
        <v>6979</v>
      </c>
      <c r="D16" s="35">
        <v>7208</v>
      </c>
      <c r="E16" s="35">
        <v>7202</v>
      </c>
      <c r="F16" s="35"/>
      <c r="G16" s="35"/>
      <c r="H16" s="35"/>
      <c r="I16" s="80">
        <f t="shared" si="0"/>
        <v>3.1500113062749606E-3</v>
      </c>
      <c r="J16" s="80">
        <f t="shared" si="1"/>
        <v>3.1953001862731048E-2</v>
      </c>
      <c r="K16" s="77">
        <f t="shared" si="2"/>
        <v>223</v>
      </c>
      <c r="L16" s="81">
        <f t="shared" si="4"/>
        <v>1.6138253450184903E-3</v>
      </c>
      <c r="M16" s="78">
        <f t="shared" si="3"/>
        <v>-6</v>
      </c>
      <c r="N16" s="78">
        <f t="shared" si="5"/>
        <v>0</v>
      </c>
      <c r="O16" s="22"/>
      <c r="P16" s="7"/>
    </row>
    <row r="17" spans="1:16">
      <c r="A17" s="29">
        <v>15</v>
      </c>
      <c r="B17" s="83" t="s">
        <v>106</v>
      </c>
      <c r="C17" s="35">
        <v>8925</v>
      </c>
      <c r="D17" s="35">
        <v>9468</v>
      </c>
      <c r="E17" s="35">
        <v>9508</v>
      </c>
      <c r="F17" s="35"/>
      <c r="G17" s="35"/>
      <c r="H17" s="35"/>
      <c r="I17" s="80">
        <f t="shared" si="0"/>
        <v>4.1586097611861052E-3</v>
      </c>
      <c r="J17" s="80">
        <f t="shared" si="1"/>
        <v>6.5322128851540623E-2</v>
      </c>
      <c r="K17" s="77">
        <f t="shared" si="2"/>
        <v>583</v>
      </c>
      <c r="L17" s="81">
        <f t="shared" si="4"/>
        <v>4.219103928904842E-3</v>
      </c>
      <c r="M17" s="78">
        <f t="shared" si="3"/>
        <v>40</v>
      </c>
      <c r="N17" s="78">
        <f t="shared" si="5"/>
        <v>0</v>
      </c>
      <c r="O17" s="22"/>
      <c r="P17" s="7"/>
    </row>
    <row r="18" spans="1:16">
      <c r="A18" s="29">
        <v>16</v>
      </c>
      <c r="B18" s="83" t="s">
        <v>107</v>
      </c>
      <c r="C18" s="35">
        <v>84476</v>
      </c>
      <c r="D18" s="35">
        <v>90188</v>
      </c>
      <c r="E18" s="35">
        <v>90864</v>
      </c>
      <c r="F18" s="35"/>
      <c r="G18" s="35"/>
      <c r="H18" s="35"/>
      <c r="I18" s="80">
        <f t="shared" si="0"/>
        <v>3.9742103212075539E-2</v>
      </c>
      <c r="J18" s="80">
        <f t="shared" si="1"/>
        <v>7.5619110753350066E-2</v>
      </c>
      <c r="K18" s="77">
        <f t="shared" si="2"/>
        <v>6388</v>
      </c>
      <c r="L18" s="81">
        <f t="shared" si="4"/>
        <v>4.6229221094072265E-2</v>
      </c>
      <c r="M18" s="78">
        <f t="shared" si="3"/>
        <v>676</v>
      </c>
      <c r="N18" s="78">
        <f t="shared" si="5"/>
        <v>0</v>
      </c>
    </row>
    <row r="19" spans="1:16">
      <c r="A19" s="29">
        <v>17</v>
      </c>
      <c r="B19" s="83" t="s">
        <v>108</v>
      </c>
      <c r="C19" s="35">
        <v>16672</v>
      </c>
      <c r="D19" s="35">
        <v>17614</v>
      </c>
      <c r="E19" s="35">
        <v>17634</v>
      </c>
      <c r="F19" s="35"/>
      <c r="G19" s="35"/>
      <c r="H19" s="35"/>
      <c r="I19" s="80">
        <f t="shared" si="0"/>
        <v>7.7127602575468839E-3</v>
      </c>
      <c r="J19" s="80">
        <f t="shared" si="1"/>
        <v>5.7701535508637235E-2</v>
      </c>
      <c r="K19" s="77">
        <f t="shared" si="2"/>
        <v>962</v>
      </c>
      <c r="L19" s="81">
        <f t="shared" si="4"/>
        <v>6.9618833269407517E-3</v>
      </c>
      <c r="M19" s="78">
        <f t="shared" si="3"/>
        <v>20</v>
      </c>
      <c r="N19" s="78">
        <f t="shared" si="5"/>
        <v>0</v>
      </c>
    </row>
    <row r="20" spans="1:16">
      <c r="A20" s="29">
        <v>18</v>
      </c>
      <c r="B20" s="83" t="s">
        <v>109</v>
      </c>
      <c r="C20" s="35">
        <v>3098</v>
      </c>
      <c r="D20" s="35">
        <v>3250</v>
      </c>
      <c r="E20" s="35">
        <v>3257</v>
      </c>
      <c r="F20" s="35"/>
      <c r="G20" s="35"/>
      <c r="H20" s="35"/>
      <c r="I20" s="80">
        <f t="shared" si="0"/>
        <v>1.4245469070449247E-3</v>
      </c>
      <c r="J20" s="80">
        <f t="shared" si="1"/>
        <v>5.1323434473854096E-2</v>
      </c>
      <c r="K20" s="77">
        <f t="shared" si="2"/>
        <v>159</v>
      </c>
      <c r="L20" s="81">
        <f t="shared" si="4"/>
        <v>1.1506647078831389E-3</v>
      </c>
      <c r="M20" s="78">
        <f t="shared" si="3"/>
        <v>7</v>
      </c>
      <c r="N20" s="78">
        <f t="shared" si="5"/>
        <v>0</v>
      </c>
    </row>
    <row r="21" spans="1:16">
      <c r="A21" s="29">
        <v>19</v>
      </c>
      <c r="B21" s="83" t="s">
        <v>110</v>
      </c>
      <c r="C21" s="35">
        <v>12462</v>
      </c>
      <c r="D21" s="35">
        <v>13251</v>
      </c>
      <c r="E21" s="35">
        <v>13264</v>
      </c>
      <c r="F21" s="35"/>
      <c r="G21" s="35"/>
      <c r="H21" s="35"/>
      <c r="I21" s="80">
        <f t="shared" si="0"/>
        <v>5.8014093260804053E-3</v>
      </c>
      <c r="J21" s="80">
        <f t="shared" si="1"/>
        <v>6.4355641149093243E-2</v>
      </c>
      <c r="K21" s="77">
        <f t="shared" si="2"/>
        <v>802</v>
      </c>
      <c r="L21" s="81">
        <f t="shared" si="4"/>
        <v>5.8039817341023732E-3</v>
      </c>
      <c r="M21" s="78">
        <f t="shared" si="3"/>
        <v>13</v>
      </c>
      <c r="N21" s="78">
        <f t="shared" si="5"/>
        <v>0</v>
      </c>
    </row>
    <row r="22" spans="1:16">
      <c r="A22" s="29">
        <v>20</v>
      </c>
      <c r="B22" s="83" t="s">
        <v>111</v>
      </c>
      <c r="C22" s="35">
        <v>35791</v>
      </c>
      <c r="D22" s="35">
        <v>38495</v>
      </c>
      <c r="E22" s="35">
        <v>38624</v>
      </c>
      <c r="F22" s="35"/>
      <c r="G22" s="35"/>
      <c r="H22" s="35"/>
      <c r="I22" s="80">
        <f t="shared" si="0"/>
        <v>1.6893368049647889E-2</v>
      </c>
      <c r="J22" s="80">
        <f t="shared" si="1"/>
        <v>7.9153977256852276E-2</v>
      </c>
      <c r="K22" s="77">
        <f t="shared" si="2"/>
        <v>2833</v>
      </c>
      <c r="L22" s="81">
        <f t="shared" si="4"/>
        <v>2.0502095078194543E-2</v>
      </c>
      <c r="M22" s="78">
        <f t="shared" si="3"/>
        <v>129</v>
      </c>
      <c r="N22" s="78">
        <f t="shared" si="5"/>
        <v>0</v>
      </c>
    </row>
    <row r="23" spans="1:16">
      <c r="A23" s="29">
        <v>21</v>
      </c>
      <c r="B23" s="83" t="s">
        <v>112</v>
      </c>
      <c r="C23" s="35">
        <v>22452</v>
      </c>
      <c r="D23" s="35">
        <v>23849</v>
      </c>
      <c r="E23" s="35">
        <v>23842</v>
      </c>
      <c r="F23" s="35"/>
      <c r="G23" s="35"/>
      <c r="H23" s="35"/>
      <c r="I23" s="80">
        <f t="shared" si="0"/>
        <v>1.0428015768426495E-2</v>
      </c>
      <c r="J23" s="80">
        <f t="shared" si="1"/>
        <v>6.1909852128986281E-2</v>
      </c>
      <c r="K23" s="77">
        <f t="shared" si="2"/>
        <v>1390</v>
      </c>
      <c r="L23" s="81">
        <f t="shared" si="4"/>
        <v>1.0059270087783415E-2</v>
      </c>
      <c r="M23" s="78">
        <f t="shared" si="3"/>
        <v>-7</v>
      </c>
      <c r="N23" s="78">
        <f t="shared" si="5"/>
        <v>0</v>
      </c>
    </row>
    <row r="24" spans="1:16">
      <c r="A24" s="29">
        <v>22</v>
      </c>
      <c r="B24" s="83" t="s">
        <v>113</v>
      </c>
      <c r="C24" s="35">
        <v>11643</v>
      </c>
      <c r="D24" s="35">
        <v>12157</v>
      </c>
      <c r="E24" s="35">
        <v>12149</v>
      </c>
      <c r="F24" s="35"/>
      <c r="G24" s="35"/>
      <c r="H24" s="35"/>
      <c r="I24" s="80">
        <f t="shared" si="0"/>
        <v>5.3137305415071508E-3</v>
      </c>
      <c r="J24" s="80">
        <f t="shared" si="1"/>
        <v>4.3459589452890149E-2</v>
      </c>
      <c r="K24" s="77">
        <f t="shared" si="2"/>
        <v>506</v>
      </c>
      <c r="L24" s="81">
        <f t="shared" si="4"/>
        <v>3.6618637873513725E-3</v>
      </c>
      <c r="M24" s="78">
        <f t="shared" si="3"/>
        <v>-8</v>
      </c>
      <c r="N24" s="78">
        <f t="shared" si="5"/>
        <v>0</v>
      </c>
    </row>
    <row r="25" spans="1:16">
      <c r="A25" s="29">
        <v>23</v>
      </c>
      <c r="B25" s="83" t="s">
        <v>114</v>
      </c>
      <c r="C25" s="35">
        <v>10271</v>
      </c>
      <c r="D25" s="35">
        <v>10804</v>
      </c>
      <c r="E25" s="35">
        <v>10837</v>
      </c>
      <c r="F25" s="35"/>
      <c r="G25" s="35"/>
      <c r="H25" s="35"/>
      <c r="I25" s="80">
        <f t="shared" si="0"/>
        <v>4.7398878819913566E-3</v>
      </c>
      <c r="J25" s="80">
        <f t="shared" si="1"/>
        <v>5.5106610846071463E-2</v>
      </c>
      <c r="K25" s="77">
        <f t="shared" si="2"/>
        <v>566</v>
      </c>
      <c r="L25" s="81">
        <f t="shared" si="4"/>
        <v>4.0960768846657648E-3</v>
      </c>
      <c r="M25" s="78">
        <f t="shared" si="3"/>
        <v>33</v>
      </c>
      <c r="N25" s="78">
        <f t="shared" si="5"/>
        <v>0</v>
      </c>
    </row>
    <row r="26" spans="1:16">
      <c r="A26" s="29">
        <v>24</v>
      </c>
      <c r="B26" s="83" t="s">
        <v>115</v>
      </c>
      <c r="C26" s="35">
        <v>4877</v>
      </c>
      <c r="D26" s="35">
        <v>5022</v>
      </c>
      <c r="E26" s="35">
        <v>4994</v>
      </c>
      <c r="F26" s="35"/>
      <c r="G26" s="35"/>
      <c r="H26" s="35"/>
      <c r="I26" s="80">
        <f t="shared" si="0"/>
        <v>2.1842760987971612E-3</v>
      </c>
      <c r="J26" s="80">
        <f t="shared" si="1"/>
        <v>2.3990157883945047E-2</v>
      </c>
      <c r="K26" s="77">
        <f t="shared" si="2"/>
        <v>117</v>
      </c>
      <c r="L26" s="81">
        <f t="shared" si="4"/>
        <v>8.4671553976306438E-4</v>
      </c>
      <c r="M26" s="78">
        <f t="shared" si="3"/>
        <v>-28</v>
      </c>
      <c r="N26" s="78">
        <f t="shared" si="5"/>
        <v>0</v>
      </c>
    </row>
    <row r="27" spans="1:16">
      <c r="A27" s="29">
        <v>25</v>
      </c>
      <c r="B27" s="83" t="s">
        <v>116</v>
      </c>
      <c r="C27" s="35">
        <v>13486</v>
      </c>
      <c r="D27" s="35">
        <v>13880</v>
      </c>
      <c r="E27" s="35">
        <v>13913</v>
      </c>
      <c r="F27" s="35"/>
      <c r="G27" s="35"/>
      <c r="H27" s="35"/>
      <c r="I27" s="80">
        <f t="shared" si="0"/>
        <v>6.0852689953073491E-3</v>
      </c>
      <c r="J27" s="80">
        <f t="shared" si="1"/>
        <v>3.1662464778288595E-2</v>
      </c>
      <c r="K27" s="77">
        <f t="shared" si="2"/>
        <v>427</v>
      </c>
      <c r="L27" s="81">
        <f t="shared" si="4"/>
        <v>3.0901498758874229E-3</v>
      </c>
      <c r="M27" s="78">
        <f t="shared" si="3"/>
        <v>33</v>
      </c>
      <c r="N27" s="78">
        <f t="shared" si="5"/>
        <v>0</v>
      </c>
    </row>
    <row r="28" spans="1:16">
      <c r="A28" s="29">
        <v>26</v>
      </c>
      <c r="B28" s="83" t="s">
        <v>117</v>
      </c>
      <c r="C28" s="35">
        <v>18683</v>
      </c>
      <c r="D28" s="35">
        <v>19442</v>
      </c>
      <c r="E28" s="35">
        <v>19581</v>
      </c>
      <c r="F28" s="35"/>
      <c r="G28" s="35"/>
      <c r="H28" s="35"/>
      <c r="I28" s="80">
        <f t="shared" si="0"/>
        <v>8.5643392652277155E-3</v>
      </c>
      <c r="J28" s="80">
        <f t="shared" si="1"/>
        <v>4.8065085906974253E-2</v>
      </c>
      <c r="K28" s="77">
        <f t="shared" si="2"/>
        <v>898</v>
      </c>
      <c r="L28" s="81">
        <f t="shared" si="4"/>
        <v>6.4987226898054005E-3</v>
      </c>
      <c r="M28" s="78">
        <f t="shared" si="3"/>
        <v>139</v>
      </c>
      <c r="N28" s="78">
        <f t="shared" si="5"/>
        <v>0</v>
      </c>
    </row>
    <row r="29" spans="1:16">
      <c r="A29" s="29">
        <v>27</v>
      </c>
      <c r="B29" s="83" t="s">
        <v>118</v>
      </c>
      <c r="C29" s="35">
        <v>50362</v>
      </c>
      <c r="D29" s="35">
        <v>54110</v>
      </c>
      <c r="E29" s="35">
        <v>54491</v>
      </c>
      <c r="F29" s="35"/>
      <c r="G29" s="35"/>
      <c r="H29" s="35"/>
      <c r="I29" s="80">
        <f t="shared" si="0"/>
        <v>2.3833277713167022E-2</v>
      </c>
      <c r="J29" s="80">
        <f t="shared" si="1"/>
        <v>8.1986418331281521E-2</v>
      </c>
      <c r="K29" s="77">
        <f t="shared" si="2"/>
        <v>4129</v>
      </c>
      <c r="L29" s="81">
        <f t="shared" si="4"/>
        <v>2.9881097980185407E-2</v>
      </c>
      <c r="M29" s="78">
        <f t="shared" si="3"/>
        <v>381</v>
      </c>
      <c r="N29" s="78">
        <f t="shared" si="5"/>
        <v>0</v>
      </c>
    </row>
    <row r="30" spans="1:16">
      <c r="A30" s="29">
        <v>28</v>
      </c>
      <c r="B30" s="83" t="s">
        <v>119</v>
      </c>
      <c r="C30" s="35">
        <v>10494</v>
      </c>
      <c r="D30" s="35">
        <v>10853</v>
      </c>
      <c r="E30" s="35">
        <v>10785</v>
      </c>
      <c r="F30" s="35"/>
      <c r="G30" s="35"/>
      <c r="H30" s="35"/>
      <c r="I30" s="80">
        <f t="shared" si="0"/>
        <v>4.7171441180471332E-3</v>
      </c>
      <c r="J30" s="80">
        <f t="shared" si="1"/>
        <v>2.773013150371641E-2</v>
      </c>
      <c r="K30" s="77">
        <f t="shared" si="2"/>
        <v>291</v>
      </c>
      <c r="L30" s="81">
        <f t="shared" si="4"/>
        <v>2.105933521974801E-3</v>
      </c>
      <c r="M30" s="78">
        <f t="shared" si="3"/>
        <v>-68</v>
      </c>
      <c r="N30" s="78">
        <f t="shared" si="5"/>
        <v>0</v>
      </c>
    </row>
    <row r="31" spans="1:16">
      <c r="A31" s="29">
        <v>29</v>
      </c>
      <c r="B31" s="83" t="s">
        <v>120</v>
      </c>
      <c r="C31" s="35">
        <v>2528</v>
      </c>
      <c r="D31" s="35">
        <v>2642</v>
      </c>
      <c r="E31" s="35">
        <v>2648</v>
      </c>
      <c r="F31" s="35"/>
      <c r="G31" s="35"/>
      <c r="H31" s="35"/>
      <c r="I31" s="80">
        <f t="shared" si="0"/>
        <v>1.1581824408519988E-3</v>
      </c>
      <c r="J31" s="80">
        <f t="shared" si="1"/>
        <v>4.746835443037975E-2</v>
      </c>
      <c r="K31" s="77">
        <f t="shared" si="2"/>
        <v>120</v>
      </c>
      <c r="L31" s="81">
        <f t="shared" si="4"/>
        <v>8.6842619462878395E-4</v>
      </c>
      <c r="M31" s="78">
        <f t="shared" si="3"/>
        <v>6</v>
      </c>
      <c r="N31" s="78">
        <f t="shared" si="5"/>
        <v>0</v>
      </c>
    </row>
    <row r="32" spans="1:16">
      <c r="A32" s="29">
        <v>30</v>
      </c>
      <c r="B32" s="83" t="s">
        <v>121</v>
      </c>
      <c r="C32" s="35">
        <v>3939</v>
      </c>
      <c r="D32" s="35">
        <v>4263</v>
      </c>
      <c r="E32" s="35">
        <v>4303</v>
      </c>
      <c r="F32" s="35"/>
      <c r="G32" s="35"/>
      <c r="H32" s="35"/>
      <c r="I32" s="80">
        <f t="shared" si="0"/>
        <v>1.8820464663844981E-3</v>
      </c>
      <c r="J32" s="80">
        <f t="shared" si="1"/>
        <v>9.2409240924092403E-2</v>
      </c>
      <c r="K32" s="77">
        <f t="shared" si="2"/>
        <v>364</v>
      </c>
      <c r="L32" s="81">
        <f t="shared" si="4"/>
        <v>2.6342261237073113E-3</v>
      </c>
      <c r="M32" s="78">
        <f t="shared" si="3"/>
        <v>40</v>
      </c>
      <c r="N32" s="78">
        <f t="shared" si="5"/>
        <v>0</v>
      </c>
    </row>
    <row r="33" spans="1:14">
      <c r="A33" s="29">
        <v>31</v>
      </c>
      <c r="B33" s="83" t="s">
        <v>122</v>
      </c>
      <c r="C33" s="35">
        <v>41737</v>
      </c>
      <c r="D33" s="35">
        <v>43893</v>
      </c>
      <c r="E33" s="35">
        <v>44200</v>
      </c>
      <c r="F33" s="35"/>
      <c r="G33" s="35"/>
      <c r="H33" s="35"/>
      <c r="I33" s="80">
        <f t="shared" si="0"/>
        <v>1.9332199352590011E-2</v>
      </c>
      <c r="J33" s="80">
        <f t="shared" si="1"/>
        <v>5.9012387090591083E-2</v>
      </c>
      <c r="K33" s="77">
        <f t="shared" si="2"/>
        <v>2463</v>
      </c>
      <c r="L33" s="81">
        <f t="shared" si="4"/>
        <v>1.7824447644755791E-2</v>
      </c>
      <c r="M33" s="78">
        <f t="shared" si="3"/>
        <v>307</v>
      </c>
      <c r="N33" s="78">
        <f t="shared" si="5"/>
        <v>0</v>
      </c>
    </row>
    <row r="34" spans="1:14">
      <c r="A34" s="29">
        <v>32</v>
      </c>
      <c r="B34" s="83" t="s">
        <v>123</v>
      </c>
      <c r="C34" s="35">
        <v>11263</v>
      </c>
      <c r="D34" s="35">
        <v>11827</v>
      </c>
      <c r="E34" s="35">
        <v>11925</v>
      </c>
      <c r="F34" s="35"/>
      <c r="G34" s="35"/>
      <c r="H34" s="35"/>
      <c r="I34" s="80">
        <f t="shared" si="0"/>
        <v>5.215757404516649E-3</v>
      </c>
      <c r="J34" s="80">
        <f t="shared" si="1"/>
        <v>5.8776524904554733E-2</v>
      </c>
      <c r="K34" s="77">
        <f t="shared" si="2"/>
        <v>662</v>
      </c>
      <c r="L34" s="81">
        <f t="shared" si="4"/>
        <v>4.7908178403687921E-3</v>
      </c>
      <c r="M34" s="78">
        <f t="shared" si="3"/>
        <v>98</v>
      </c>
      <c r="N34" s="78">
        <f t="shared" si="5"/>
        <v>0</v>
      </c>
    </row>
    <row r="35" spans="1:14">
      <c r="A35" s="29">
        <v>33</v>
      </c>
      <c r="B35" s="83" t="s">
        <v>124</v>
      </c>
      <c r="C35" s="35">
        <v>52128</v>
      </c>
      <c r="D35" s="35">
        <v>54673</v>
      </c>
      <c r="E35" s="35">
        <v>55081</v>
      </c>
      <c r="F35" s="35"/>
      <c r="G35" s="35"/>
      <c r="H35" s="35"/>
      <c r="I35" s="80">
        <f t="shared" si="0"/>
        <v>2.4091331957918787E-2</v>
      </c>
      <c r="J35" s="80">
        <f t="shared" si="1"/>
        <v>5.6649017802332717E-2</v>
      </c>
      <c r="K35" s="77">
        <f t="shared" si="2"/>
        <v>2953</v>
      </c>
      <c r="L35" s="81">
        <f t="shared" si="4"/>
        <v>2.1370521272823326E-2</v>
      </c>
      <c r="M35" s="78">
        <f t="shared" si="3"/>
        <v>408</v>
      </c>
      <c r="N35" s="78">
        <f t="shared" si="5"/>
        <v>0</v>
      </c>
    </row>
    <row r="36" spans="1:14">
      <c r="A36" s="29">
        <v>34</v>
      </c>
      <c r="B36" s="83" t="s">
        <v>125</v>
      </c>
      <c r="C36" s="35">
        <v>508653</v>
      </c>
      <c r="D36" s="35">
        <v>538521</v>
      </c>
      <c r="E36" s="35">
        <v>544292</v>
      </c>
      <c r="F36" s="35"/>
      <c r="G36" s="35"/>
      <c r="H36" s="35"/>
      <c r="I36" s="80">
        <f t="shared" si="0"/>
        <v>0.23806247624479462</v>
      </c>
      <c r="J36" s="80">
        <f t="shared" si="1"/>
        <v>7.006544736785196E-2</v>
      </c>
      <c r="K36" s="77">
        <f t="shared" si="2"/>
        <v>35639</v>
      </c>
      <c r="L36" s="81">
        <f t="shared" si="4"/>
        <v>0.25791534291979362</v>
      </c>
      <c r="M36" s="78">
        <f t="shared" si="3"/>
        <v>5771</v>
      </c>
      <c r="N36" s="78">
        <f t="shared" si="5"/>
        <v>0</v>
      </c>
    </row>
    <row r="37" spans="1:14">
      <c r="A37" s="29">
        <v>35</v>
      </c>
      <c r="B37" s="83" t="s">
        <v>126</v>
      </c>
      <c r="C37" s="35">
        <v>126403</v>
      </c>
      <c r="D37" s="35">
        <v>133097</v>
      </c>
      <c r="E37" s="35">
        <v>133753</v>
      </c>
      <c r="F37" s="35"/>
      <c r="G37" s="35"/>
      <c r="H37" s="35"/>
      <c r="I37" s="80">
        <f t="shared" si="0"/>
        <v>5.850089728522561E-2</v>
      </c>
      <c r="J37" s="80">
        <f t="shared" si="1"/>
        <v>5.814735409760844E-2</v>
      </c>
      <c r="K37" s="77">
        <f t="shared" si="2"/>
        <v>7350</v>
      </c>
      <c r="L37" s="81">
        <f t="shared" si="4"/>
        <v>5.3191104421013019E-2</v>
      </c>
      <c r="M37" s="78">
        <f t="shared" si="3"/>
        <v>656</v>
      </c>
      <c r="N37" s="78">
        <f t="shared" si="5"/>
        <v>0</v>
      </c>
    </row>
    <row r="38" spans="1:14">
      <c r="A38" s="29">
        <v>36</v>
      </c>
      <c r="B38" s="83" t="s">
        <v>127</v>
      </c>
      <c r="C38" s="35">
        <v>4741</v>
      </c>
      <c r="D38" s="35">
        <v>4946</v>
      </c>
      <c r="E38" s="35">
        <v>4937</v>
      </c>
      <c r="F38" s="35"/>
      <c r="G38" s="35"/>
      <c r="H38" s="35"/>
      <c r="I38" s="80">
        <f t="shared" si="0"/>
        <v>2.1593454344736853E-3</v>
      </c>
      <c r="J38" s="80">
        <f t="shared" si="1"/>
        <v>4.1341489137312802E-2</v>
      </c>
      <c r="K38" s="77">
        <f t="shared" si="2"/>
        <v>196</v>
      </c>
      <c r="L38" s="81">
        <f t="shared" si="4"/>
        <v>1.4184294512270138E-3</v>
      </c>
      <c r="M38" s="78">
        <f t="shared" si="3"/>
        <v>-9</v>
      </c>
      <c r="N38" s="78">
        <f t="shared" si="5"/>
        <v>0</v>
      </c>
    </row>
    <row r="39" spans="1:14">
      <c r="A39" s="29">
        <v>37</v>
      </c>
      <c r="B39" s="83" t="s">
        <v>128</v>
      </c>
      <c r="C39" s="35">
        <v>9676</v>
      </c>
      <c r="D39" s="35">
        <v>10098</v>
      </c>
      <c r="E39" s="35">
        <v>10093</v>
      </c>
      <c r="F39" s="35"/>
      <c r="G39" s="35"/>
      <c r="H39" s="35"/>
      <c r="I39" s="80">
        <f t="shared" si="0"/>
        <v>4.41447710555862E-3</v>
      </c>
      <c r="J39" s="80">
        <f t="shared" si="1"/>
        <v>4.3096320793716413E-2</v>
      </c>
      <c r="K39" s="77">
        <f t="shared" si="2"/>
        <v>417</v>
      </c>
      <c r="L39" s="81">
        <f t="shared" si="4"/>
        <v>3.0177810263350242E-3</v>
      </c>
      <c r="M39" s="78">
        <f t="shared" si="3"/>
        <v>-5</v>
      </c>
      <c r="N39" s="78">
        <f t="shared" si="5"/>
        <v>0</v>
      </c>
    </row>
    <row r="40" spans="1:14">
      <c r="A40" s="29">
        <v>38</v>
      </c>
      <c r="B40" s="83" t="s">
        <v>129</v>
      </c>
      <c r="C40" s="35">
        <v>32738</v>
      </c>
      <c r="D40" s="35">
        <v>35259</v>
      </c>
      <c r="E40" s="35">
        <v>35429</v>
      </c>
      <c r="F40" s="35"/>
      <c r="G40" s="35"/>
      <c r="H40" s="35"/>
      <c r="I40" s="80">
        <f t="shared" si="0"/>
        <v>1.549593870730569E-2</v>
      </c>
      <c r="J40" s="80">
        <f t="shared" si="1"/>
        <v>8.2198057303439431E-2</v>
      </c>
      <c r="K40" s="77">
        <f t="shared" si="2"/>
        <v>2691</v>
      </c>
      <c r="L40" s="81">
        <f t="shared" si="4"/>
        <v>1.9474457414550481E-2</v>
      </c>
      <c r="M40" s="78">
        <f t="shared" si="3"/>
        <v>170</v>
      </c>
      <c r="N40" s="78">
        <f t="shared" si="5"/>
        <v>0</v>
      </c>
    </row>
    <row r="41" spans="1:14">
      <c r="A41" s="29">
        <v>39</v>
      </c>
      <c r="B41" s="83" t="s">
        <v>130</v>
      </c>
      <c r="C41" s="35">
        <v>9820</v>
      </c>
      <c r="D41" s="35">
        <v>10221</v>
      </c>
      <c r="E41" s="35">
        <v>10228</v>
      </c>
      <c r="F41" s="35"/>
      <c r="G41" s="35"/>
      <c r="H41" s="35"/>
      <c r="I41" s="80">
        <f t="shared" si="0"/>
        <v>4.4735234157984305E-3</v>
      </c>
      <c r="J41" s="80">
        <f t="shared" si="1"/>
        <v>4.154786150712831E-2</v>
      </c>
      <c r="K41" s="77">
        <f t="shared" si="2"/>
        <v>408</v>
      </c>
      <c r="L41" s="81">
        <f t="shared" si="4"/>
        <v>2.9526490617378656E-3</v>
      </c>
      <c r="M41" s="78">
        <f t="shared" si="3"/>
        <v>7</v>
      </c>
      <c r="N41" s="78">
        <f t="shared" si="5"/>
        <v>0</v>
      </c>
    </row>
    <row r="42" spans="1:14">
      <c r="A42" s="29">
        <v>40</v>
      </c>
      <c r="B42" s="83" t="s">
        <v>131</v>
      </c>
      <c r="C42" s="35">
        <v>5283</v>
      </c>
      <c r="D42" s="35">
        <v>5529</v>
      </c>
      <c r="E42" s="35">
        <v>5470</v>
      </c>
      <c r="F42" s="35"/>
      <c r="G42" s="35"/>
      <c r="H42" s="35"/>
      <c r="I42" s="80">
        <f t="shared" si="0"/>
        <v>2.3924690149019767E-3</v>
      </c>
      <c r="J42" s="80">
        <f t="shared" si="1"/>
        <v>3.5396554987696387E-2</v>
      </c>
      <c r="K42" s="77">
        <f t="shared" si="2"/>
        <v>187</v>
      </c>
      <c r="L42" s="81">
        <f t="shared" si="4"/>
        <v>1.353297486629855E-3</v>
      </c>
      <c r="M42" s="78">
        <f t="shared" si="3"/>
        <v>-59</v>
      </c>
      <c r="N42" s="78">
        <f t="shared" si="5"/>
        <v>0</v>
      </c>
    </row>
    <row r="43" spans="1:14">
      <c r="A43" s="29">
        <v>41</v>
      </c>
      <c r="B43" s="83" t="s">
        <v>132</v>
      </c>
      <c r="C43" s="35">
        <v>40232</v>
      </c>
      <c r="D43" s="35">
        <v>43018</v>
      </c>
      <c r="E43" s="35">
        <v>43522</v>
      </c>
      <c r="F43" s="35"/>
      <c r="G43" s="35"/>
      <c r="H43" s="35"/>
      <c r="I43" s="80">
        <f t="shared" si="0"/>
        <v>1.9035655661163404E-2</v>
      </c>
      <c r="J43" s="80">
        <f t="shared" si="1"/>
        <v>8.1775700934579434E-2</v>
      </c>
      <c r="K43" s="77">
        <f t="shared" si="2"/>
        <v>3290</v>
      </c>
      <c r="L43" s="81">
        <f t="shared" si="4"/>
        <v>2.3809351502739162E-2</v>
      </c>
      <c r="M43" s="78">
        <f t="shared" si="3"/>
        <v>504</v>
      </c>
      <c r="N43" s="78">
        <f t="shared" si="5"/>
        <v>0</v>
      </c>
    </row>
    <row r="44" spans="1:14">
      <c r="A44" s="29">
        <v>42</v>
      </c>
      <c r="B44" s="83" t="s">
        <v>133</v>
      </c>
      <c r="C44" s="35">
        <v>64957</v>
      </c>
      <c r="D44" s="35">
        <v>68765</v>
      </c>
      <c r="E44" s="35">
        <v>69209</v>
      </c>
      <c r="F44" s="35"/>
      <c r="G44" s="35"/>
      <c r="H44" s="35"/>
      <c r="I44" s="80">
        <f t="shared" si="0"/>
        <v>3.0270637669533983E-2</v>
      </c>
      <c r="J44" s="80">
        <f t="shared" si="1"/>
        <v>6.5458688055174963E-2</v>
      </c>
      <c r="K44" s="77">
        <f t="shared" si="2"/>
        <v>4252</v>
      </c>
      <c r="L44" s="81">
        <f t="shared" si="4"/>
        <v>3.0771234829679913E-2</v>
      </c>
      <c r="M44" s="78">
        <f t="shared" si="3"/>
        <v>444</v>
      </c>
      <c r="N44" s="78">
        <f t="shared" si="5"/>
        <v>0</v>
      </c>
    </row>
    <row r="45" spans="1:14">
      <c r="A45" s="29">
        <v>43</v>
      </c>
      <c r="B45" s="83" t="s">
        <v>134</v>
      </c>
      <c r="C45" s="35">
        <v>12516</v>
      </c>
      <c r="D45" s="35">
        <v>13030</v>
      </c>
      <c r="E45" s="35">
        <v>13071</v>
      </c>
      <c r="F45" s="35"/>
      <c r="G45" s="35"/>
      <c r="H45" s="35"/>
      <c r="I45" s="80">
        <f t="shared" si="0"/>
        <v>5.7169949714412681E-3</v>
      </c>
      <c r="J45" s="80">
        <f t="shared" si="1"/>
        <v>4.4343240651965488E-2</v>
      </c>
      <c r="K45" s="77">
        <f t="shared" si="2"/>
        <v>555</v>
      </c>
      <c r="L45" s="81">
        <f t="shared" si="4"/>
        <v>4.0164711501581261E-3</v>
      </c>
      <c r="M45" s="78">
        <f t="shared" si="3"/>
        <v>41</v>
      </c>
      <c r="N45" s="78">
        <f t="shared" si="5"/>
        <v>0</v>
      </c>
    </row>
    <row r="46" spans="1:14">
      <c r="A46" s="29">
        <v>44</v>
      </c>
      <c r="B46" s="83" t="s">
        <v>135</v>
      </c>
      <c r="C46" s="35">
        <v>16019</v>
      </c>
      <c r="D46" s="35">
        <v>16764</v>
      </c>
      <c r="E46" s="35">
        <v>16811</v>
      </c>
      <c r="F46" s="35"/>
      <c r="G46" s="35"/>
      <c r="H46" s="35"/>
      <c r="I46" s="80">
        <f t="shared" si="0"/>
        <v>7.3527964551219609E-3</v>
      </c>
      <c r="J46" s="80">
        <f t="shared" si="1"/>
        <v>4.9441288469941946E-2</v>
      </c>
      <c r="K46" s="77">
        <f t="shared" si="2"/>
        <v>792</v>
      </c>
      <c r="L46" s="81">
        <f t="shared" si="4"/>
        <v>5.7316128845499746E-3</v>
      </c>
      <c r="M46" s="78">
        <f t="shared" si="3"/>
        <v>47</v>
      </c>
      <c r="N46" s="78">
        <f t="shared" si="5"/>
        <v>0</v>
      </c>
    </row>
    <row r="47" spans="1:14">
      <c r="A47" s="29">
        <v>45</v>
      </c>
      <c r="B47" s="83" t="s">
        <v>136</v>
      </c>
      <c r="C47" s="35">
        <v>40088</v>
      </c>
      <c r="D47" s="35">
        <v>42655</v>
      </c>
      <c r="E47" s="35">
        <v>42978</v>
      </c>
      <c r="F47" s="35"/>
      <c r="G47" s="35"/>
      <c r="H47" s="35"/>
      <c r="I47" s="80">
        <f t="shared" si="0"/>
        <v>1.8797720899900758E-2</v>
      </c>
      <c r="J47" s="80">
        <f t="shared" si="1"/>
        <v>7.2091398922370778E-2</v>
      </c>
      <c r="K47" s="77">
        <f t="shared" si="2"/>
        <v>2890</v>
      </c>
      <c r="L47" s="81">
        <f t="shared" si="4"/>
        <v>2.0914597520643213E-2</v>
      </c>
      <c r="M47" s="78">
        <f t="shared" si="3"/>
        <v>323</v>
      </c>
      <c r="N47" s="78">
        <f t="shared" si="5"/>
        <v>0</v>
      </c>
    </row>
    <row r="48" spans="1:14">
      <c r="A48" s="29">
        <v>46</v>
      </c>
      <c r="B48" s="83" t="s">
        <v>137</v>
      </c>
      <c r="C48" s="35">
        <v>24799</v>
      </c>
      <c r="D48" s="35">
        <v>26071</v>
      </c>
      <c r="E48" s="35">
        <v>26204</v>
      </c>
      <c r="F48" s="35"/>
      <c r="G48" s="35"/>
      <c r="H48" s="35"/>
      <c r="I48" s="80">
        <f t="shared" si="0"/>
        <v>1.1461107507585264E-2</v>
      </c>
      <c r="J48" s="80">
        <f t="shared" si="1"/>
        <v>5.6655510302834791E-2</v>
      </c>
      <c r="K48" s="77">
        <f t="shared" si="2"/>
        <v>1405</v>
      </c>
      <c r="L48" s="81">
        <f t="shared" si="4"/>
        <v>1.0167823362112012E-2</v>
      </c>
      <c r="M48" s="78">
        <f t="shared" si="3"/>
        <v>133</v>
      </c>
      <c r="N48" s="78">
        <f t="shared" si="5"/>
        <v>0</v>
      </c>
    </row>
    <row r="49" spans="1:14">
      <c r="A49" s="29">
        <v>47</v>
      </c>
      <c r="B49" s="83" t="s">
        <v>138</v>
      </c>
      <c r="C49" s="35">
        <v>11599</v>
      </c>
      <c r="D49" s="35">
        <v>12514</v>
      </c>
      <c r="E49" s="35">
        <v>12580</v>
      </c>
      <c r="F49" s="35"/>
      <c r="G49" s="35"/>
      <c r="H49" s="35"/>
      <c r="I49" s="80">
        <f t="shared" si="0"/>
        <v>5.5022413541986953E-3</v>
      </c>
      <c r="J49" s="80">
        <f t="shared" si="1"/>
        <v>8.4576256573842573E-2</v>
      </c>
      <c r="K49" s="77">
        <f t="shared" si="2"/>
        <v>981</v>
      </c>
      <c r="L49" s="81">
        <f t="shared" si="4"/>
        <v>7.099384141090309E-3</v>
      </c>
      <c r="M49" s="78">
        <f t="shared" si="3"/>
        <v>66</v>
      </c>
      <c r="N49" s="78">
        <f t="shared" si="5"/>
        <v>0</v>
      </c>
    </row>
    <row r="50" spans="1:14">
      <c r="A50" s="29">
        <v>48</v>
      </c>
      <c r="B50" s="83" t="s">
        <v>139</v>
      </c>
      <c r="C50" s="35">
        <v>39307</v>
      </c>
      <c r="D50" s="35">
        <v>41229</v>
      </c>
      <c r="E50" s="35">
        <v>41303</v>
      </c>
      <c r="F50" s="35"/>
      <c r="G50" s="35"/>
      <c r="H50" s="35"/>
      <c r="I50" s="80">
        <f t="shared" si="0"/>
        <v>1.8065109272851251E-2</v>
      </c>
      <c r="J50" s="80">
        <f t="shared" si="1"/>
        <v>5.0779759330399167E-2</v>
      </c>
      <c r="K50" s="77">
        <f t="shared" si="2"/>
        <v>1996</v>
      </c>
      <c r="L50" s="81">
        <f t="shared" si="4"/>
        <v>1.4444822370658774E-2</v>
      </c>
      <c r="M50" s="78">
        <f t="shared" si="3"/>
        <v>74</v>
      </c>
      <c r="N50" s="78">
        <f t="shared" si="5"/>
        <v>0</v>
      </c>
    </row>
    <row r="51" spans="1:14">
      <c r="A51" s="29">
        <v>49</v>
      </c>
      <c r="B51" s="83" t="s">
        <v>140</v>
      </c>
      <c r="C51" s="35">
        <v>5137</v>
      </c>
      <c r="D51" s="35">
        <v>5381</v>
      </c>
      <c r="E51" s="35">
        <v>5445</v>
      </c>
      <c r="F51" s="35"/>
      <c r="G51" s="35"/>
      <c r="H51" s="35"/>
      <c r="I51" s="80">
        <f t="shared" si="0"/>
        <v>2.3815345130057154E-3</v>
      </c>
      <c r="J51" s="80">
        <f t="shared" si="1"/>
        <v>5.9957173447537475E-2</v>
      </c>
      <c r="K51" s="77">
        <f t="shared" si="2"/>
        <v>308</v>
      </c>
      <c r="L51" s="81">
        <f t="shared" si="4"/>
        <v>2.2289605662138791E-3</v>
      </c>
      <c r="M51" s="78">
        <f t="shared" si="3"/>
        <v>64</v>
      </c>
      <c r="N51" s="78">
        <f t="shared" si="5"/>
        <v>0</v>
      </c>
    </row>
    <row r="52" spans="1:14">
      <c r="A52" s="29">
        <v>50</v>
      </c>
      <c r="B52" s="83" t="s">
        <v>141</v>
      </c>
      <c r="C52" s="35">
        <v>9713</v>
      </c>
      <c r="D52" s="35">
        <v>10351</v>
      </c>
      <c r="E52" s="35">
        <v>10334</v>
      </c>
      <c r="F52" s="35"/>
      <c r="G52" s="35"/>
      <c r="H52" s="35"/>
      <c r="I52" s="80">
        <f t="shared" si="0"/>
        <v>4.519885703838579E-3</v>
      </c>
      <c r="J52" s="80">
        <f t="shared" si="1"/>
        <v>6.3934932564604141E-2</v>
      </c>
      <c r="K52" s="77">
        <f t="shared" si="2"/>
        <v>621</v>
      </c>
      <c r="L52" s="81">
        <f t="shared" si="4"/>
        <v>4.4941055572039574E-3</v>
      </c>
      <c r="M52" s="78">
        <f t="shared" si="3"/>
        <v>-17</v>
      </c>
      <c r="N52" s="78">
        <f t="shared" si="5"/>
        <v>0</v>
      </c>
    </row>
    <row r="53" spans="1:14">
      <c r="A53" s="29">
        <v>51</v>
      </c>
      <c r="B53" s="83" t="s">
        <v>142</v>
      </c>
      <c r="C53" s="35">
        <v>9235</v>
      </c>
      <c r="D53" s="35">
        <v>9894</v>
      </c>
      <c r="E53" s="35">
        <v>9919</v>
      </c>
      <c r="F53" s="35"/>
      <c r="G53" s="35"/>
      <c r="H53" s="35"/>
      <c r="I53" s="80">
        <f t="shared" si="0"/>
        <v>4.3383729723606409E-3</v>
      </c>
      <c r="J53" s="80">
        <f t="shared" si="1"/>
        <v>7.4066053059014619E-2</v>
      </c>
      <c r="K53" s="77">
        <f t="shared" si="2"/>
        <v>684</v>
      </c>
      <c r="L53" s="81">
        <f t="shared" si="4"/>
        <v>4.9500293093840686E-3</v>
      </c>
      <c r="M53" s="78">
        <f t="shared" si="3"/>
        <v>25</v>
      </c>
      <c r="N53" s="78">
        <f t="shared" si="5"/>
        <v>0</v>
      </c>
    </row>
    <row r="54" spans="1:14">
      <c r="A54" s="29">
        <v>52</v>
      </c>
      <c r="B54" s="83" t="s">
        <v>143</v>
      </c>
      <c r="C54" s="35">
        <v>17395</v>
      </c>
      <c r="D54" s="35">
        <v>18051</v>
      </c>
      <c r="E54" s="35">
        <v>18087</v>
      </c>
      <c r="F54" s="35"/>
      <c r="G54" s="35"/>
      <c r="H54" s="35"/>
      <c r="I54" s="80">
        <f t="shared" si="0"/>
        <v>7.910893431907139E-3</v>
      </c>
      <c r="J54" s="80">
        <f t="shared" si="1"/>
        <v>3.9781546421385455E-2</v>
      </c>
      <c r="K54" s="77">
        <f t="shared" si="2"/>
        <v>692</v>
      </c>
      <c r="L54" s="81">
        <f t="shared" si="4"/>
        <v>5.007924389025988E-3</v>
      </c>
      <c r="M54" s="78">
        <f t="shared" si="3"/>
        <v>36</v>
      </c>
      <c r="N54" s="78">
        <f t="shared" si="5"/>
        <v>0</v>
      </c>
    </row>
    <row r="55" spans="1:14">
      <c r="A55" s="29">
        <v>53</v>
      </c>
      <c r="B55" s="83" t="s">
        <v>144</v>
      </c>
      <c r="C55" s="35">
        <v>7266</v>
      </c>
      <c r="D55" s="35">
        <v>7358</v>
      </c>
      <c r="E55" s="35">
        <v>7291</v>
      </c>
      <c r="F55" s="35"/>
      <c r="G55" s="35"/>
      <c r="H55" s="35"/>
      <c r="I55" s="80">
        <f t="shared" si="0"/>
        <v>3.1889381330256509E-3</v>
      </c>
      <c r="J55" s="80">
        <f t="shared" si="1"/>
        <v>3.4406826314340765E-3</v>
      </c>
      <c r="K55" s="77">
        <f t="shared" si="2"/>
        <v>25</v>
      </c>
      <c r="L55" s="81">
        <f t="shared" si="4"/>
        <v>1.8092212388099666E-4</v>
      </c>
      <c r="M55" s="78">
        <f t="shared" si="3"/>
        <v>-67</v>
      </c>
      <c r="N55" s="78">
        <f t="shared" si="5"/>
        <v>0</v>
      </c>
    </row>
    <row r="56" spans="1:14">
      <c r="A56" s="29">
        <v>54</v>
      </c>
      <c r="B56" s="83" t="s">
        <v>145</v>
      </c>
      <c r="C56" s="35">
        <v>27186</v>
      </c>
      <c r="D56" s="35">
        <v>28693</v>
      </c>
      <c r="E56" s="35">
        <v>28824</v>
      </c>
      <c r="F56" s="35"/>
      <c r="G56" s="35"/>
      <c r="H56" s="35"/>
      <c r="I56" s="80">
        <f t="shared" si="0"/>
        <v>1.260704330631345E-2</v>
      </c>
      <c r="J56" s="80">
        <f t="shared" si="1"/>
        <v>6.0251600088280732E-2</v>
      </c>
      <c r="K56" s="77">
        <f t="shared" si="2"/>
        <v>1638</v>
      </c>
      <c r="L56" s="81">
        <f t="shared" si="4"/>
        <v>1.1854017556682901E-2</v>
      </c>
      <c r="M56" s="78">
        <f t="shared" si="3"/>
        <v>131</v>
      </c>
      <c r="N56" s="78">
        <f t="shared" si="5"/>
        <v>0</v>
      </c>
    </row>
    <row r="57" spans="1:14">
      <c r="A57" s="29">
        <v>55</v>
      </c>
      <c r="B57" s="83" t="s">
        <v>146</v>
      </c>
      <c r="C57" s="35">
        <v>31023</v>
      </c>
      <c r="D57" s="35">
        <v>32695</v>
      </c>
      <c r="E57" s="35">
        <v>32650</v>
      </c>
      <c r="F57" s="35"/>
      <c r="G57" s="35"/>
      <c r="H57" s="35"/>
      <c r="I57" s="80">
        <f t="shared" si="0"/>
        <v>1.4280459476517283E-2</v>
      </c>
      <c r="J57" s="80">
        <f t="shared" si="1"/>
        <v>5.2444960190826159E-2</v>
      </c>
      <c r="K57" s="77">
        <f t="shared" si="2"/>
        <v>1627</v>
      </c>
      <c r="L57" s="81">
        <f t="shared" si="4"/>
        <v>1.1774411822175262E-2</v>
      </c>
      <c r="M57" s="78">
        <f t="shared" si="3"/>
        <v>-45</v>
      </c>
      <c r="N57" s="78">
        <f t="shared" si="5"/>
        <v>0</v>
      </c>
    </row>
    <row r="58" spans="1:14">
      <c r="A58" s="29">
        <v>56</v>
      </c>
      <c r="B58" s="83" t="s">
        <v>147</v>
      </c>
      <c r="C58" s="35">
        <v>3702</v>
      </c>
      <c r="D58" s="35">
        <v>3932</v>
      </c>
      <c r="E58" s="35">
        <v>3954</v>
      </c>
      <c r="F58" s="35"/>
      <c r="G58" s="35"/>
      <c r="H58" s="35"/>
      <c r="I58" s="80">
        <f t="shared" si="0"/>
        <v>1.7294008199126901E-3</v>
      </c>
      <c r="J58" s="80">
        <f t="shared" si="1"/>
        <v>6.8071312803889783E-2</v>
      </c>
      <c r="K58" s="77">
        <f t="shared" si="2"/>
        <v>252</v>
      </c>
      <c r="L58" s="81">
        <f t="shared" si="4"/>
        <v>1.8236950087204464E-3</v>
      </c>
      <c r="M58" s="78">
        <f t="shared" si="3"/>
        <v>22</v>
      </c>
      <c r="N58" s="78">
        <f t="shared" si="5"/>
        <v>0</v>
      </c>
    </row>
    <row r="59" spans="1:14">
      <c r="A59" s="29">
        <v>57</v>
      </c>
      <c r="B59" s="83" t="s">
        <v>148</v>
      </c>
      <c r="C59" s="35">
        <v>4802</v>
      </c>
      <c r="D59" s="35">
        <v>4948</v>
      </c>
      <c r="E59" s="35">
        <v>4936</v>
      </c>
      <c r="F59" s="35"/>
      <c r="G59" s="35"/>
      <c r="H59" s="35"/>
      <c r="I59" s="80">
        <f t="shared" si="0"/>
        <v>2.1589080543978349E-3</v>
      </c>
      <c r="J59" s="80">
        <f t="shared" si="1"/>
        <v>2.7905039566847149E-2</v>
      </c>
      <c r="K59" s="77">
        <f t="shared" si="2"/>
        <v>134</v>
      </c>
      <c r="L59" s="81">
        <f t="shared" si="4"/>
        <v>9.6974258400214211E-4</v>
      </c>
      <c r="M59" s="78">
        <f t="shared" si="3"/>
        <v>-12</v>
      </c>
      <c r="N59" s="78">
        <f t="shared" si="5"/>
        <v>0</v>
      </c>
    </row>
    <row r="60" spans="1:14">
      <c r="A60" s="29">
        <v>58</v>
      </c>
      <c r="B60" s="83" t="s">
        <v>149</v>
      </c>
      <c r="C60" s="35">
        <v>12897</v>
      </c>
      <c r="D60" s="35">
        <v>13433</v>
      </c>
      <c r="E60" s="35">
        <v>13452</v>
      </c>
      <c r="F60" s="35"/>
      <c r="G60" s="35"/>
      <c r="H60" s="35"/>
      <c r="I60" s="80">
        <f t="shared" si="0"/>
        <v>5.88363678034029E-3</v>
      </c>
      <c r="J60" s="80">
        <f t="shared" si="1"/>
        <v>4.3033263549662713E-2</v>
      </c>
      <c r="K60" s="77">
        <f t="shared" si="2"/>
        <v>555</v>
      </c>
      <c r="L60" s="81">
        <f t="shared" si="4"/>
        <v>4.0164711501581261E-3</v>
      </c>
      <c r="M60" s="78">
        <f t="shared" si="3"/>
        <v>19</v>
      </c>
      <c r="N60" s="78">
        <f t="shared" si="5"/>
        <v>0</v>
      </c>
    </row>
    <row r="61" spans="1:14">
      <c r="A61" s="29">
        <v>59</v>
      </c>
      <c r="B61" s="83" t="s">
        <v>150</v>
      </c>
      <c r="C61" s="35">
        <v>26155</v>
      </c>
      <c r="D61" s="35">
        <v>27843</v>
      </c>
      <c r="E61" s="35">
        <v>27974</v>
      </c>
      <c r="F61" s="35"/>
      <c r="G61" s="35"/>
      <c r="H61" s="35"/>
      <c r="I61" s="80">
        <f t="shared" si="0"/>
        <v>1.2235270241840566E-2</v>
      </c>
      <c r="J61" s="80">
        <f t="shared" si="1"/>
        <v>6.9546931753010896E-2</v>
      </c>
      <c r="K61" s="77">
        <f t="shared" si="2"/>
        <v>1819</v>
      </c>
      <c r="L61" s="81">
        <f t="shared" si="4"/>
        <v>1.3163893733581317E-2</v>
      </c>
      <c r="M61" s="78">
        <f t="shared" si="3"/>
        <v>131</v>
      </c>
      <c r="N61" s="78">
        <f t="shared" si="5"/>
        <v>0</v>
      </c>
    </row>
    <row r="62" spans="1:14">
      <c r="A62" s="29">
        <v>60</v>
      </c>
      <c r="B62" s="83" t="s">
        <v>151</v>
      </c>
      <c r="C62" s="35">
        <v>13164</v>
      </c>
      <c r="D62" s="35">
        <v>13650</v>
      </c>
      <c r="E62" s="35">
        <v>13711</v>
      </c>
      <c r="F62" s="35"/>
      <c r="G62" s="35"/>
      <c r="H62" s="35"/>
      <c r="I62" s="80">
        <f t="shared" si="0"/>
        <v>5.9969182199855579E-3</v>
      </c>
      <c r="J62" s="80">
        <f t="shared" si="1"/>
        <v>4.1552719538134303E-2</v>
      </c>
      <c r="K62" s="77">
        <f t="shared" si="2"/>
        <v>547</v>
      </c>
      <c r="L62" s="81">
        <f t="shared" si="4"/>
        <v>3.9585760705162067E-3</v>
      </c>
      <c r="M62" s="78">
        <f t="shared" si="3"/>
        <v>61</v>
      </c>
      <c r="N62" s="78">
        <f t="shared" si="5"/>
        <v>0</v>
      </c>
    </row>
    <row r="63" spans="1:14">
      <c r="A63" s="29">
        <v>61</v>
      </c>
      <c r="B63" s="83" t="s">
        <v>152</v>
      </c>
      <c r="C63" s="35">
        <v>18738</v>
      </c>
      <c r="D63" s="35">
        <v>19540</v>
      </c>
      <c r="E63" s="35">
        <v>19460</v>
      </c>
      <c r="F63" s="35"/>
      <c r="G63" s="35"/>
      <c r="H63" s="35"/>
      <c r="I63" s="80">
        <f t="shared" si="0"/>
        <v>8.5114162760498106E-3</v>
      </c>
      <c r="J63" s="80">
        <f t="shared" si="1"/>
        <v>3.8531326715764758E-2</v>
      </c>
      <c r="K63" s="77">
        <f t="shared" si="2"/>
        <v>722</v>
      </c>
      <c r="L63" s="81">
        <f t="shared" si="4"/>
        <v>5.225030937683184E-3</v>
      </c>
      <c r="M63" s="78">
        <f t="shared" si="3"/>
        <v>-80</v>
      </c>
      <c r="N63" s="78">
        <f t="shared" si="5"/>
        <v>0</v>
      </c>
    </row>
    <row r="64" spans="1:14">
      <c r="A64" s="29">
        <v>62</v>
      </c>
      <c r="B64" s="83" t="s">
        <v>153</v>
      </c>
      <c r="C64" s="35">
        <v>2027</v>
      </c>
      <c r="D64" s="35">
        <v>2013</v>
      </c>
      <c r="E64" s="35">
        <v>1986</v>
      </c>
      <c r="F64" s="35"/>
      <c r="G64" s="35"/>
      <c r="H64" s="35"/>
      <c r="I64" s="80">
        <f t="shared" si="0"/>
        <v>8.686368306389992E-4</v>
      </c>
      <c r="J64" s="80">
        <f t="shared" si="1"/>
        <v>-2.0226936359151456E-2</v>
      </c>
      <c r="K64" s="77">
        <f t="shared" si="2"/>
        <v>-41</v>
      </c>
      <c r="L64" s="81">
        <f t="shared" si="4"/>
        <v>-2.9671228316483454E-4</v>
      </c>
      <c r="M64" s="78">
        <f t="shared" si="3"/>
        <v>-27</v>
      </c>
      <c r="N64" s="78">
        <f t="shared" si="5"/>
        <v>0</v>
      </c>
    </row>
    <row r="65" spans="1:14">
      <c r="A65" s="29">
        <v>63</v>
      </c>
      <c r="B65" s="83" t="s">
        <v>154</v>
      </c>
      <c r="C65" s="35">
        <v>35678</v>
      </c>
      <c r="D65" s="35">
        <v>38296</v>
      </c>
      <c r="E65" s="35">
        <v>38452</v>
      </c>
      <c r="F65" s="35"/>
      <c r="G65" s="35"/>
      <c r="H65" s="35"/>
      <c r="I65" s="80">
        <f t="shared" si="0"/>
        <v>1.6818138676601608E-2</v>
      </c>
      <c r="J65" s="80">
        <f t="shared" si="1"/>
        <v>7.7750995010931107E-2</v>
      </c>
      <c r="K65" s="77">
        <f t="shared" si="2"/>
        <v>2774</v>
      </c>
      <c r="L65" s="81">
        <f t="shared" si="4"/>
        <v>2.0075118865835389E-2</v>
      </c>
      <c r="M65" s="78">
        <f t="shared" si="3"/>
        <v>156</v>
      </c>
      <c r="N65" s="78">
        <f t="shared" si="5"/>
        <v>0</v>
      </c>
    </row>
    <row r="66" spans="1:14">
      <c r="A66" s="29">
        <v>64</v>
      </c>
      <c r="B66" s="83" t="s">
        <v>155</v>
      </c>
      <c r="C66" s="35">
        <v>11606</v>
      </c>
      <c r="D66" s="35">
        <v>12344</v>
      </c>
      <c r="E66" s="35">
        <v>12396</v>
      </c>
      <c r="F66" s="35"/>
      <c r="G66" s="35"/>
      <c r="H66" s="35"/>
      <c r="I66" s="80">
        <f t="shared" si="0"/>
        <v>5.4217634202422121E-3</v>
      </c>
      <c r="J66" s="80">
        <f t="shared" si="1"/>
        <v>6.8068240565224883E-2</v>
      </c>
      <c r="K66" s="77">
        <f t="shared" si="2"/>
        <v>790</v>
      </c>
      <c r="L66" s="81">
        <f t="shared" si="4"/>
        <v>5.7171391146394945E-3</v>
      </c>
      <c r="M66" s="78">
        <f t="shared" si="3"/>
        <v>52</v>
      </c>
      <c r="N66" s="78">
        <f t="shared" si="5"/>
        <v>0</v>
      </c>
    </row>
    <row r="67" spans="1:14">
      <c r="A67" s="29">
        <v>65</v>
      </c>
      <c r="B67" s="83" t="s">
        <v>156</v>
      </c>
      <c r="C67" s="35">
        <v>16010</v>
      </c>
      <c r="D67" s="35">
        <v>17620</v>
      </c>
      <c r="E67" s="35">
        <v>17680</v>
      </c>
      <c r="F67" s="35"/>
      <c r="G67" s="35"/>
      <c r="H67" s="35"/>
      <c r="I67" s="80">
        <f t="shared" ref="I67:I84" si="6">E67/$E$84</f>
        <v>7.7328797410360049E-3</v>
      </c>
      <c r="J67" s="80">
        <f t="shared" ref="J67:J84" si="7">(E67-C67)/C67</f>
        <v>0.10430980637101811</v>
      </c>
      <c r="K67" s="77">
        <f t="shared" ref="K67:K84" si="8">E67-C67</f>
        <v>1670</v>
      </c>
      <c r="L67" s="81">
        <f t="shared" si="4"/>
        <v>1.2085597875250577E-2</v>
      </c>
      <c r="M67" s="78">
        <f t="shared" ref="M67:M84" si="9">E67-D67</f>
        <v>60</v>
      </c>
      <c r="N67" s="78">
        <f t="shared" si="5"/>
        <v>0</v>
      </c>
    </row>
    <row r="68" spans="1:14">
      <c r="A68" s="29">
        <v>66</v>
      </c>
      <c r="B68" s="83" t="s">
        <v>157</v>
      </c>
      <c r="C68" s="35">
        <v>10603</v>
      </c>
      <c r="D68" s="35">
        <v>11007</v>
      </c>
      <c r="E68" s="35">
        <v>10996</v>
      </c>
      <c r="F68" s="35"/>
      <c r="G68" s="35"/>
      <c r="H68" s="35"/>
      <c r="I68" s="80">
        <f t="shared" si="6"/>
        <v>4.8094313140515784E-3</v>
      </c>
      <c r="J68" s="80">
        <f t="shared" si="7"/>
        <v>3.7064981608978594E-2</v>
      </c>
      <c r="K68" s="77">
        <f t="shared" si="8"/>
        <v>393</v>
      </c>
      <c r="L68" s="81">
        <f t="shared" ref="L68:L84" si="10">K68/$K$84</f>
        <v>2.8440957874092676E-3</v>
      </c>
      <c r="M68" s="78">
        <f t="shared" si="9"/>
        <v>-11</v>
      </c>
      <c r="N68" s="78">
        <f t="shared" ref="N68:N84" si="11">H68-G68</f>
        <v>0</v>
      </c>
    </row>
    <row r="69" spans="1:14">
      <c r="A69" s="29">
        <v>67</v>
      </c>
      <c r="B69" s="83" t="s">
        <v>158</v>
      </c>
      <c r="C69" s="35">
        <v>10352</v>
      </c>
      <c r="D69" s="35">
        <v>10760</v>
      </c>
      <c r="E69" s="35">
        <v>10734</v>
      </c>
      <c r="F69" s="35"/>
      <c r="G69" s="35"/>
      <c r="H69" s="35"/>
      <c r="I69" s="80">
        <f t="shared" si="6"/>
        <v>4.6948377341787598E-3</v>
      </c>
      <c r="J69" s="80">
        <f t="shared" si="7"/>
        <v>3.6901081916537869E-2</v>
      </c>
      <c r="K69" s="77">
        <f t="shared" si="8"/>
        <v>382</v>
      </c>
      <c r="L69" s="81">
        <f t="shared" si="10"/>
        <v>2.7644900529016289E-3</v>
      </c>
      <c r="M69" s="78">
        <f t="shared" si="9"/>
        <v>-26</v>
      </c>
      <c r="N69" s="78">
        <f t="shared" si="11"/>
        <v>0</v>
      </c>
    </row>
    <row r="70" spans="1:14">
      <c r="A70" s="29">
        <v>68</v>
      </c>
      <c r="B70" s="83" t="s">
        <v>159</v>
      </c>
      <c r="C70" s="35">
        <v>11528</v>
      </c>
      <c r="D70" s="35">
        <v>12355</v>
      </c>
      <c r="E70" s="35">
        <v>12395</v>
      </c>
      <c r="F70" s="35"/>
      <c r="G70" s="35"/>
      <c r="H70" s="35"/>
      <c r="I70" s="80">
        <f t="shared" si="6"/>
        <v>5.4213260401663622E-3</v>
      </c>
      <c r="J70" s="80">
        <f t="shared" si="7"/>
        <v>7.5208188757807076E-2</v>
      </c>
      <c r="K70" s="77">
        <f t="shared" si="8"/>
        <v>867</v>
      </c>
      <c r="L70" s="81">
        <f t="shared" si="10"/>
        <v>6.2743792561929645E-3</v>
      </c>
      <c r="M70" s="78">
        <f t="shared" si="9"/>
        <v>40</v>
      </c>
      <c r="N70" s="78">
        <f t="shared" si="11"/>
        <v>0</v>
      </c>
    </row>
    <row r="71" spans="1:14">
      <c r="A71" s="29">
        <v>69</v>
      </c>
      <c r="B71" s="83" t="s">
        <v>160</v>
      </c>
      <c r="C71" s="35">
        <v>1632</v>
      </c>
      <c r="D71" s="35">
        <v>1690</v>
      </c>
      <c r="E71" s="35">
        <v>1692</v>
      </c>
      <c r="F71" s="35"/>
      <c r="G71" s="35"/>
      <c r="H71" s="35"/>
      <c r="I71" s="80">
        <f t="shared" si="6"/>
        <v>7.400470883389661E-4</v>
      </c>
      <c r="J71" s="80">
        <f t="shared" si="7"/>
        <v>3.6764705882352942E-2</v>
      </c>
      <c r="K71" s="77">
        <f t="shared" si="8"/>
        <v>60</v>
      </c>
      <c r="L71" s="81">
        <f t="shared" si="10"/>
        <v>4.3421309731439198E-4</v>
      </c>
      <c r="M71" s="78">
        <f t="shared" si="9"/>
        <v>2</v>
      </c>
      <c r="N71" s="78">
        <f t="shared" si="11"/>
        <v>0</v>
      </c>
    </row>
    <row r="72" spans="1:14">
      <c r="A72" s="29">
        <v>70</v>
      </c>
      <c r="B72" s="83" t="s">
        <v>161</v>
      </c>
      <c r="C72" s="35">
        <v>6963</v>
      </c>
      <c r="D72" s="35">
        <v>7290</v>
      </c>
      <c r="E72" s="35">
        <v>7296</v>
      </c>
      <c r="F72" s="35"/>
      <c r="G72" s="35"/>
      <c r="H72" s="35"/>
      <c r="I72" s="80">
        <f t="shared" si="6"/>
        <v>3.1911250334049034E-3</v>
      </c>
      <c r="J72" s="80">
        <f t="shared" si="7"/>
        <v>4.782421370099095E-2</v>
      </c>
      <c r="K72" s="77">
        <f t="shared" si="8"/>
        <v>333</v>
      </c>
      <c r="L72" s="81">
        <f t="shared" si="10"/>
        <v>2.4098826900948757E-3</v>
      </c>
      <c r="M72" s="78">
        <f t="shared" si="9"/>
        <v>6</v>
      </c>
      <c r="N72" s="78">
        <f t="shared" si="11"/>
        <v>0</v>
      </c>
    </row>
    <row r="73" spans="1:14">
      <c r="A73" s="29">
        <v>71</v>
      </c>
      <c r="B73" s="83" t="s">
        <v>162</v>
      </c>
      <c r="C73" s="35">
        <v>5512</v>
      </c>
      <c r="D73" s="35">
        <v>5730</v>
      </c>
      <c r="E73" s="35">
        <v>5760</v>
      </c>
      <c r="F73" s="35"/>
      <c r="G73" s="35"/>
      <c r="H73" s="35"/>
      <c r="I73" s="80">
        <f t="shared" si="6"/>
        <v>2.5193092368986079E-3</v>
      </c>
      <c r="J73" s="80">
        <f t="shared" si="7"/>
        <v>4.4992743105950653E-2</v>
      </c>
      <c r="K73" s="77">
        <f t="shared" si="8"/>
        <v>248</v>
      </c>
      <c r="L73" s="81">
        <f t="shared" si="10"/>
        <v>1.7947474688994869E-3</v>
      </c>
      <c r="M73" s="78">
        <f t="shared" si="9"/>
        <v>30</v>
      </c>
      <c r="N73" s="78">
        <f t="shared" si="11"/>
        <v>0</v>
      </c>
    </row>
    <row r="74" spans="1:14">
      <c r="A74" s="29">
        <v>72</v>
      </c>
      <c r="B74" s="83" t="s">
        <v>163</v>
      </c>
      <c r="C74" s="35">
        <v>6704</v>
      </c>
      <c r="D74" s="35">
        <v>7356</v>
      </c>
      <c r="E74" s="35">
        <v>7368</v>
      </c>
      <c r="F74" s="35"/>
      <c r="G74" s="35"/>
      <c r="H74" s="35"/>
      <c r="I74" s="80">
        <f t="shared" si="6"/>
        <v>3.2226163988661361E-3</v>
      </c>
      <c r="J74" s="80">
        <f t="shared" si="7"/>
        <v>9.9045346062052508E-2</v>
      </c>
      <c r="K74" s="77">
        <f t="shared" si="8"/>
        <v>664</v>
      </c>
      <c r="L74" s="81">
        <f t="shared" si="10"/>
        <v>4.8052916102792713E-3</v>
      </c>
      <c r="M74" s="78">
        <f t="shared" si="9"/>
        <v>12</v>
      </c>
      <c r="N74" s="78">
        <f t="shared" si="11"/>
        <v>0</v>
      </c>
    </row>
    <row r="75" spans="1:14">
      <c r="A75" s="29">
        <v>73</v>
      </c>
      <c r="B75" s="83" t="s">
        <v>164</v>
      </c>
      <c r="C75" s="35">
        <v>5337</v>
      </c>
      <c r="D75" s="35">
        <v>5739</v>
      </c>
      <c r="E75" s="35">
        <v>5781</v>
      </c>
      <c r="F75" s="35"/>
      <c r="G75" s="35"/>
      <c r="H75" s="35"/>
      <c r="I75" s="80">
        <f t="shared" si="6"/>
        <v>2.5284942184914672E-3</v>
      </c>
      <c r="J75" s="80">
        <f t="shared" si="7"/>
        <v>8.3192804946599211E-2</v>
      </c>
      <c r="K75" s="77">
        <f t="shared" si="8"/>
        <v>444</v>
      </c>
      <c r="L75" s="81">
        <f t="shared" si="10"/>
        <v>3.2131769201265009E-3</v>
      </c>
      <c r="M75" s="78">
        <f t="shared" si="9"/>
        <v>42</v>
      </c>
      <c r="N75" s="78">
        <f t="shared" si="11"/>
        <v>0</v>
      </c>
    </row>
    <row r="76" spans="1:14">
      <c r="A76" s="29">
        <v>74</v>
      </c>
      <c r="B76" s="83" t="s">
        <v>165</v>
      </c>
      <c r="C76" s="35">
        <v>4233</v>
      </c>
      <c r="D76" s="35">
        <v>4368</v>
      </c>
      <c r="E76" s="35">
        <v>4293</v>
      </c>
      <c r="F76" s="35"/>
      <c r="G76" s="35"/>
      <c r="H76" s="35"/>
      <c r="I76" s="80">
        <f t="shared" si="6"/>
        <v>1.8776726656259937E-3</v>
      </c>
      <c r="J76" s="80">
        <f t="shared" si="7"/>
        <v>1.4174344436569808E-2</v>
      </c>
      <c r="K76" s="77">
        <f t="shared" si="8"/>
        <v>60</v>
      </c>
      <c r="L76" s="81">
        <f t="shared" si="10"/>
        <v>4.3421309731439198E-4</v>
      </c>
      <c r="M76" s="78">
        <f t="shared" si="9"/>
        <v>-75</v>
      </c>
      <c r="N76" s="78">
        <f t="shared" si="11"/>
        <v>0</v>
      </c>
    </row>
    <row r="77" spans="1:14">
      <c r="A77" s="29">
        <v>75</v>
      </c>
      <c r="B77" s="83" t="s">
        <v>166</v>
      </c>
      <c r="C77" s="35">
        <v>2143</v>
      </c>
      <c r="D77" s="35">
        <v>2208</v>
      </c>
      <c r="E77" s="35">
        <v>2209</v>
      </c>
      <c r="F77" s="35"/>
      <c r="G77" s="35"/>
      <c r="H77" s="35"/>
      <c r="I77" s="80">
        <f t="shared" si="6"/>
        <v>9.6617258755365011E-4</v>
      </c>
      <c r="J77" s="80">
        <f t="shared" si="7"/>
        <v>3.079794680354643E-2</v>
      </c>
      <c r="K77" s="77">
        <f t="shared" si="8"/>
        <v>66</v>
      </c>
      <c r="L77" s="81">
        <f t="shared" si="10"/>
        <v>4.7763440704583118E-4</v>
      </c>
      <c r="M77" s="78">
        <f t="shared" si="9"/>
        <v>1</v>
      </c>
      <c r="N77" s="78">
        <f t="shared" si="11"/>
        <v>0</v>
      </c>
    </row>
    <row r="78" spans="1:14">
      <c r="A78" s="29">
        <v>76</v>
      </c>
      <c r="B78" s="83" t="s">
        <v>167</v>
      </c>
      <c r="C78" s="35">
        <v>4162</v>
      </c>
      <c r="D78" s="35">
        <v>4459</v>
      </c>
      <c r="E78" s="35">
        <v>4462</v>
      </c>
      <c r="F78" s="35"/>
      <c r="G78" s="35"/>
      <c r="H78" s="35"/>
      <c r="I78" s="80">
        <f t="shared" si="6"/>
        <v>1.9515898984447202E-3</v>
      </c>
      <c r="J78" s="80">
        <f t="shared" si="7"/>
        <v>7.2080730418068242E-2</v>
      </c>
      <c r="K78" s="77">
        <f t="shared" si="8"/>
        <v>300</v>
      </c>
      <c r="L78" s="81">
        <f t="shared" si="10"/>
        <v>2.17106548657196E-3</v>
      </c>
      <c r="M78" s="78">
        <f t="shared" si="9"/>
        <v>3</v>
      </c>
      <c r="N78" s="78">
        <f t="shared" si="11"/>
        <v>0</v>
      </c>
    </row>
    <row r="79" spans="1:14">
      <c r="A79" s="29">
        <v>77</v>
      </c>
      <c r="B79" s="83" t="s">
        <v>168</v>
      </c>
      <c r="C79" s="35">
        <v>7435</v>
      </c>
      <c r="D79" s="35">
        <v>7896</v>
      </c>
      <c r="E79" s="35">
        <v>7906</v>
      </c>
      <c r="F79" s="35"/>
      <c r="G79" s="35"/>
      <c r="H79" s="35"/>
      <c r="I79" s="80">
        <f t="shared" si="6"/>
        <v>3.4579268796736794E-3</v>
      </c>
      <c r="J79" s="80">
        <f t="shared" si="7"/>
        <v>6.3349024882313379E-2</v>
      </c>
      <c r="K79" s="77">
        <f t="shared" si="8"/>
        <v>471</v>
      </c>
      <c r="L79" s="81">
        <f t="shared" si="10"/>
        <v>3.4085728139179772E-3</v>
      </c>
      <c r="M79" s="78">
        <f t="shared" si="9"/>
        <v>10</v>
      </c>
      <c r="N79" s="78">
        <f t="shared" si="11"/>
        <v>0</v>
      </c>
    </row>
    <row r="80" spans="1:14">
      <c r="A80" s="29">
        <v>78</v>
      </c>
      <c r="B80" s="83" t="s">
        <v>169</v>
      </c>
      <c r="C80" s="35">
        <v>4834</v>
      </c>
      <c r="D80" s="35">
        <v>4999</v>
      </c>
      <c r="E80" s="35">
        <v>5007</v>
      </c>
      <c r="F80" s="35"/>
      <c r="G80" s="35"/>
      <c r="H80" s="35"/>
      <c r="I80" s="80">
        <f t="shared" si="6"/>
        <v>2.1899620397832168E-3</v>
      </c>
      <c r="J80" s="80">
        <f t="shared" si="7"/>
        <v>3.5788167149358709E-2</v>
      </c>
      <c r="K80" s="77">
        <f t="shared" si="8"/>
        <v>173</v>
      </c>
      <c r="L80" s="81">
        <f t="shared" si="10"/>
        <v>1.251981097256497E-3</v>
      </c>
      <c r="M80" s="78">
        <f t="shared" si="9"/>
        <v>8</v>
      </c>
      <c r="N80" s="78">
        <f t="shared" si="11"/>
        <v>0</v>
      </c>
    </row>
    <row r="81" spans="1:14">
      <c r="A81" s="29">
        <v>79</v>
      </c>
      <c r="B81" s="83" t="s">
        <v>170</v>
      </c>
      <c r="C81" s="35">
        <v>4388</v>
      </c>
      <c r="D81" s="35">
        <v>4479</v>
      </c>
      <c r="E81" s="35">
        <v>4491</v>
      </c>
      <c r="F81" s="35"/>
      <c r="G81" s="35"/>
      <c r="H81" s="35"/>
      <c r="I81" s="80">
        <f t="shared" si="6"/>
        <v>1.9642739206443835E-3</v>
      </c>
      <c r="J81" s="80">
        <f t="shared" si="7"/>
        <v>2.3473108477666364E-2</v>
      </c>
      <c r="K81" s="77">
        <f t="shared" si="8"/>
        <v>103</v>
      </c>
      <c r="L81" s="81">
        <f t="shared" si="10"/>
        <v>7.4539915038970622E-4</v>
      </c>
      <c r="M81" s="78">
        <f t="shared" si="9"/>
        <v>12</v>
      </c>
      <c r="N81" s="78">
        <f t="shared" si="11"/>
        <v>0</v>
      </c>
    </row>
    <row r="82" spans="1:14">
      <c r="A82" s="29">
        <v>80</v>
      </c>
      <c r="B82" s="83" t="s">
        <v>171</v>
      </c>
      <c r="C82" s="35">
        <v>11921</v>
      </c>
      <c r="D82" s="35">
        <v>12712</v>
      </c>
      <c r="E82" s="35">
        <v>12803</v>
      </c>
      <c r="F82" s="35"/>
      <c r="G82" s="35"/>
      <c r="H82" s="35"/>
      <c r="I82" s="80">
        <f t="shared" si="6"/>
        <v>5.5997771111133462E-3</v>
      </c>
      <c r="J82" s="80">
        <f t="shared" si="7"/>
        <v>7.3987081620669401E-2</v>
      </c>
      <c r="K82" s="77">
        <f t="shared" si="8"/>
        <v>882</v>
      </c>
      <c r="L82" s="81">
        <f t="shared" si="10"/>
        <v>6.3829325305215625E-3</v>
      </c>
      <c r="M82" s="78">
        <f t="shared" si="9"/>
        <v>91</v>
      </c>
      <c r="N82" s="78">
        <f t="shared" si="11"/>
        <v>0</v>
      </c>
    </row>
    <row r="83" spans="1:14">
      <c r="A83" s="29">
        <v>81</v>
      </c>
      <c r="B83" s="83" t="s">
        <v>172</v>
      </c>
      <c r="C83" s="35">
        <v>9740</v>
      </c>
      <c r="D83" s="35">
        <v>10103</v>
      </c>
      <c r="E83" s="35">
        <v>10133</v>
      </c>
      <c r="F83" s="35"/>
      <c r="G83" s="35"/>
      <c r="H83" s="35"/>
      <c r="I83" s="80">
        <f t="shared" si="6"/>
        <v>4.4319723085926377E-3</v>
      </c>
      <c r="J83" s="80">
        <f t="shared" si="7"/>
        <v>4.034907597535934E-2</v>
      </c>
      <c r="K83" s="77">
        <f t="shared" si="8"/>
        <v>393</v>
      </c>
      <c r="L83" s="81">
        <f t="shared" si="10"/>
        <v>2.8440957874092676E-3</v>
      </c>
      <c r="M83" s="78">
        <f t="shared" si="9"/>
        <v>30</v>
      </c>
      <c r="N83" s="78">
        <f t="shared" si="11"/>
        <v>0</v>
      </c>
    </row>
    <row r="84" spans="1:14" s="89" customFormat="1">
      <c r="A84" s="167" t="s">
        <v>173</v>
      </c>
      <c r="B84" s="167"/>
      <c r="C84" s="43">
        <v>2148160</v>
      </c>
      <c r="D84" s="43">
        <v>2273619</v>
      </c>
      <c r="E84" s="43">
        <v>2286341</v>
      </c>
      <c r="F84" s="43"/>
      <c r="G84" s="43"/>
      <c r="H84" s="43"/>
      <c r="I84" s="80">
        <f t="shared" si="6"/>
        <v>1</v>
      </c>
      <c r="J84" s="80">
        <f t="shared" si="7"/>
        <v>6.4325283032921204E-2</v>
      </c>
      <c r="K84" s="77">
        <f t="shared" si="8"/>
        <v>138181</v>
      </c>
      <c r="L84" s="81">
        <f t="shared" si="10"/>
        <v>1</v>
      </c>
      <c r="M84" s="77">
        <f t="shared" si="9"/>
        <v>12722</v>
      </c>
      <c r="N84" s="78">
        <f t="shared" si="11"/>
        <v>0</v>
      </c>
    </row>
    <row r="85" spans="1:14">
      <c r="C85" s="112"/>
      <c r="D85" s="110"/>
      <c r="E85" s="111"/>
      <c r="F85" s="120"/>
      <c r="G85" s="120"/>
      <c r="H85" s="120"/>
      <c r="L85" s="11"/>
    </row>
    <row r="86" spans="1:14">
      <c r="C86" s="112">
        <v>653350</v>
      </c>
      <c r="D86" s="110"/>
      <c r="E86" s="111">
        <v>577923</v>
      </c>
      <c r="F86" s="120"/>
      <c r="G86" s="120"/>
      <c r="H86" s="120"/>
    </row>
    <row r="87" spans="1:14">
      <c r="C87" s="120"/>
      <c r="E87" s="120"/>
      <c r="F87" s="120"/>
      <c r="G87" s="120"/>
      <c r="H87" s="21"/>
    </row>
    <row r="88" spans="1:14">
      <c r="C88" s="120">
        <f>C84+C86</f>
        <v>2801510</v>
      </c>
      <c r="D88" s="120"/>
      <c r="E88" s="120">
        <f>E84+E86</f>
        <v>2864264</v>
      </c>
      <c r="F88" s="21">
        <f>(E88-C88)/C88*100</f>
        <v>2.2400062823263167</v>
      </c>
      <c r="G88" s="21"/>
    </row>
    <row r="93" spans="1:14">
      <c r="C93" s="120"/>
      <c r="E93" s="120"/>
      <c r="F93" s="120"/>
    </row>
    <row r="94" spans="1:14">
      <c r="F94" s="2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8"/>
  <sheetViews>
    <sheetView zoomScale="70" zoomScaleNormal="70" workbookViewId="0">
      <pane ySplit="2" topLeftCell="A3" activePane="bottomLeft" state="frozen"/>
      <selection activeCell="W1" sqref="W1"/>
      <selection pane="bottomLeft" activeCell="Q10" sqref="Q10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5.140625" style="5" customWidth="1"/>
    <col min="15" max="16384" width="9.140625" style="5"/>
  </cols>
  <sheetData>
    <row r="1" spans="1:15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5" ht="30">
      <c r="A2" s="73" t="s">
        <v>91</v>
      </c>
      <c r="B2" s="73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303</v>
      </c>
      <c r="J2" s="72" t="s">
        <v>308</v>
      </c>
      <c r="K2" s="72" t="s">
        <v>309</v>
      </c>
      <c r="L2" s="72" t="s">
        <v>302</v>
      </c>
      <c r="M2" s="30" t="s">
        <v>310</v>
      </c>
      <c r="N2" s="140" t="s">
        <v>311</v>
      </c>
    </row>
    <row r="3" spans="1:15">
      <c r="A3" s="29">
        <v>1</v>
      </c>
      <c r="B3" s="83" t="s">
        <v>92</v>
      </c>
      <c r="C3" s="36">
        <v>14160</v>
      </c>
      <c r="D3" s="36">
        <v>12854</v>
      </c>
      <c r="E3" s="36">
        <v>12826</v>
      </c>
      <c r="F3" s="36"/>
      <c r="G3" s="36"/>
      <c r="H3" s="36"/>
      <c r="I3" s="80">
        <f>E3/$E$84</f>
        <v>2.238718697472758E-2</v>
      </c>
      <c r="J3" s="80">
        <f t="shared" ref="J3:J66" si="0">(E3-C3)/C3</f>
        <v>-9.4209039548022594E-2</v>
      </c>
      <c r="K3" s="77">
        <f t="shared" ref="K3:K66" si="1">E3-C3</f>
        <v>-1334</v>
      </c>
      <c r="L3" s="81">
        <f>K3/$K$84</f>
        <v>2.1429374628520025E-2</v>
      </c>
      <c r="M3" s="78">
        <f t="shared" ref="M3:M66" si="2">E3-D3</f>
        <v>-28</v>
      </c>
      <c r="N3" s="78">
        <f>H3-G3</f>
        <v>0</v>
      </c>
      <c r="O3" s="7"/>
    </row>
    <row r="4" spans="1:15">
      <c r="A4" s="29">
        <v>2</v>
      </c>
      <c r="B4" s="83" t="s">
        <v>93</v>
      </c>
      <c r="C4" s="36">
        <v>4243</v>
      </c>
      <c r="D4" s="36">
        <v>3603</v>
      </c>
      <c r="E4" s="36">
        <v>3557</v>
      </c>
      <c r="F4" s="36"/>
      <c r="G4" s="36"/>
      <c r="H4" s="36"/>
      <c r="I4" s="80">
        <f t="shared" ref="I4:I67" si="3">E4/$E$84</f>
        <v>6.2085782059181352E-3</v>
      </c>
      <c r="J4" s="80">
        <f t="shared" si="0"/>
        <v>-0.16167805797784587</v>
      </c>
      <c r="K4" s="77">
        <f t="shared" si="1"/>
        <v>-686</v>
      </c>
      <c r="L4" s="81">
        <f t="shared" ref="L4:L67" si="4">K4/$K$84</f>
        <v>1.1019903294726189E-2</v>
      </c>
      <c r="M4" s="78">
        <f t="shared" si="2"/>
        <v>-46</v>
      </c>
      <c r="N4" s="78">
        <f t="shared" ref="N4:N67" si="5">H4-G4</f>
        <v>0</v>
      </c>
      <c r="O4" s="7"/>
    </row>
    <row r="5" spans="1:15">
      <c r="A5" s="29">
        <v>3</v>
      </c>
      <c r="B5" s="83" t="s">
        <v>94</v>
      </c>
      <c r="C5" s="36">
        <v>18059</v>
      </c>
      <c r="D5" s="36">
        <v>17079</v>
      </c>
      <c r="E5" s="36">
        <v>16912</v>
      </c>
      <c r="F5" s="36"/>
      <c r="G5" s="36"/>
      <c r="H5" s="36"/>
      <c r="I5" s="80">
        <f t="shared" si="3"/>
        <v>2.9519110097972305E-2</v>
      </c>
      <c r="J5" s="80">
        <f t="shared" si="0"/>
        <v>-6.3514037322110861E-2</v>
      </c>
      <c r="K5" s="77">
        <f t="shared" si="1"/>
        <v>-1147</v>
      </c>
      <c r="L5" s="81">
        <f t="shared" si="4"/>
        <v>1.8425406820773964E-2</v>
      </c>
      <c r="M5" s="78">
        <f t="shared" si="2"/>
        <v>-167</v>
      </c>
      <c r="N5" s="78">
        <f t="shared" si="5"/>
        <v>0</v>
      </c>
      <c r="O5" s="7"/>
    </row>
    <row r="6" spans="1:15">
      <c r="A6" s="29">
        <v>4</v>
      </c>
      <c r="B6" s="83" t="s">
        <v>95</v>
      </c>
      <c r="C6" s="36">
        <v>3310</v>
      </c>
      <c r="D6" s="36">
        <v>3073</v>
      </c>
      <c r="E6" s="36">
        <v>3007</v>
      </c>
      <c r="F6" s="36"/>
      <c r="G6" s="36"/>
      <c r="H6" s="36"/>
      <c r="I6" s="80">
        <f t="shared" si="3"/>
        <v>5.2485787644632647E-3</v>
      </c>
      <c r="J6" s="80">
        <f t="shared" si="0"/>
        <v>-9.154078549848943E-2</v>
      </c>
      <c r="K6" s="77">
        <f t="shared" si="1"/>
        <v>-303</v>
      </c>
      <c r="L6" s="81">
        <f t="shared" si="4"/>
        <v>4.867391688486932E-3</v>
      </c>
      <c r="M6" s="78">
        <f t="shared" si="2"/>
        <v>-66</v>
      </c>
      <c r="N6" s="78">
        <f t="shared" si="5"/>
        <v>0</v>
      </c>
      <c r="O6" s="7"/>
    </row>
    <row r="7" spans="1:15">
      <c r="A7" s="29">
        <v>5</v>
      </c>
      <c r="B7" s="83" t="s">
        <v>96</v>
      </c>
      <c r="C7" s="36">
        <v>4656</v>
      </c>
      <c r="D7" s="36">
        <v>4254</v>
      </c>
      <c r="E7" s="36">
        <v>4218</v>
      </c>
      <c r="F7" s="36"/>
      <c r="G7" s="36"/>
      <c r="H7" s="36"/>
      <c r="I7" s="80">
        <f t="shared" si="3"/>
        <v>7.3623229891938971E-3</v>
      </c>
      <c r="J7" s="80">
        <f t="shared" si="0"/>
        <v>-9.4072164948453607E-2</v>
      </c>
      <c r="K7" s="77">
        <f t="shared" si="1"/>
        <v>-438</v>
      </c>
      <c r="L7" s="81">
        <f t="shared" si="4"/>
        <v>7.0360315496939812E-3</v>
      </c>
      <c r="M7" s="78">
        <f t="shared" si="2"/>
        <v>-36</v>
      </c>
      <c r="N7" s="78">
        <f t="shared" si="5"/>
        <v>0</v>
      </c>
      <c r="O7" s="7"/>
    </row>
    <row r="8" spans="1:15">
      <c r="A8" s="29">
        <v>6</v>
      </c>
      <c r="B8" s="83" t="s">
        <v>97</v>
      </c>
      <c r="C8" s="36">
        <v>14106</v>
      </c>
      <c r="D8" s="36">
        <v>13001</v>
      </c>
      <c r="E8" s="36">
        <v>12909</v>
      </c>
      <c r="F8" s="36"/>
      <c r="G8" s="36"/>
      <c r="H8" s="36"/>
      <c r="I8" s="80">
        <f t="shared" si="3"/>
        <v>2.2532059617710768E-2</v>
      </c>
      <c r="J8" s="80">
        <f t="shared" si="0"/>
        <v>-8.4857507443640998E-2</v>
      </c>
      <c r="K8" s="77">
        <f t="shared" si="1"/>
        <v>-1197</v>
      </c>
      <c r="L8" s="81">
        <f t="shared" si="4"/>
        <v>1.9228606769369168E-2</v>
      </c>
      <c r="M8" s="78">
        <f t="shared" si="2"/>
        <v>-92</v>
      </c>
      <c r="N8" s="78">
        <f t="shared" si="5"/>
        <v>0</v>
      </c>
      <c r="O8" s="7"/>
    </row>
    <row r="9" spans="1:15">
      <c r="A9" s="29">
        <v>7</v>
      </c>
      <c r="B9" s="83" t="s">
        <v>98</v>
      </c>
      <c r="C9" s="36">
        <v>32034</v>
      </c>
      <c r="D9" s="36">
        <v>30203</v>
      </c>
      <c r="E9" s="36">
        <v>29982</v>
      </c>
      <c r="F9" s="36"/>
      <c r="G9" s="36"/>
      <c r="H9" s="36"/>
      <c r="I9" s="80">
        <f t="shared" si="3"/>
        <v>5.2332187733999863E-2</v>
      </c>
      <c r="J9" s="80">
        <f t="shared" si="0"/>
        <v>-6.4056939501779361E-2</v>
      </c>
      <c r="K9" s="77">
        <f t="shared" si="1"/>
        <v>-2052</v>
      </c>
      <c r="L9" s="81">
        <f t="shared" si="4"/>
        <v>3.2963325890347145E-2</v>
      </c>
      <c r="M9" s="78">
        <f t="shared" si="2"/>
        <v>-221</v>
      </c>
      <c r="N9" s="78">
        <f t="shared" si="5"/>
        <v>0</v>
      </c>
      <c r="O9" s="7"/>
    </row>
    <row r="10" spans="1:15">
      <c r="A10" s="29">
        <v>8</v>
      </c>
      <c r="B10" s="83" t="s">
        <v>99</v>
      </c>
      <c r="C10" s="36">
        <v>981</v>
      </c>
      <c r="D10" s="36">
        <v>886</v>
      </c>
      <c r="E10" s="36">
        <v>873</v>
      </c>
      <c r="F10" s="36"/>
      <c r="G10" s="36"/>
      <c r="H10" s="36"/>
      <c r="I10" s="80">
        <f t="shared" si="3"/>
        <v>1.5237809316183671E-3</v>
      </c>
      <c r="J10" s="80">
        <f t="shared" si="0"/>
        <v>-0.11009174311926606</v>
      </c>
      <c r="K10" s="77">
        <f t="shared" si="1"/>
        <v>-108</v>
      </c>
      <c r="L10" s="81">
        <f t="shared" si="4"/>
        <v>1.7349118889656392E-3</v>
      </c>
      <c r="M10" s="78">
        <f t="shared" si="2"/>
        <v>-13</v>
      </c>
      <c r="N10" s="78">
        <f t="shared" si="5"/>
        <v>0</v>
      </c>
      <c r="O10" s="7"/>
    </row>
    <row r="11" spans="1:15">
      <c r="A11" s="29">
        <v>9</v>
      </c>
      <c r="B11" s="83" t="s">
        <v>100</v>
      </c>
      <c r="C11" s="36">
        <v>17467</v>
      </c>
      <c r="D11" s="36">
        <v>16127</v>
      </c>
      <c r="E11" s="36">
        <v>16038</v>
      </c>
      <c r="F11" s="36"/>
      <c r="G11" s="36"/>
      <c r="H11" s="36"/>
      <c r="I11" s="80">
        <f t="shared" si="3"/>
        <v>2.7993583712824021E-2</v>
      </c>
      <c r="J11" s="80">
        <f t="shared" si="0"/>
        <v>-8.1811415812675328E-2</v>
      </c>
      <c r="K11" s="77">
        <f t="shared" si="1"/>
        <v>-1429</v>
      </c>
      <c r="L11" s="81">
        <f t="shared" si="4"/>
        <v>2.2955454530850909E-2</v>
      </c>
      <c r="M11" s="78">
        <f t="shared" si="2"/>
        <v>-89</v>
      </c>
      <c r="N11" s="78">
        <f t="shared" si="5"/>
        <v>0</v>
      </c>
      <c r="O11" s="7"/>
    </row>
    <row r="12" spans="1:15">
      <c r="A12" s="29">
        <v>10</v>
      </c>
      <c r="B12" s="83" t="s">
        <v>101</v>
      </c>
      <c r="C12" s="36">
        <v>19623</v>
      </c>
      <c r="D12" s="36">
        <v>17786</v>
      </c>
      <c r="E12" s="36">
        <v>17471</v>
      </c>
      <c r="F12" s="36"/>
      <c r="G12" s="36"/>
      <c r="H12" s="36"/>
      <c r="I12" s="80">
        <f t="shared" si="3"/>
        <v>3.0494818621196438E-2</v>
      </c>
      <c r="J12" s="80">
        <f t="shared" si="0"/>
        <v>-0.10966722723334862</v>
      </c>
      <c r="K12" s="77">
        <f t="shared" si="1"/>
        <v>-2152</v>
      </c>
      <c r="L12" s="81">
        <f t="shared" si="4"/>
        <v>3.4569725787537552E-2</v>
      </c>
      <c r="M12" s="78">
        <f t="shared" si="2"/>
        <v>-315</v>
      </c>
      <c r="N12" s="78">
        <f t="shared" si="5"/>
        <v>0</v>
      </c>
      <c r="O12" s="7"/>
    </row>
    <row r="13" spans="1:15">
      <c r="A13" s="29">
        <v>11</v>
      </c>
      <c r="B13" s="83" t="s">
        <v>102</v>
      </c>
      <c r="C13" s="36">
        <v>1886</v>
      </c>
      <c r="D13" s="36">
        <v>1805</v>
      </c>
      <c r="E13" s="36">
        <v>1805</v>
      </c>
      <c r="F13" s="36"/>
      <c r="G13" s="36"/>
      <c r="H13" s="36"/>
      <c r="I13" s="80">
        <f t="shared" si="3"/>
        <v>3.1505436215018929E-3</v>
      </c>
      <c r="J13" s="80">
        <f t="shared" si="0"/>
        <v>-4.2948038176033931E-2</v>
      </c>
      <c r="K13" s="77">
        <f t="shared" si="1"/>
        <v>-81</v>
      </c>
      <c r="L13" s="81">
        <f t="shared" si="4"/>
        <v>1.3011839167242293E-3</v>
      </c>
      <c r="M13" s="78">
        <f t="shared" si="2"/>
        <v>0</v>
      </c>
      <c r="N13" s="78">
        <f t="shared" si="5"/>
        <v>0</v>
      </c>
      <c r="O13" s="7"/>
    </row>
    <row r="14" spans="1:15">
      <c r="A14" s="29">
        <v>12</v>
      </c>
      <c r="B14" s="83" t="s">
        <v>103</v>
      </c>
      <c r="C14" s="36">
        <v>576</v>
      </c>
      <c r="D14" s="36">
        <v>490</v>
      </c>
      <c r="E14" s="36">
        <v>478</v>
      </c>
      <c r="F14" s="36"/>
      <c r="G14" s="36"/>
      <c r="H14" s="36"/>
      <c r="I14" s="80">
        <f t="shared" si="3"/>
        <v>8.3432678730077832E-4</v>
      </c>
      <c r="J14" s="80">
        <f t="shared" si="0"/>
        <v>-0.1701388888888889</v>
      </c>
      <c r="K14" s="77">
        <f t="shared" si="1"/>
        <v>-98</v>
      </c>
      <c r="L14" s="81">
        <f t="shared" si="4"/>
        <v>1.5742718992465985E-3</v>
      </c>
      <c r="M14" s="78">
        <f t="shared" si="2"/>
        <v>-12</v>
      </c>
      <c r="N14" s="78">
        <f t="shared" si="5"/>
        <v>0</v>
      </c>
      <c r="O14" s="7"/>
    </row>
    <row r="15" spans="1:15">
      <c r="A15" s="29">
        <v>13</v>
      </c>
      <c r="B15" s="83" t="s">
        <v>104</v>
      </c>
      <c r="C15" s="36">
        <v>2485</v>
      </c>
      <c r="D15" s="36">
        <v>2024</v>
      </c>
      <c r="E15" s="36">
        <v>1978</v>
      </c>
      <c r="F15" s="36"/>
      <c r="G15" s="36"/>
      <c r="H15" s="36"/>
      <c r="I15" s="80">
        <f t="shared" si="3"/>
        <v>3.4525070821776974E-3</v>
      </c>
      <c r="J15" s="80">
        <f t="shared" si="0"/>
        <v>-0.2040241448692153</v>
      </c>
      <c r="K15" s="77">
        <f t="shared" si="1"/>
        <v>-507</v>
      </c>
      <c r="L15" s="81">
        <f t="shared" si="4"/>
        <v>8.1444474787553608E-3</v>
      </c>
      <c r="M15" s="78">
        <f t="shared" si="2"/>
        <v>-46</v>
      </c>
      <c r="N15" s="78">
        <f t="shared" si="5"/>
        <v>0</v>
      </c>
      <c r="O15" s="7"/>
    </row>
    <row r="16" spans="1:15">
      <c r="A16" s="29">
        <v>14</v>
      </c>
      <c r="B16" s="83" t="s">
        <v>105</v>
      </c>
      <c r="C16" s="36">
        <v>3023</v>
      </c>
      <c r="D16" s="36">
        <v>2766</v>
      </c>
      <c r="E16" s="36">
        <v>2745</v>
      </c>
      <c r="F16" s="36"/>
      <c r="G16" s="36"/>
      <c r="H16" s="36"/>
      <c r="I16" s="80">
        <f t="shared" si="3"/>
        <v>4.7912699396247625E-3</v>
      </c>
      <c r="J16" s="80">
        <f t="shared" si="0"/>
        <v>-9.1961627522328809E-2</v>
      </c>
      <c r="K16" s="77">
        <f t="shared" si="1"/>
        <v>-278</v>
      </c>
      <c r="L16" s="81">
        <f t="shared" si="4"/>
        <v>4.4657917141893303E-3</v>
      </c>
      <c r="M16" s="78">
        <f t="shared" si="2"/>
        <v>-21</v>
      </c>
      <c r="N16" s="78">
        <f t="shared" si="5"/>
        <v>0</v>
      </c>
      <c r="O16" s="7"/>
    </row>
    <row r="17" spans="1:15">
      <c r="A17" s="29">
        <v>15</v>
      </c>
      <c r="B17" s="83" t="s">
        <v>106</v>
      </c>
      <c r="C17" s="36">
        <v>6495</v>
      </c>
      <c r="D17" s="36">
        <v>6016</v>
      </c>
      <c r="E17" s="36">
        <v>5982</v>
      </c>
      <c r="F17" s="36"/>
      <c r="G17" s="36"/>
      <c r="H17" s="36"/>
      <c r="I17" s="80">
        <f t="shared" si="3"/>
        <v>1.0441303015969154E-2</v>
      </c>
      <c r="J17" s="80">
        <f t="shared" si="0"/>
        <v>-7.89838337182448E-2</v>
      </c>
      <c r="K17" s="77">
        <f t="shared" si="1"/>
        <v>-513</v>
      </c>
      <c r="L17" s="81">
        <f t="shared" si="4"/>
        <v>8.2408314725867862E-3</v>
      </c>
      <c r="M17" s="78">
        <f t="shared" si="2"/>
        <v>-34</v>
      </c>
      <c r="N17" s="78">
        <f t="shared" si="5"/>
        <v>0</v>
      </c>
      <c r="O17" s="7"/>
    </row>
    <row r="18" spans="1:15">
      <c r="A18" s="29">
        <v>16</v>
      </c>
      <c r="B18" s="83" t="s">
        <v>107</v>
      </c>
      <c r="C18" s="36">
        <v>15912</v>
      </c>
      <c r="D18" s="36">
        <v>14969</v>
      </c>
      <c r="E18" s="36">
        <v>14918</v>
      </c>
      <c r="F18" s="36"/>
      <c r="G18" s="36"/>
      <c r="H18" s="36"/>
      <c r="I18" s="80">
        <f t="shared" si="3"/>
        <v>2.6038675759315923E-2</v>
      </c>
      <c r="J18" s="80">
        <f t="shared" si="0"/>
        <v>-6.2468577174459528E-2</v>
      </c>
      <c r="K18" s="77">
        <f t="shared" si="1"/>
        <v>-994</v>
      </c>
      <c r="L18" s="81">
        <f t="shared" si="4"/>
        <v>1.5967614978072642E-2</v>
      </c>
      <c r="M18" s="78">
        <f t="shared" si="2"/>
        <v>-51</v>
      </c>
      <c r="N18" s="78">
        <f t="shared" si="5"/>
        <v>0</v>
      </c>
    </row>
    <row r="19" spans="1:15">
      <c r="A19" s="29">
        <v>17</v>
      </c>
      <c r="B19" s="83" t="s">
        <v>108</v>
      </c>
      <c r="C19" s="36">
        <v>9757</v>
      </c>
      <c r="D19" s="36">
        <v>9147</v>
      </c>
      <c r="E19" s="36">
        <v>9079</v>
      </c>
      <c r="F19" s="36"/>
      <c r="G19" s="36"/>
      <c r="H19" s="36"/>
      <c r="I19" s="80">
        <f t="shared" si="3"/>
        <v>1.5846972598125033E-2</v>
      </c>
      <c r="J19" s="80">
        <f t="shared" si="0"/>
        <v>-6.9488572307061597E-2</v>
      </c>
      <c r="K19" s="77">
        <f t="shared" si="1"/>
        <v>-678</v>
      </c>
      <c r="L19" s="81">
        <f t="shared" si="4"/>
        <v>1.0891391302950956E-2</v>
      </c>
      <c r="M19" s="78">
        <f t="shared" si="2"/>
        <v>-68</v>
      </c>
      <c r="N19" s="78">
        <f t="shared" si="5"/>
        <v>0</v>
      </c>
    </row>
    <row r="20" spans="1:15">
      <c r="A20" s="29">
        <v>18</v>
      </c>
      <c r="B20" s="83" t="s">
        <v>109</v>
      </c>
      <c r="C20" s="36">
        <v>3200</v>
      </c>
      <c r="D20" s="36">
        <v>2853</v>
      </c>
      <c r="E20" s="36">
        <v>2832</v>
      </c>
      <c r="F20" s="36"/>
      <c r="G20" s="36"/>
      <c r="H20" s="36"/>
      <c r="I20" s="80">
        <f t="shared" si="3"/>
        <v>4.943124396727624E-3</v>
      </c>
      <c r="J20" s="80">
        <f t="shared" si="0"/>
        <v>-0.115</v>
      </c>
      <c r="K20" s="77">
        <f t="shared" si="1"/>
        <v>-368</v>
      </c>
      <c r="L20" s="81">
        <f t="shared" si="4"/>
        <v>5.9115516216606961E-3</v>
      </c>
      <c r="M20" s="78">
        <f t="shared" si="2"/>
        <v>-21</v>
      </c>
      <c r="N20" s="78">
        <f t="shared" si="5"/>
        <v>0</v>
      </c>
    </row>
    <row r="21" spans="1:15">
      <c r="A21" s="29">
        <v>19</v>
      </c>
      <c r="B21" s="83" t="s">
        <v>110</v>
      </c>
      <c r="C21" s="36">
        <v>6030</v>
      </c>
      <c r="D21" s="36">
        <v>5402</v>
      </c>
      <c r="E21" s="36">
        <v>5317</v>
      </c>
      <c r="F21" s="36"/>
      <c r="G21" s="36"/>
      <c r="H21" s="36"/>
      <c r="I21" s="80">
        <f t="shared" si="3"/>
        <v>9.2805764185737195E-3</v>
      </c>
      <c r="J21" s="80">
        <f t="shared" si="0"/>
        <v>-0.11824212271973467</v>
      </c>
      <c r="K21" s="77">
        <f t="shared" si="1"/>
        <v>-713</v>
      </c>
      <c r="L21" s="81">
        <f t="shared" si="4"/>
        <v>1.14536312669676E-2</v>
      </c>
      <c r="M21" s="78">
        <f t="shared" si="2"/>
        <v>-85</v>
      </c>
      <c r="N21" s="78">
        <f t="shared" si="5"/>
        <v>0</v>
      </c>
    </row>
    <row r="22" spans="1:15">
      <c r="A22" s="29">
        <v>20</v>
      </c>
      <c r="B22" s="83" t="s">
        <v>111</v>
      </c>
      <c r="C22" s="36">
        <v>13890</v>
      </c>
      <c r="D22" s="36">
        <v>12787</v>
      </c>
      <c r="E22" s="36">
        <v>12721</v>
      </c>
      <c r="F22" s="36"/>
      <c r="G22" s="36"/>
      <c r="H22" s="36"/>
      <c r="I22" s="80">
        <f t="shared" si="3"/>
        <v>2.2203914354086193E-2</v>
      </c>
      <c r="J22" s="80">
        <f t="shared" si="0"/>
        <v>-8.4161267098632114E-2</v>
      </c>
      <c r="K22" s="77">
        <f t="shared" si="1"/>
        <v>-1169</v>
      </c>
      <c r="L22" s="81">
        <f t="shared" si="4"/>
        <v>1.8778814798155852E-2</v>
      </c>
      <c r="M22" s="78">
        <f t="shared" si="2"/>
        <v>-66</v>
      </c>
      <c r="N22" s="78">
        <f t="shared" si="5"/>
        <v>0</v>
      </c>
    </row>
    <row r="23" spans="1:15">
      <c r="A23" s="29">
        <v>21</v>
      </c>
      <c r="B23" s="83" t="s">
        <v>112</v>
      </c>
      <c r="C23" s="36">
        <v>6638</v>
      </c>
      <c r="D23" s="36">
        <v>6092</v>
      </c>
      <c r="E23" s="36">
        <v>5973</v>
      </c>
      <c r="F23" s="36"/>
      <c r="G23" s="36"/>
      <c r="H23" s="36"/>
      <c r="I23" s="80">
        <f t="shared" si="3"/>
        <v>1.0425593934199893E-2</v>
      </c>
      <c r="J23" s="80">
        <f t="shared" si="0"/>
        <v>-0.10018077734257307</v>
      </c>
      <c r="K23" s="77">
        <f t="shared" si="1"/>
        <v>-665</v>
      </c>
      <c r="L23" s="81">
        <f t="shared" si="4"/>
        <v>1.0682559316316204E-2</v>
      </c>
      <c r="M23" s="78">
        <f t="shared" si="2"/>
        <v>-119</v>
      </c>
      <c r="N23" s="78">
        <f t="shared" si="5"/>
        <v>0</v>
      </c>
    </row>
    <row r="24" spans="1:15">
      <c r="A24" s="29">
        <v>22</v>
      </c>
      <c r="B24" s="83" t="s">
        <v>113</v>
      </c>
      <c r="C24" s="36">
        <v>7462</v>
      </c>
      <c r="D24" s="36">
        <v>6887</v>
      </c>
      <c r="E24" s="36">
        <v>6864</v>
      </c>
      <c r="F24" s="36"/>
      <c r="G24" s="36"/>
      <c r="H24" s="36"/>
      <c r="I24" s="80">
        <f t="shared" si="3"/>
        <v>1.1980793029356783E-2</v>
      </c>
      <c r="J24" s="80">
        <f t="shared" si="0"/>
        <v>-8.0139372822299645E-2</v>
      </c>
      <c r="K24" s="77">
        <f t="shared" si="1"/>
        <v>-598</v>
      </c>
      <c r="L24" s="81">
        <f t="shared" si="4"/>
        <v>9.6062713851986312E-3</v>
      </c>
      <c r="M24" s="78">
        <f t="shared" si="2"/>
        <v>-23</v>
      </c>
      <c r="N24" s="78">
        <f t="shared" si="5"/>
        <v>0</v>
      </c>
    </row>
    <row r="25" spans="1:15">
      <c r="A25" s="29">
        <v>23</v>
      </c>
      <c r="B25" s="83" t="s">
        <v>114</v>
      </c>
      <c r="C25" s="36">
        <v>4270</v>
      </c>
      <c r="D25" s="36">
        <v>3701</v>
      </c>
      <c r="E25" s="36">
        <v>3650</v>
      </c>
      <c r="F25" s="36"/>
      <c r="G25" s="36"/>
      <c r="H25" s="36"/>
      <c r="I25" s="80">
        <f t="shared" si="3"/>
        <v>6.3709053842005035E-3</v>
      </c>
      <c r="J25" s="80">
        <f t="shared" si="0"/>
        <v>-0.14519906323185011</v>
      </c>
      <c r="K25" s="77">
        <f t="shared" si="1"/>
        <v>-620</v>
      </c>
      <c r="L25" s="81">
        <f t="shared" si="4"/>
        <v>9.9596793625805202E-3</v>
      </c>
      <c r="M25" s="78">
        <f t="shared" si="2"/>
        <v>-51</v>
      </c>
      <c r="N25" s="78">
        <f t="shared" si="5"/>
        <v>0</v>
      </c>
    </row>
    <row r="26" spans="1:15">
      <c r="A26" s="29">
        <v>24</v>
      </c>
      <c r="B26" s="83" t="s">
        <v>115</v>
      </c>
      <c r="C26" s="36">
        <v>3364</v>
      </c>
      <c r="D26" s="36">
        <v>2949</v>
      </c>
      <c r="E26" s="36">
        <v>2903</v>
      </c>
      <c r="F26" s="36"/>
      <c r="G26" s="36"/>
      <c r="H26" s="36"/>
      <c r="I26" s="80">
        <f t="shared" si="3"/>
        <v>5.0670515973517977E-3</v>
      </c>
      <c r="J26" s="80">
        <f t="shared" si="0"/>
        <v>-0.13703923900118906</v>
      </c>
      <c r="K26" s="77">
        <f t="shared" si="1"/>
        <v>-461</v>
      </c>
      <c r="L26" s="81">
        <f t="shared" si="4"/>
        <v>7.4055035260477747E-3</v>
      </c>
      <c r="M26" s="78">
        <f t="shared" si="2"/>
        <v>-46</v>
      </c>
      <c r="N26" s="78">
        <f t="shared" si="5"/>
        <v>0</v>
      </c>
    </row>
    <row r="27" spans="1:15">
      <c r="A27" s="29">
        <v>25</v>
      </c>
      <c r="B27" s="83" t="s">
        <v>116</v>
      </c>
      <c r="C27" s="36">
        <v>6857</v>
      </c>
      <c r="D27" s="36">
        <v>5694</v>
      </c>
      <c r="E27" s="36">
        <v>5601</v>
      </c>
      <c r="F27" s="36"/>
      <c r="G27" s="36"/>
      <c r="H27" s="36"/>
      <c r="I27" s="80">
        <f t="shared" si="3"/>
        <v>9.7762852210704163E-3</v>
      </c>
      <c r="J27" s="80">
        <f t="shared" si="0"/>
        <v>-0.18317048271838995</v>
      </c>
      <c r="K27" s="77">
        <f t="shared" si="1"/>
        <v>-1256</v>
      </c>
      <c r="L27" s="81">
        <f t="shared" si="4"/>
        <v>2.0176382708711506E-2</v>
      </c>
      <c r="M27" s="78">
        <f t="shared" si="2"/>
        <v>-93</v>
      </c>
      <c r="N27" s="78">
        <f t="shared" si="5"/>
        <v>0</v>
      </c>
    </row>
    <row r="28" spans="1:15">
      <c r="A28" s="29">
        <v>26</v>
      </c>
      <c r="B28" s="83" t="s">
        <v>117</v>
      </c>
      <c r="C28" s="36">
        <v>6656</v>
      </c>
      <c r="D28" s="36">
        <v>6776</v>
      </c>
      <c r="E28" s="36">
        <v>6666</v>
      </c>
      <c r="F28" s="36"/>
      <c r="G28" s="36"/>
      <c r="H28" s="36"/>
      <c r="I28" s="80">
        <f t="shared" si="3"/>
        <v>1.1635193230433029E-2</v>
      </c>
      <c r="J28" s="80">
        <f t="shared" si="0"/>
        <v>1.5024038461538462E-3</v>
      </c>
      <c r="K28" s="77">
        <f t="shared" si="1"/>
        <v>10</v>
      </c>
      <c r="L28" s="81">
        <f t="shared" si="4"/>
        <v>-1.6063998971904065E-4</v>
      </c>
      <c r="M28" s="78">
        <f t="shared" si="2"/>
        <v>-110</v>
      </c>
      <c r="N28" s="78">
        <f t="shared" si="5"/>
        <v>0</v>
      </c>
    </row>
    <row r="29" spans="1:15">
      <c r="A29" s="29">
        <v>27</v>
      </c>
      <c r="B29" s="83" t="s">
        <v>118</v>
      </c>
      <c r="C29" s="36">
        <v>14401</v>
      </c>
      <c r="D29" s="36">
        <v>13265</v>
      </c>
      <c r="E29" s="36">
        <v>13144</v>
      </c>
      <c r="F29" s="36"/>
      <c r="G29" s="36"/>
      <c r="H29" s="36"/>
      <c r="I29" s="80">
        <f t="shared" si="3"/>
        <v>2.2942241197241486E-2</v>
      </c>
      <c r="J29" s="80">
        <f t="shared" si="0"/>
        <v>-8.72856051663079E-2</v>
      </c>
      <c r="K29" s="77">
        <f t="shared" si="1"/>
        <v>-1257</v>
      </c>
      <c r="L29" s="81">
        <f t="shared" si="4"/>
        <v>2.0192446707683411E-2</v>
      </c>
      <c r="M29" s="78">
        <f t="shared" si="2"/>
        <v>-121</v>
      </c>
      <c r="N29" s="78">
        <f t="shared" si="5"/>
        <v>0</v>
      </c>
    </row>
    <row r="30" spans="1:15">
      <c r="A30" s="29">
        <v>28</v>
      </c>
      <c r="B30" s="83" t="s">
        <v>119</v>
      </c>
      <c r="C30" s="36">
        <v>6415</v>
      </c>
      <c r="D30" s="36">
        <v>5475</v>
      </c>
      <c r="E30" s="36">
        <v>5403</v>
      </c>
      <c r="F30" s="36"/>
      <c r="G30" s="36"/>
      <c r="H30" s="36"/>
      <c r="I30" s="80">
        <f t="shared" si="3"/>
        <v>9.4306854221466643E-3</v>
      </c>
      <c r="J30" s="80">
        <f t="shared" si="0"/>
        <v>-0.15775526110678098</v>
      </c>
      <c r="K30" s="77">
        <f t="shared" si="1"/>
        <v>-1012</v>
      </c>
      <c r="L30" s="81">
        <f t="shared" si="4"/>
        <v>1.6256766959566914E-2</v>
      </c>
      <c r="M30" s="78">
        <f t="shared" si="2"/>
        <v>-72</v>
      </c>
      <c r="N30" s="78">
        <f t="shared" si="5"/>
        <v>0</v>
      </c>
    </row>
    <row r="31" spans="1:15">
      <c r="A31" s="29">
        <v>29</v>
      </c>
      <c r="B31" s="83" t="s">
        <v>120</v>
      </c>
      <c r="C31" s="36">
        <v>1857</v>
      </c>
      <c r="D31" s="36">
        <v>1763</v>
      </c>
      <c r="E31" s="36">
        <v>1738</v>
      </c>
      <c r="F31" s="36"/>
      <c r="G31" s="36"/>
      <c r="H31" s="36"/>
      <c r="I31" s="80">
        <f t="shared" si="3"/>
        <v>3.0335982349973907E-3</v>
      </c>
      <c r="J31" s="80">
        <f t="shared" si="0"/>
        <v>-6.4081852450188478E-2</v>
      </c>
      <c r="K31" s="77">
        <f t="shared" si="1"/>
        <v>-119</v>
      </c>
      <c r="L31" s="81">
        <f t="shared" si="4"/>
        <v>1.9116158776565839E-3</v>
      </c>
      <c r="M31" s="78">
        <f t="shared" si="2"/>
        <v>-25</v>
      </c>
      <c r="N31" s="78">
        <f t="shared" si="5"/>
        <v>0</v>
      </c>
    </row>
    <row r="32" spans="1:15">
      <c r="A32" s="29">
        <v>30</v>
      </c>
      <c r="B32" s="83" t="s">
        <v>121</v>
      </c>
      <c r="C32" s="36">
        <v>878</v>
      </c>
      <c r="D32" s="36">
        <v>856</v>
      </c>
      <c r="E32" s="36">
        <v>846</v>
      </c>
      <c r="F32" s="36"/>
      <c r="G32" s="36"/>
      <c r="H32" s="36"/>
      <c r="I32" s="80">
        <f t="shared" si="3"/>
        <v>1.4766536863105824E-3</v>
      </c>
      <c r="J32" s="80">
        <f t="shared" si="0"/>
        <v>-3.644646924829157E-2</v>
      </c>
      <c r="K32" s="77">
        <f t="shared" si="1"/>
        <v>-32</v>
      </c>
      <c r="L32" s="81">
        <f t="shared" si="4"/>
        <v>5.1404796710093005E-4</v>
      </c>
      <c r="M32" s="78">
        <f t="shared" si="2"/>
        <v>-10</v>
      </c>
      <c r="N32" s="78">
        <f t="shared" si="5"/>
        <v>0</v>
      </c>
    </row>
    <row r="33" spans="1:14">
      <c r="A33" s="29">
        <v>31</v>
      </c>
      <c r="B33" s="83" t="s">
        <v>122</v>
      </c>
      <c r="C33" s="36">
        <v>13032</v>
      </c>
      <c r="D33" s="36">
        <v>11059</v>
      </c>
      <c r="E33" s="36">
        <v>10941</v>
      </c>
      <c r="F33" s="36"/>
      <c r="G33" s="36"/>
      <c r="H33" s="36"/>
      <c r="I33" s="80">
        <f t="shared" si="3"/>
        <v>1.9097007070832249E-2</v>
      </c>
      <c r="J33" s="80">
        <f t="shared" si="0"/>
        <v>-0.16045119705340699</v>
      </c>
      <c r="K33" s="77">
        <f t="shared" si="1"/>
        <v>-2091</v>
      </c>
      <c r="L33" s="81">
        <f t="shared" si="4"/>
        <v>3.3589821850251403E-2</v>
      </c>
      <c r="M33" s="78">
        <f t="shared" si="2"/>
        <v>-118</v>
      </c>
      <c r="N33" s="78">
        <f t="shared" si="5"/>
        <v>0</v>
      </c>
    </row>
    <row r="34" spans="1:14">
      <c r="A34" s="29">
        <v>32</v>
      </c>
      <c r="B34" s="83" t="s">
        <v>123</v>
      </c>
      <c r="C34" s="36">
        <v>5250</v>
      </c>
      <c r="D34" s="36">
        <v>4868</v>
      </c>
      <c r="E34" s="36">
        <v>4866</v>
      </c>
      <c r="F34" s="36"/>
      <c r="G34" s="36"/>
      <c r="H34" s="36"/>
      <c r="I34" s="80">
        <f t="shared" si="3"/>
        <v>8.4933768765807268E-3</v>
      </c>
      <c r="J34" s="80">
        <f t="shared" si="0"/>
        <v>-7.3142857142857148E-2</v>
      </c>
      <c r="K34" s="77">
        <f t="shared" si="1"/>
        <v>-384</v>
      </c>
      <c r="L34" s="81">
        <f t="shared" si="4"/>
        <v>6.1685756052111615E-3</v>
      </c>
      <c r="M34" s="78">
        <f t="shared" si="2"/>
        <v>-2</v>
      </c>
      <c r="N34" s="78">
        <f t="shared" si="5"/>
        <v>0</v>
      </c>
    </row>
    <row r="35" spans="1:14">
      <c r="A35" s="29">
        <v>33</v>
      </c>
      <c r="B35" s="83" t="s">
        <v>124</v>
      </c>
      <c r="C35" s="36">
        <v>24906</v>
      </c>
      <c r="D35" s="36">
        <v>22793</v>
      </c>
      <c r="E35" s="36">
        <v>22569</v>
      </c>
      <c r="F35" s="36"/>
      <c r="G35" s="36"/>
      <c r="H35" s="36"/>
      <c r="I35" s="80">
        <f t="shared" si="3"/>
        <v>3.9393140716718129E-2</v>
      </c>
      <c r="J35" s="80">
        <f t="shared" si="0"/>
        <v>-9.3832811370754041E-2</v>
      </c>
      <c r="K35" s="77">
        <f t="shared" si="1"/>
        <v>-2337</v>
      </c>
      <c r="L35" s="81">
        <f t="shared" si="4"/>
        <v>3.7541565597339802E-2</v>
      </c>
      <c r="M35" s="78">
        <f t="shared" si="2"/>
        <v>-224</v>
      </c>
      <c r="N35" s="78">
        <f t="shared" si="5"/>
        <v>0</v>
      </c>
    </row>
    <row r="36" spans="1:14">
      <c r="A36" s="29">
        <v>34</v>
      </c>
      <c r="B36" s="83" t="s">
        <v>125</v>
      </c>
      <c r="C36" s="36">
        <v>4200</v>
      </c>
      <c r="D36" s="36">
        <v>3798</v>
      </c>
      <c r="E36" s="36">
        <v>3788</v>
      </c>
      <c r="F36" s="36"/>
      <c r="G36" s="36"/>
      <c r="H36" s="36"/>
      <c r="I36" s="80">
        <f t="shared" si="3"/>
        <v>6.6117779713291804E-3</v>
      </c>
      <c r="J36" s="80">
        <f t="shared" si="0"/>
        <v>-9.8095238095238096E-2</v>
      </c>
      <c r="K36" s="77">
        <f t="shared" si="1"/>
        <v>-412</v>
      </c>
      <c r="L36" s="81">
        <f t="shared" si="4"/>
        <v>6.618367576424475E-3</v>
      </c>
      <c r="M36" s="78">
        <f t="shared" si="2"/>
        <v>-10</v>
      </c>
      <c r="N36" s="78">
        <f t="shared" si="5"/>
        <v>0</v>
      </c>
    </row>
    <row r="37" spans="1:14" ht="15.75" customHeight="1">
      <c r="A37" s="29">
        <v>35</v>
      </c>
      <c r="B37" s="83" t="s">
        <v>126</v>
      </c>
      <c r="C37" s="36">
        <v>25197</v>
      </c>
      <c r="D37" s="36">
        <v>23784</v>
      </c>
      <c r="E37" s="36">
        <v>23659</v>
      </c>
      <c r="F37" s="36"/>
      <c r="G37" s="36"/>
      <c r="H37" s="36"/>
      <c r="I37" s="80">
        <f t="shared" si="3"/>
        <v>4.1295685064328687E-2</v>
      </c>
      <c r="J37" s="80">
        <f t="shared" si="0"/>
        <v>-6.1039012580862799E-2</v>
      </c>
      <c r="K37" s="77">
        <f t="shared" si="1"/>
        <v>-1538</v>
      </c>
      <c r="L37" s="81">
        <f t="shared" si="4"/>
        <v>2.4706430418788453E-2</v>
      </c>
      <c r="M37" s="78">
        <f t="shared" si="2"/>
        <v>-125</v>
      </c>
      <c r="N37" s="78">
        <f t="shared" si="5"/>
        <v>0</v>
      </c>
    </row>
    <row r="38" spans="1:14">
      <c r="A38" s="29">
        <v>36</v>
      </c>
      <c r="B38" s="83" t="s">
        <v>127</v>
      </c>
      <c r="C38" s="36">
        <v>4484</v>
      </c>
      <c r="D38" s="36">
        <v>4221</v>
      </c>
      <c r="E38" s="36">
        <v>4170</v>
      </c>
      <c r="F38" s="36"/>
      <c r="G38" s="36"/>
      <c r="H38" s="36"/>
      <c r="I38" s="80">
        <f t="shared" si="3"/>
        <v>7.2785412197578355E-3</v>
      </c>
      <c r="J38" s="80">
        <f t="shared" si="0"/>
        <v>-7.0026761819803746E-2</v>
      </c>
      <c r="K38" s="77">
        <f t="shared" si="1"/>
        <v>-314</v>
      </c>
      <c r="L38" s="81">
        <f t="shared" si="4"/>
        <v>5.0440956771778764E-3</v>
      </c>
      <c r="M38" s="78">
        <f t="shared" si="2"/>
        <v>-51</v>
      </c>
      <c r="N38" s="78">
        <f t="shared" si="5"/>
        <v>0</v>
      </c>
    </row>
    <row r="39" spans="1:14">
      <c r="A39" s="29">
        <v>37</v>
      </c>
      <c r="B39" s="83" t="s">
        <v>128</v>
      </c>
      <c r="C39" s="36">
        <v>7130</v>
      </c>
      <c r="D39" s="36">
        <v>6307</v>
      </c>
      <c r="E39" s="36">
        <v>6256</v>
      </c>
      <c r="F39" s="36"/>
      <c r="G39" s="36"/>
      <c r="H39" s="36"/>
      <c r="I39" s="80">
        <f t="shared" si="3"/>
        <v>1.0919557283166672E-2</v>
      </c>
      <c r="J39" s="80">
        <f t="shared" si="0"/>
        <v>-0.12258064516129032</v>
      </c>
      <c r="K39" s="77">
        <f t="shared" si="1"/>
        <v>-874</v>
      </c>
      <c r="L39" s="81">
        <f t="shared" si="4"/>
        <v>1.4039935101444153E-2</v>
      </c>
      <c r="M39" s="78">
        <f t="shared" si="2"/>
        <v>-51</v>
      </c>
      <c r="N39" s="78">
        <f t="shared" si="5"/>
        <v>0</v>
      </c>
    </row>
    <row r="40" spans="1:14">
      <c r="A40" s="29">
        <v>38</v>
      </c>
      <c r="B40" s="83" t="s">
        <v>129</v>
      </c>
      <c r="C40" s="36">
        <v>11289</v>
      </c>
      <c r="D40" s="36">
        <v>10394</v>
      </c>
      <c r="E40" s="36">
        <v>10209</v>
      </c>
      <c r="F40" s="36"/>
      <c r="G40" s="36"/>
      <c r="H40" s="36"/>
      <c r="I40" s="80">
        <f t="shared" si="3"/>
        <v>1.7819335086932314E-2</v>
      </c>
      <c r="J40" s="80">
        <f t="shared" si="0"/>
        <v>-9.5668349720967313E-2</v>
      </c>
      <c r="K40" s="77">
        <f t="shared" si="1"/>
        <v>-1080</v>
      </c>
      <c r="L40" s="81">
        <f t="shared" si="4"/>
        <v>1.734911888965639E-2</v>
      </c>
      <c r="M40" s="78">
        <f t="shared" si="2"/>
        <v>-185</v>
      </c>
      <c r="N40" s="78">
        <f t="shared" si="5"/>
        <v>0</v>
      </c>
    </row>
    <row r="41" spans="1:14">
      <c r="A41" s="29">
        <v>39</v>
      </c>
      <c r="B41" s="83" t="s">
        <v>130</v>
      </c>
      <c r="C41" s="36">
        <v>4011</v>
      </c>
      <c r="D41" s="36">
        <v>3675</v>
      </c>
      <c r="E41" s="36">
        <v>3641</v>
      </c>
      <c r="F41" s="36"/>
      <c r="G41" s="36"/>
      <c r="H41" s="36"/>
      <c r="I41" s="80">
        <f t="shared" si="3"/>
        <v>6.355196302431242E-3</v>
      </c>
      <c r="J41" s="80">
        <f t="shared" si="0"/>
        <v>-9.2246322612814763E-2</v>
      </c>
      <c r="K41" s="77">
        <f t="shared" si="1"/>
        <v>-370</v>
      </c>
      <c r="L41" s="81">
        <f t="shared" si="4"/>
        <v>5.9436796196045043E-3</v>
      </c>
      <c r="M41" s="78">
        <f t="shared" si="2"/>
        <v>-34</v>
      </c>
      <c r="N41" s="78">
        <f t="shared" si="5"/>
        <v>0</v>
      </c>
    </row>
    <row r="42" spans="1:14">
      <c r="A42" s="29">
        <v>40</v>
      </c>
      <c r="B42" s="83" t="s">
        <v>131</v>
      </c>
      <c r="C42" s="36">
        <v>3120</v>
      </c>
      <c r="D42" s="36">
        <v>2781</v>
      </c>
      <c r="E42" s="36">
        <v>2737</v>
      </c>
      <c r="F42" s="36"/>
      <c r="G42" s="36"/>
      <c r="H42" s="36"/>
      <c r="I42" s="80">
        <f t="shared" si="3"/>
        <v>4.7773063113854186E-3</v>
      </c>
      <c r="J42" s="80">
        <f t="shared" si="0"/>
        <v>-0.12275641025641025</v>
      </c>
      <c r="K42" s="77">
        <f t="shared" si="1"/>
        <v>-383</v>
      </c>
      <c r="L42" s="81">
        <f t="shared" si="4"/>
        <v>6.152511606239257E-3</v>
      </c>
      <c r="M42" s="78">
        <f t="shared" si="2"/>
        <v>-44</v>
      </c>
      <c r="N42" s="78">
        <f t="shared" si="5"/>
        <v>0</v>
      </c>
    </row>
    <row r="43" spans="1:14">
      <c r="A43" s="29">
        <v>41</v>
      </c>
      <c r="B43" s="83" t="s">
        <v>132</v>
      </c>
      <c r="C43" s="36">
        <v>2179</v>
      </c>
      <c r="D43" s="36">
        <v>2155</v>
      </c>
      <c r="E43" s="36">
        <v>2158</v>
      </c>
      <c r="F43" s="36"/>
      <c r="G43" s="36"/>
      <c r="H43" s="36"/>
      <c r="I43" s="80">
        <f t="shared" si="3"/>
        <v>3.7666887175629282E-3</v>
      </c>
      <c r="J43" s="80">
        <f t="shared" si="0"/>
        <v>-9.6374483708122991E-3</v>
      </c>
      <c r="K43" s="77">
        <f t="shared" si="1"/>
        <v>-21</v>
      </c>
      <c r="L43" s="81">
        <f t="shared" si="4"/>
        <v>3.3734397840998539E-4</v>
      </c>
      <c r="M43" s="78">
        <f t="shared" si="2"/>
        <v>3</v>
      </c>
      <c r="N43" s="78">
        <f t="shared" si="5"/>
        <v>0</v>
      </c>
    </row>
    <row r="44" spans="1:14">
      <c r="A44" s="29">
        <v>42</v>
      </c>
      <c r="B44" s="83" t="s">
        <v>133</v>
      </c>
      <c r="C44" s="36">
        <v>38894</v>
      </c>
      <c r="D44" s="36">
        <v>36170</v>
      </c>
      <c r="E44" s="36">
        <v>35808</v>
      </c>
      <c r="F44" s="36"/>
      <c r="G44" s="36"/>
      <c r="H44" s="36"/>
      <c r="I44" s="80">
        <f t="shared" si="3"/>
        <v>6.2501199999301815E-2</v>
      </c>
      <c r="J44" s="80">
        <f t="shared" si="0"/>
        <v>-7.9343857664421244E-2</v>
      </c>
      <c r="K44" s="77">
        <f t="shared" si="1"/>
        <v>-3086</v>
      </c>
      <c r="L44" s="81">
        <f t="shared" si="4"/>
        <v>4.9573500827295947E-2</v>
      </c>
      <c r="M44" s="78">
        <f t="shared" si="2"/>
        <v>-362</v>
      </c>
      <c r="N44" s="78">
        <f t="shared" si="5"/>
        <v>0</v>
      </c>
    </row>
    <row r="45" spans="1:14">
      <c r="A45" s="29">
        <v>43</v>
      </c>
      <c r="B45" s="83" t="s">
        <v>134</v>
      </c>
      <c r="C45" s="36">
        <v>6764</v>
      </c>
      <c r="D45" s="36">
        <v>5762</v>
      </c>
      <c r="E45" s="36">
        <v>5707</v>
      </c>
      <c r="F45" s="36"/>
      <c r="G45" s="36"/>
      <c r="H45" s="36"/>
      <c r="I45" s="80">
        <f t="shared" si="3"/>
        <v>9.9613032952417194E-3</v>
      </c>
      <c r="J45" s="80">
        <f t="shared" si="0"/>
        <v>-0.15626848018923714</v>
      </c>
      <c r="K45" s="77">
        <f t="shared" si="1"/>
        <v>-1057</v>
      </c>
      <c r="L45" s="81">
        <f t="shared" si="4"/>
        <v>1.6979646913302598E-2</v>
      </c>
      <c r="M45" s="78">
        <f t="shared" si="2"/>
        <v>-55</v>
      </c>
      <c r="N45" s="78">
        <f t="shared" si="5"/>
        <v>0</v>
      </c>
    </row>
    <row r="46" spans="1:14">
      <c r="A46" s="29">
        <v>44</v>
      </c>
      <c r="B46" s="83" t="s">
        <v>135</v>
      </c>
      <c r="C46" s="36">
        <v>10432</v>
      </c>
      <c r="D46" s="36">
        <v>9242</v>
      </c>
      <c r="E46" s="36">
        <v>9131</v>
      </c>
      <c r="F46" s="36"/>
      <c r="G46" s="36"/>
      <c r="H46" s="36"/>
      <c r="I46" s="80">
        <f t="shared" si="3"/>
        <v>1.5937736181680769E-2</v>
      </c>
      <c r="J46" s="80">
        <f t="shared" si="0"/>
        <v>-0.12471242331288343</v>
      </c>
      <c r="K46" s="77">
        <f t="shared" si="1"/>
        <v>-1301</v>
      </c>
      <c r="L46" s="81">
        <f t="shared" si="4"/>
        <v>2.0899262662447189E-2</v>
      </c>
      <c r="M46" s="78">
        <f t="shared" si="2"/>
        <v>-111</v>
      </c>
      <c r="N46" s="78">
        <f t="shared" si="5"/>
        <v>0</v>
      </c>
    </row>
    <row r="47" spans="1:14">
      <c r="A47" s="29">
        <v>45</v>
      </c>
      <c r="B47" s="83" t="s">
        <v>136</v>
      </c>
      <c r="C47" s="36">
        <v>26998</v>
      </c>
      <c r="D47" s="36">
        <v>24468</v>
      </c>
      <c r="E47" s="36">
        <v>24298</v>
      </c>
      <c r="F47" s="36"/>
      <c r="G47" s="36"/>
      <c r="H47" s="36"/>
      <c r="I47" s="80">
        <f t="shared" si="3"/>
        <v>4.2411029869946257E-2</v>
      </c>
      <c r="J47" s="80">
        <f t="shared" si="0"/>
        <v>-0.10000740795614491</v>
      </c>
      <c r="K47" s="77">
        <f t="shared" si="1"/>
        <v>-2700</v>
      </c>
      <c r="L47" s="81">
        <f t="shared" si="4"/>
        <v>4.3372797224140974E-2</v>
      </c>
      <c r="M47" s="78">
        <f t="shared" si="2"/>
        <v>-170</v>
      </c>
      <c r="N47" s="78">
        <f t="shared" si="5"/>
        <v>0</v>
      </c>
    </row>
    <row r="48" spans="1:14">
      <c r="A48" s="29">
        <v>46</v>
      </c>
      <c r="B48" s="83" t="s">
        <v>137</v>
      </c>
      <c r="C48" s="36">
        <v>9177</v>
      </c>
      <c r="D48" s="36">
        <v>8300</v>
      </c>
      <c r="E48" s="36">
        <v>8243</v>
      </c>
      <c r="F48" s="36"/>
      <c r="G48" s="36"/>
      <c r="H48" s="36"/>
      <c r="I48" s="80">
        <f t="shared" si="3"/>
        <v>1.438777344711363E-2</v>
      </c>
      <c r="J48" s="80">
        <f t="shared" si="0"/>
        <v>-0.10177617957938324</v>
      </c>
      <c r="K48" s="77">
        <f t="shared" si="1"/>
        <v>-934</v>
      </c>
      <c r="L48" s="81">
        <f t="shared" si="4"/>
        <v>1.5003775039758397E-2</v>
      </c>
      <c r="M48" s="78">
        <f t="shared" si="2"/>
        <v>-57</v>
      </c>
      <c r="N48" s="78">
        <f t="shared" si="5"/>
        <v>0</v>
      </c>
    </row>
    <row r="49" spans="1:14">
      <c r="A49" s="29">
        <v>47</v>
      </c>
      <c r="B49" s="83" t="s">
        <v>138</v>
      </c>
      <c r="C49" s="36">
        <v>6569</v>
      </c>
      <c r="D49" s="36">
        <v>5897</v>
      </c>
      <c r="E49" s="36">
        <v>6392</v>
      </c>
      <c r="F49" s="36"/>
      <c r="G49" s="36"/>
      <c r="H49" s="36"/>
      <c r="I49" s="80">
        <f t="shared" si="3"/>
        <v>1.1156938963235512E-2</v>
      </c>
      <c r="J49" s="80">
        <f t="shared" si="0"/>
        <v>-2.6944740447556705E-2</v>
      </c>
      <c r="K49" s="77">
        <f t="shared" si="1"/>
        <v>-177</v>
      </c>
      <c r="L49" s="81">
        <f t="shared" si="4"/>
        <v>2.8433278180270195E-3</v>
      </c>
      <c r="M49" s="78">
        <f t="shared" si="2"/>
        <v>495</v>
      </c>
      <c r="N49" s="78">
        <f t="shared" si="5"/>
        <v>0</v>
      </c>
    </row>
    <row r="50" spans="1:14">
      <c r="A50" s="29">
        <v>48</v>
      </c>
      <c r="B50" s="83" t="s">
        <v>139</v>
      </c>
      <c r="C50" s="36">
        <v>9682</v>
      </c>
      <c r="D50" s="36">
        <v>8968</v>
      </c>
      <c r="E50" s="36">
        <v>8917</v>
      </c>
      <c r="F50" s="36"/>
      <c r="G50" s="36"/>
      <c r="H50" s="36"/>
      <c r="I50" s="80">
        <f t="shared" si="3"/>
        <v>1.5564209126278327E-2</v>
      </c>
      <c r="J50" s="80">
        <f t="shared" si="0"/>
        <v>-7.9012600702334235E-2</v>
      </c>
      <c r="K50" s="77">
        <f t="shared" si="1"/>
        <v>-765</v>
      </c>
      <c r="L50" s="81">
        <f t="shared" si="4"/>
        <v>1.228895921350661E-2</v>
      </c>
      <c r="M50" s="78">
        <f t="shared" si="2"/>
        <v>-51</v>
      </c>
      <c r="N50" s="78">
        <f t="shared" si="5"/>
        <v>0</v>
      </c>
    </row>
    <row r="51" spans="1:14">
      <c r="A51" s="29">
        <v>49</v>
      </c>
      <c r="B51" s="83" t="s">
        <v>140</v>
      </c>
      <c r="C51" s="36">
        <v>2693</v>
      </c>
      <c r="D51" s="36">
        <v>2246</v>
      </c>
      <c r="E51" s="36">
        <v>2185</v>
      </c>
      <c r="F51" s="36"/>
      <c r="G51" s="36"/>
      <c r="H51" s="36"/>
      <c r="I51" s="80">
        <f t="shared" si="3"/>
        <v>3.8138159628707123E-3</v>
      </c>
      <c r="J51" s="80">
        <f t="shared" si="0"/>
        <v>-0.18863720757519495</v>
      </c>
      <c r="K51" s="77">
        <f t="shared" si="1"/>
        <v>-508</v>
      </c>
      <c r="L51" s="81">
        <f t="shared" si="4"/>
        <v>8.1605114777272662E-3</v>
      </c>
      <c r="M51" s="78">
        <f t="shared" si="2"/>
        <v>-61</v>
      </c>
      <c r="N51" s="78">
        <f t="shared" si="5"/>
        <v>0</v>
      </c>
    </row>
    <row r="52" spans="1:14">
      <c r="A52" s="29">
        <v>50</v>
      </c>
      <c r="B52" s="83" t="s">
        <v>141</v>
      </c>
      <c r="C52" s="36">
        <v>6754</v>
      </c>
      <c r="D52" s="36">
        <v>6127</v>
      </c>
      <c r="E52" s="36">
        <v>6075</v>
      </c>
      <c r="F52" s="36"/>
      <c r="G52" s="36"/>
      <c r="H52" s="36"/>
      <c r="I52" s="80">
        <f t="shared" si="3"/>
        <v>1.0603630194251524E-2</v>
      </c>
      <c r="J52" s="80">
        <f t="shared" si="0"/>
        <v>-0.10053301747112822</v>
      </c>
      <c r="K52" s="77">
        <f t="shared" si="1"/>
        <v>-679</v>
      </c>
      <c r="L52" s="81">
        <f t="shared" si="4"/>
        <v>1.090745530192286E-2</v>
      </c>
      <c r="M52" s="78">
        <f t="shared" si="2"/>
        <v>-52</v>
      </c>
      <c r="N52" s="78">
        <f t="shared" si="5"/>
        <v>0</v>
      </c>
    </row>
    <row r="53" spans="1:14">
      <c r="A53" s="29">
        <v>51</v>
      </c>
      <c r="B53" s="83" t="s">
        <v>142</v>
      </c>
      <c r="C53" s="36">
        <v>11958</v>
      </c>
      <c r="D53" s="36">
        <v>11052</v>
      </c>
      <c r="E53" s="36">
        <v>10947</v>
      </c>
      <c r="F53" s="36"/>
      <c r="G53" s="36"/>
      <c r="H53" s="36"/>
      <c r="I53" s="80">
        <f t="shared" si="3"/>
        <v>1.9107479792011758E-2</v>
      </c>
      <c r="J53" s="80">
        <f t="shared" si="0"/>
        <v>-8.4545910687405926E-2</v>
      </c>
      <c r="K53" s="77">
        <f t="shared" si="1"/>
        <v>-1011</v>
      </c>
      <c r="L53" s="81">
        <f t="shared" si="4"/>
        <v>1.6240702960595009E-2</v>
      </c>
      <c r="M53" s="78">
        <f t="shared" si="2"/>
        <v>-105</v>
      </c>
      <c r="N53" s="78">
        <f t="shared" si="5"/>
        <v>0</v>
      </c>
    </row>
    <row r="54" spans="1:14">
      <c r="A54" s="29">
        <v>52</v>
      </c>
      <c r="B54" s="83" t="s">
        <v>143</v>
      </c>
      <c r="C54" s="36">
        <v>8385</v>
      </c>
      <c r="D54" s="36">
        <v>7298</v>
      </c>
      <c r="E54" s="36">
        <v>7193</v>
      </c>
      <c r="F54" s="36"/>
      <c r="G54" s="36"/>
      <c r="H54" s="36"/>
      <c r="I54" s="80">
        <f t="shared" si="3"/>
        <v>1.2555047240699788E-2</v>
      </c>
      <c r="J54" s="80">
        <f t="shared" si="0"/>
        <v>-0.14215861657722123</v>
      </c>
      <c r="K54" s="77">
        <f t="shared" si="1"/>
        <v>-1192</v>
      </c>
      <c r="L54" s="81">
        <f t="shared" si="4"/>
        <v>1.9148286774509648E-2</v>
      </c>
      <c r="M54" s="78">
        <f t="shared" si="2"/>
        <v>-105</v>
      </c>
      <c r="N54" s="78">
        <f t="shared" si="5"/>
        <v>0</v>
      </c>
    </row>
    <row r="55" spans="1:14">
      <c r="A55" s="29">
        <v>53</v>
      </c>
      <c r="B55" s="83" t="s">
        <v>144</v>
      </c>
      <c r="C55" s="36">
        <v>5957</v>
      </c>
      <c r="D55" s="36">
        <v>5332</v>
      </c>
      <c r="E55" s="36">
        <v>5267</v>
      </c>
      <c r="F55" s="36"/>
      <c r="G55" s="36"/>
      <c r="H55" s="36"/>
      <c r="I55" s="80">
        <f t="shared" si="3"/>
        <v>9.1933037420778227E-3</v>
      </c>
      <c r="J55" s="80">
        <f t="shared" si="0"/>
        <v>-0.11583011583011583</v>
      </c>
      <c r="K55" s="77">
        <f t="shared" si="1"/>
        <v>-690</v>
      </c>
      <c r="L55" s="81">
        <f t="shared" si="4"/>
        <v>1.1084159290613805E-2</v>
      </c>
      <c r="M55" s="78">
        <f t="shared" si="2"/>
        <v>-65</v>
      </c>
      <c r="N55" s="78">
        <f t="shared" si="5"/>
        <v>0</v>
      </c>
    </row>
    <row r="56" spans="1:14">
      <c r="A56" s="29">
        <v>54</v>
      </c>
      <c r="B56" s="83" t="s">
        <v>145</v>
      </c>
      <c r="C56" s="36">
        <v>7561</v>
      </c>
      <c r="D56" s="36">
        <v>6781</v>
      </c>
      <c r="E56" s="36">
        <v>6819</v>
      </c>
      <c r="F56" s="36"/>
      <c r="G56" s="36"/>
      <c r="H56" s="36"/>
      <c r="I56" s="80">
        <f t="shared" si="3"/>
        <v>1.1902247620510476E-2</v>
      </c>
      <c r="J56" s="80">
        <f t="shared" si="0"/>
        <v>-9.8135167305911916E-2</v>
      </c>
      <c r="K56" s="77">
        <f t="shared" si="1"/>
        <v>-742</v>
      </c>
      <c r="L56" s="81">
        <f t="shared" si="4"/>
        <v>1.1919487237152818E-2</v>
      </c>
      <c r="M56" s="78">
        <f t="shared" si="2"/>
        <v>38</v>
      </c>
      <c r="N56" s="78">
        <f t="shared" si="5"/>
        <v>0</v>
      </c>
    </row>
    <row r="57" spans="1:14">
      <c r="A57" s="29">
        <v>55</v>
      </c>
      <c r="B57" s="83" t="s">
        <v>146</v>
      </c>
      <c r="C57" s="36">
        <v>16450</v>
      </c>
      <c r="D57" s="36">
        <v>14459</v>
      </c>
      <c r="E57" s="36">
        <v>14223</v>
      </c>
      <c r="F57" s="36"/>
      <c r="G57" s="36"/>
      <c r="H57" s="36"/>
      <c r="I57" s="80">
        <f t="shared" si="3"/>
        <v>2.4825585556022951E-2</v>
      </c>
      <c r="J57" s="80">
        <f t="shared" si="0"/>
        <v>-0.13537993920972644</v>
      </c>
      <c r="K57" s="77">
        <f t="shared" si="1"/>
        <v>-2227</v>
      </c>
      <c r="L57" s="81">
        <f t="shared" si="4"/>
        <v>3.5774525710430355E-2</v>
      </c>
      <c r="M57" s="78">
        <f t="shared" si="2"/>
        <v>-236</v>
      </c>
      <c r="N57" s="78">
        <f t="shared" si="5"/>
        <v>0</v>
      </c>
    </row>
    <row r="58" spans="1:14">
      <c r="A58" s="29">
        <v>56</v>
      </c>
      <c r="B58" s="83" t="s">
        <v>147</v>
      </c>
      <c r="C58" s="36">
        <v>1302</v>
      </c>
      <c r="D58" s="36">
        <v>1110</v>
      </c>
      <c r="E58" s="36">
        <v>1090</v>
      </c>
      <c r="F58" s="36"/>
      <c r="G58" s="36"/>
      <c r="H58" s="36"/>
      <c r="I58" s="80">
        <f t="shared" si="3"/>
        <v>1.9025443476105614E-3</v>
      </c>
      <c r="J58" s="80">
        <f t="shared" si="0"/>
        <v>-0.16282642089093702</v>
      </c>
      <c r="K58" s="77">
        <f t="shared" si="1"/>
        <v>-212</v>
      </c>
      <c r="L58" s="81">
        <f t="shared" si="4"/>
        <v>3.405567782043662E-3</v>
      </c>
      <c r="M58" s="78">
        <f t="shared" si="2"/>
        <v>-20</v>
      </c>
      <c r="N58" s="78">
        <f t="shared" si="5"/>
        <v>0</v>
      </c>
    </row>
    <row r="59" spans="1:14">
      <c r="A59" s="29">
        <v>57</v>
      </c>
      <c r="B59" s="83" t="s">
        <v>148</v>
      </c>
      <c r="C59" s="36">
        <v>2735</v>
      </c>
      <c r="D59" s="36">
        <v>2422</v>
      </c>
      <c r="E59" s="36">
        <v>2392</v>
      </c>
      <c r="F59" s="36"/>
      <c r="G59" s="36"/>
      <c r="H59" s="36"/>
      <c r="I59" s="80">
        <f t="shared" si="3"/>
        <v>4.1751248435637272E-3</v>
      </c>
      <c r="J59" s="80">
        <f t="shared" si="0"/>
        <v>-0.12541133455210238</v>
      </c>
      <c r="K59" s="77">
        <f t="shared" si="1"/>
        <v>-343</v>
      </c>
      <c r="L59" s="81">
        <f t="shared" si="4"/>
        <v>5.5099516473630945E-3</v>
      </c>
      <c r="M59" s="78">
        <f t="shared" si="2"/>
        <v>-30</v>
      </c>
      <c r="N59" s="78">
        <f t="shared" si="5"/>
        <v>0</v>
      </c>
    </row>
    <row r="60" spans="1:14">
      <c r="A60" s="29">
        <v>58</v>
      </c>
      <c r="B60" s="83" t="s">
        <v>149</v>
      </c>
      <c r="C60" s="36">
        <v>11899</v>
      </c>
      <c r="D60" s="36">
        <v>10821</v>
      </c>
      <c r="E60" s="36">
        <v>10722</v>
      </c>
      <c r="F60" s="36"/>
      <c r="G60" s="36"/>
      <c r="H60" s="36"/>
      <c r="I60" s="80">
        <f t="shared" si="3"/>
        <v>1.8714752747780221E-2</v>
      </c>
      <c r="J60" s="80">
        <f t="shared" si="0"/>
        <v>-9.8915875283637281E-2</v>
      </c>
      <c r="K60" s="77">
        <f t="shared" si="1"/>
        <v>-1177</v>
      </c>
      <c r="L60" s="81">
        <f t="shared" si="4"/>
        <v>1.8907326789931084E-2</v>
      </c>
      <c r="M60" s="78">
        <f t="shared" si="2"/>
        <v>-99</v>
      </c>
      <c r="N60" s="78">
        <f t="shared" si="5"/>
        <v>0</v>
      </c>
    </row>
    <row r="61" spans="1:14">
      <c r="A61" s="29">
        <v>59</v>
      </c>
      <c r="B61" s="83" t="s">
        <v>150</v>
      </c>
      <c r="C61" s="36">
        <v>5823</v>
      </c>
      <c r="D61" s="36">
        <v>5405</v>
      </c>
      <c r="E61" s="36">
        <v>5360</v>
      </c>
      <c r="F61" s="36"/>
      <c r="G61" s="36"/>
      <c r="H61" s="36"/>
      <c r="I61" s="80">
        <f t="shared" si="3"/>
        <v>9.355630920360191E-3</v>
      </c>
      <c r="J61" s="80">
        <f t="shared" si="0"/>
        <v>-7.9512278894040875E-2</v>
      </c>
      <c r="K61" s="77">
        <f t="shared" si="1"/>
        <v>-463</v>
      </c>
      <c r="L61" s="81">
        <f t="shared" si="4"/>
        <v>7.4376315239915829E-3</v>
      </c>
      <c r="M61" s="78">
        <f t="shared" si="2"/>
        <v>-45</v>
      </c>
      <c r="N61" s="78">
        <f t="shared" si="5"/>
        <v>0</v>
      </c>
    </row>
    <row r="62" spans="1:14">
      <c r="A62" s="29">
        <v>60</v>
      </c>
      <c r="B62" s="83" t="s">
        <v>151</v>
      </c>
      <c r="C62" s="36">
        <v>7720</v>
      </c>
      <c r="D62" s="36">
        <v>6872</v>
      </c>
      <c r="E62" s="36">
        <v>6800</v>
      </c>
      <c r="F62" s="36"/>
      <c r="G62" s="36"/>
      <c r="H62" s="36"/>
      <c r="I62" s="80">
        <f t="shared" si="3"/>
        <v>1.1869084003442035E-2</v>
      </c>
      <c r="J62" s="80">
        <f t="shared" si="0"/>
        <v>-0.11917098445595854</v>
      </c>
      <c r="K62" s="77">
        <f t="shared" si="1"/>
        <v>-920</v>
      </c>
      <c r="L62" s="81">
        <f t="shared" si="4"/>
        <v>1.477887905415174E-2</v>
      </c>
      <c r="M62" s="78">
        <f t="shared" si="2"/>
        <v>-72</v>
      </c>
      <c r="N62" s="78">
        <f t="shared" si="5"/>
        <v>0</v>
      </c>
    </row>
    <row r="63" spans="1:14">
      <c r="A63" s="29">
        <v>61</v>
      </c>
      <c r="B63" s="83" t="s">
        <v>152</v>
      </c>
      <c r="C63" s="36">
        <v>3695</v>
      </c>
      <c r="D63" s="36">
        <v>3140</v>
      </c>
      <c r="E63" s="36">
        <v>3081</v>
      </c>
      <c r="F63" s="36"/>
      <c r="G63" s="36"/>
      <c r="H63" s="36"/>
      <c r="I63" s="80">
        <f t="shared" si="3"/>
        <v>5.3777423256771923E-3</v>
      </c>
      <c r="J63" s="80">
        <f t="shared" si="0"/>
        <v>-0.16617050067658998</v>
      </c>
      <c r="K63" s="77">
        <f t="shared" si="1"/>
        <v>-614</v>
      </c>
      <c r="L63" s="81">
        <f t="shared" si="4"/>
        <v>9.8632953687490966E-3</v>
      </c>
      <c r="M63" s="78">
        <f t="shared" si="2"/>
        <v>-59</v>
      </c>
      <c r="N63" s="78">
        <f t="shared" si="5"/>
        <v>0</v>
      </c>
    </row>
    <row r="64" spans="1:14">
      <c r="A64" s="29">
        <v>62</v>
      </c>
      <c r="B64" s="83" t="s">
        <v>153</v>
      </c>
      <c r="C64" s="36">
        <v>878</v>
      </c>
      <c r="D64" s="36">
        <v>808</v>
      </c>
      <c r="E64" s="36">
        <v>805</v>
      </c>
      <c r="F64" s="36"/>
      <c r="G64" s="36"/>
      <c r="H64" s="36"/>
      <c r="I64" s="80">
        <f t="shared" si="3"/>
        <v>1.4050900915839467E-3</v>
      </c>
      <c r="J64" s="80">
        <f t="shared" si="0"/>
        <v>-8.3143507972665148E-2</v>
      </c>
      <c r="K64" s="77">
        <f t="shared" si="1"/>
        <v>-73</v>
      </c>
      <c r="L64" s="81">
        <f t="shared" si="4"/>
        <v>1.1726719249489969E-3</v>
      </c>
      <c r="M64" s="78">
        <f t="shared" si="2"/>
        <v>-3</v>
      </c>
      <c r="N64" s="78">
        <f t="shared" si="5"/>
        <v>0</v>
      </c>
    </row>
    <row r="65" spans="1:15">
      <c r="A65" s="29">
        <v>63</v>
      </c>
      <c r="B65" s="83" t="s">
        <v>154</v>
      </c>
      <c r="C65" s="36">
        <v>18240</v>
      </c>
      <c r="D65" s="36">
        <v>15792</v>
      </c>
      <c r="E65" s="36">
        <v>15626</v>
      </c>
      <c r="F65" s="36"/>
      <c r="G65" s="36"/>
      <c r="H65" s="36"/>
      <c r="I65" s="80">
        <f t="shared" si="3"/>
        <v>2.7274456858497827E-2</v>
      </c>
      <c r="J65" s="80">
        <f t="shared" si="0"/>
        <v>-0.14331140350877192</v>
      </c>
      <c r="K65" s="77">
        <f t="shared" si="1"/>
        <v>-2614</v>
      </c>
      <c r="L65" s="81">
        <f t="shared" si="4"/>
        <v>4.1991293312557229E-2</v>
      </c>
      <c r="M65" s="78">
        <f t="shared" si="2"/>
        <v>-166</v>
      </c>
      <c r="N65" s="78">
        <f t="shared" si="5"/>
        <v>0</v>
      </c>
    </row>
    <row r="66" spans="1:15">
      <c r="A66" s="29">
        <v>64</v>
      </c>
      <c r="B66" s="83" t="s">
        <v>155</v>
      </c>
      <c r="C66" s="36">
        <v>6400</v>
      </c>
      <c r="D66" s="36">
        <v>5900</v>
      </c>
      <c r="E66" s="36">
        <v>5894</v>
      </c>
      <c r="F66" s="36"/>
      <c r="G66" s="36"/>
      <c r="H66" s="36"/>
      <c r="I66" s="80">
        <f t="shared" si="3"/>
        <v>1.0287703105336376E-2</v>
      </c>
      <c r="J66" s="80">
        <f t="shared" si="0"/>
        <v>-7.9062499999999994E-2</v>
      </c>
      <c r="K66" s="77">
        <f t="shared" si="1"/>
        <v>-506</v>
      </c>
      <c r="L66" s="81">
        <f t="shared" si="4"/>
        <v>8.1283834797834572E-3</v>
      </c>
      <c r="M66" s="78">
        <f t="shared" si="2"/>
        <v>-6</v>
      </c>
      <c r="N66" s="78">
        <f t="shared" si="5"/>
        <v>0</v>
      </c>
    </row>
    <row r="67" spans="1:15">
      <c r="A67" s="29">
        <v>65</v>
      </c>
      <c r="B67" s="83" t="s">
        <v>156</v>
      </c>
      <c r="C67" s="36">
        <v>2869</v>
      </c>
      <c r="D67" s="36">
        <v>2190</v>
      </c>
      <c r="E67" s="36">
        <v>2111</v>
      </c>
      <c r="F67" s="36"/>
      <c r="G67" s="36"/>
      <c r="H67" s="36"/>
      <c r="I67" s="80">
        <f t="shared" si="3"/>
        <v>3.6846524016567843E-3</v>
      </c>
      <c r="J67" s="80">
        <f t="shared" ref="J67:J84" si="6">(E67-C67)/C67</f>
        <v>-0.26420355524573019</v>
      </c>
      <c r="K67" s="77">
        <f t="shared" ref="K67:K83" si="7">E67-C67</f>
        <v>-758</v>
      </c>
      <c r="L67" s="81">
        <f t="shared" si="4"/>
        <v>1.2176511220703281E-2</v>
      </c>
      <c r="M67" s="78">
        <f t="shared" ref="M67:M83" si="8">E67-D67</f>
        <v>-79</v>
      </c>
      <c r="N67" s="78">
        <f t="shared" si="5"/>
        <v>0</v>
      </c>
      <c r="O67" s="8"/>
    </row>
    <row r="68" spans="1:15">
      <c r="A68" s="29">
        <v>66</v>
      </c>
      <c r="B68" s="83" t="s">
        <v>157</v>
      </c>
      <c r="C68" s="36">
        <v>11173</v>
      </c>
      <c r="D68" s="36">
        <v>9977</v>
      </c>
      <c r="E68" s="36">
        <v>9888</v>
      </c>
      <c r="F68" s="36"/>
      <c r="G68" s="36"/>
      <c r="H68" s="36"/>
      <c r="I68" s="80">
        <f t="shared" ref="I68:I83" si="9">E68/$E$84</f>
        <v>1.7259044503828654E-2</v>
      </c>
      <c r="J68" s="80">
        <f t="shared" si="6"/>
        <v>-0.11500939765506131</v>
      </c>
      <c r="K68" s="77">
        <f t="shared" si="7"/>
        <v>-1285</v>
      </c>
      <c r="L68" s="81">
        <f t="shared" ref="L68:L84" si="10">K68/$K$84</f>
        <v>2.0642238678896724E-2</v>
      </c>
      <c r="M68" s="78">
        <f t="shared" si="8"/>
        <v>-89</v>
      </c>
      <c r="N68" s="78">
        <f t="shared" ref="N68:N84" si="11">H68-G68</f>
        <v>0</v>
      </c>
    </row>
    <row r="69" spans="1:15">
      <c r="A69" s="29">
        <v>67</v>
      </c>
      <c r="B69" s="83" t="s">
        <v>158</v>
      </c>
      <c r="C69" s="36">
        <v>1173</v>
      </c>
      <c r="D69" s="36">
        <v>1079</v>
      </c>
      <c r="E69" s="36">
        <v>1050</v>
      </c>
      <c r="F69" s="36"/>
      <c r="G69" s="36"/>
      <c r="H69" s="36"/>
      <c r="I69" s="80">
        <f t="shared" si="9"/>
        <v>1.8327262064138435E-3</v>
      </c>
      <c r="J69" s="80">
        <f t="shared" si="6"/>
        <v>-0.10485933503836317</v>
      </c>
      <c r="K69" s="77">
        <f t="shared" si="7"/>
        <v>-123</v>
      </c>
      <c r="L69" s="81">
        <f t="shared" si="10"/>
        <v>1.9758718735442002E-3</v>
      </c>
      <c r="M69" s="78">
        <f t="shared" si="8"/>
        <v>-29</v>
      </c>
      <c r="N69" s="78">
        <f t="shared" si="11"/>
        <v>0</v>
      </c>
    </row>
    <row r="70" spans="1:15">
      <c r="A70" s="29">
        <v>68</v>
      </c>
      <c r="B70" s="83" t="s">
        <v>159</v>
      </c>
      <c r="C70" s="36">
        <v>8756</v>
      </c>
      <c r="D70" s="36">
        <v>8136</v>
      </c>
      <c r="E70" s="36">
        <v>8086</v>
      </c>
      <c r="F70" s="36"/>
      <c r="G70" s="36"/>
      <c r="H70" s="36"/>
      <c r="I70" s="80">
        <f t="shared" si="9"/>
        <v>1.4113737242916513E-2</v>
      </c>
      <c r="J70" s="80">
        <f t="shared" si="6"/>
        <v>-7.6518958428506173E-2</v>
      </c>
      <c r="K70" s="77">
        <f t="shared" si="7"/>
        <v>-670</v>
      </c>
      <c r="L70" s="81">
        <f t="shared" si="10"/>
        <v>1.0762879311175724E-2</v>
      </c>
      <c r="M70" s="78">
        <f t="shared" si="8"/>
        <v>-50</v>
      </c>
      <c r="N70" s="78">
        <f t="shared" si="11"/>
        <v>0</v>
      </c>
    </row>
    <row r="71" spans="1:15">
      <c r="A71" s="29">
        <v>69</v>
      </c>
      <c r="B71" s="83" t="s">
        <v>160</v>
      </c>
      <c r="C71" s="36">
        <v>1497</v>
      </c>
      <c r="D71" s="36">
        <v>1381</v>
      </c>
      <c r="E71" s="36">
        <v>1355</v>
      </c>
      <c r="F71" s="36"/>
      <c r="G71" s="36"/>
      <c r="H71" s="36"/>
      <c r="I71" s="80">
        <f t="shared" si="9"/>
        <v>2.365089533038817E-3</v>
      </c>
      <c r="J71" s="80">
        <f t="shared" si="6"/>
        <v>-9.4856379425517709E-2</v>
      </c>
      <c r="K71" s="77">
        <f t="shared" si="7"/>
        <v>-142</v>
      </c>
      <c r="L71" s="81">
        <f t="shared" si="10"/>
        <v>2.2810878540103774E-3</v>
      </c>
      <c r="M71" s="78">
        <f t="shared" si="8"/>
        <v>-26</v>
      </c>
      <c r="N71" s="78">
        <f t="shared" si="11"/>
        <v>0</v>
      </c>
    </row>
    <row r="72" spans="1:15">
      <c r="A72" s="29">
        <v>70</v>
      </c>
      <c r="B72" s="83" t="s">
        <v>161</v>
      </c>
      <c r="C72" s="36">
        <v>5146</v>
      </c>
      <c r="D72" s="36">
        <v>4824</v>
      </c>
      <c r="E72" s="36">
        <v>4784</v>
      </c>
      <c r="F72" s="36"/>
      <c r="G72" s="36"/>
      <c r="H72" s="36"/>
      <c r="I72" s="80">
        <f t="shared" si="9"/>
        <v>8.3502496871274545E-3</v>
      </c>
      <c r="J72" s="80">
        <f t="shared" si="6"/>
        <v>-7.0345899727944028E-2</v>
      </c>
      <c r="K72" s="77">
        <f t="shared" si="7"/>
        <v>-362</v>
      </c>
      <c r="L72" s="81">
        <f t="shared" si="10"/>
        <v>5.8151676278292716E-3</v>
      </c>
      <c r="M72" s="78">
        <f t="shared" si="8"/>
        <v>-40</v>
      </c>
      <c r="N72" s="78">
        <f t="shared" si="11"/>
        <v>0</v>
      </c>
    </row>
    <row r="73" spans="1:15">
      <c r="A73" s="29">
        <v>71</v>
      </c>
      <c r="B73" s="83" t="s">
        <v>162</v>
      </c>
      <c r="C73" s="36">
        <v>2729</v>
      </c>
      <c r="D73" s="36">
        <v>2483</v>
      </c>
      <c r="E73" s="36">
        <v>2463</v>
      </c>
      <c r="F73" s="36"/>
      <c r="G73" s="36"/>
      <c r="H73" s="36"/>
      <c r="I73" s="80">
        <f t="shared" si="9"/>
        <v>4.2990520441879019E-3</v>
      </c>
      <c r="J73" s="80">
        <f t="shared" si="6"/>
        <v>-9.7471601319164533E-2</v>
      </c>
      <c r="K73" s="77">
        <f t="shared" si="7"/>
        <v>-266</v>
      </c>
      <c r="L73" s="81">
        <f t="shared" si="10"/>
        <v>4.2730237265264813E-3</v>
      </c>
      <c r="M73" s="78">
        <f t="shared" si="8"/>
        <v>-20</v>
      </c>
      <c r="N73" s="78">
        <f t="shared" si="11"/>
        <v>0</v>
      </c>
    </row>
    <row r="74" spans="1:15">
      <c r="A74" s="29">
        <v>72</v>
      </c>
      <c r="B74" s="83" t="s">
        <v>163</v>
      </c>
      <c r="C74" s="36">
        <v>814</v>
      </c>
      <c r="D74" s="36">
        <v>654</v>
      </c>
      <c r="E74" s="36">
        <v>628</v>
      </c>
      <c r="F74" s="36"/>
      <c r="G74" s="36"/>
      <c r="H74" s="36"/>
      <c r="I74" s="80">
        <f t="shared" si="9"/>
        <v>1.0961448167884703E-3</v>
      </c>
      <c r="J74" s="80">
        <f t="shared" si="6"/>
        <v>-0.2285012285012285</v>
      </c>
      <c r="K74" s="77">
        <f t="shared" si="7"/>
        <v>-186</v>
      </c>
      <c r="L74" s="81">
        <f t="shared" si="10"/>
        <v>2.9879038087741562E-3</v>
      </c>
      <c r="M74" s="78">
        <f t="shared" si="8"/>
        <v>-26</v>
      </c>
      <c r="N74" s="78">
        <f t="shared" si="11"/>
        <v>0</v>
      </c>
    </row>
    <row r="75" spans="1:15">
      <c r="A75" s="29">
        <v>73</v>
      </c>
      <c r="B75" s="83" t="s">
        <v>164</v>
      </c>
      <c r="C75" s="36">
        <v>1054</v>
      </c>
      <c r="D75" s="36">
        <v>790</v>
      </c>
      <c r="E75" s="36">
        <v>777</v>
      </c>
      <c r="F75" s="36"/>
      <c r="G75" s="36"/>
      <c r="H75" s="36"/>
      <c r="I75" s="80">
        <f t="shared" si="9"/>
        <v>1.3562173927462442E-3</v>
      </c>
      <c r="J75" s="80">
        <f t="shared" si="6"/>
        <v>-0.26280834914611007</v>
      </c>
      <c r="K75" s="77">
        <f t="shared" si="7"/>
        <v>-277</v>
      </c>
      <c r="L75" s="81">
        <f t="shared" si="10"/>
        <v>4.4497277152174266E-3</v>
      </c>
      <c r="M75" s="78">
        <f t="shared" si="8"/>
        <v>-13</v>
      </c>
      <c r="N75" s="78">
        <f t="shared" si="11"/>
        <v>0</v>
      </c>
    </row>
    <row r="76" spans="1:15">
      <c r="A76" s="29">
        <v>74</v>
      </c>
      <c r="B76" s="83" t="s">
        <v>165</v>
      </c>
      <c r="C76" s="36">
        <v>532</v>
      </c>
      <c r="D76" s="36">
        <v>485</v>
      </c>
      <c r="E76" s="36">
        <v>475</v>
      </c>
      <c r="F76" s="36"/>
      <c r="G76" s="36"/>
      <c r="H76" s="36"/>
      <c r="I76" s="80">
        <f t="shared" si="9"/>
        <v>8.2909042671102447E-4</v>
      </c>
      <c r="J76" s="80">
        <f t="shared" si="6"/>
        <v>-0.10714285714285714</v>
      </c>
      <c r="K76" s="77">
        <f t="shared" si="7"/>
        <v>-57</v>
      </c>
      <c r="L76" s="81">
        <f t="shared" si="10"/>
        <v>9.1564794139853173E-4</v>
      </c>
      <c r="M76" s="78">
        <f t="shared" si="8"/>
        <v>-10</v>
      </c>
      <c r="N76" s="78">
        <f t="shared" si="11"/>
        <v>0</v>
      </c>
    </row>
    <row r="77" spans="1:15">
      <c r="A77" s="29">
        <v>75</v>
      </c>
      <c r="B77" s="83" t="s">
        <v>166</v>
      </c>
      <c r="C77" s="36">
        <v>3428</v>
      </c>
      <c r="D77" s="36">
        <v>3140</v>
      </c>
      <c r="E77" s="36">
        <v>3112</v>
      </c>
      <c r="F77" s="36"/>
      <c r="G77" s="36"/>
      <c r="H77" s="36"/>
      <c r="I77" s="80">
        <f t="shared" si="9"/>
        <v>5.4318513851046484E-3</v>
      </c>
      <c r="J77" s="80">
        <f t="shared" si="6"/>
        <v>-9.2182030338389731E-2</v>
      </c>
      <c r="K77" s="77">
        <f t="shared" si="7"/>
        <v>-316</v>
      </c>
      <c r="L77" s="81">
        <f t="shared" si="10"/>
        <v>5.0762236751216846E-3</v>
      </c>
      <c r="M77" s="78">
        <f t="shared" si="8"/>
        <v>-28</v>
      </c>
      <c r="N77" s="78">
        <f t="shared" si="11"/>
        <v>0</v>
      </c>
    </row>
    <row r="78" spans="1:15">
      <c r="A78" s="29">
        <v>76</v>
      </c>
      <c r="B78" s="83" t="s">
        <v>167</v>
      </c>
      <c r="C78" s="36">
        <v>1556</v>
      </c>
      <c r="D78" s="36">
        <v>1404</v>
      </c>
      <c r="E78" s="36">
        <v>1380</v>
      </c>
      <c r="F78" s="36"/>
      <c r="G78" s="36"/>
      <c r="H78" s="36"/>
      <c r="I78" s="80">
        <f t="shared" si="9"/>
        <v>2.4087258712867658E-3</v>
      </c>
      <c r="J78" s="80">
        <f t="shared" si="6"/>
        <v>-0.11311053984575835</v>
      </c>
      <c r="K78" s="77">
        <f t="shared" si="7"/>
        <v>-176</v>
      </c>
      <c r="L78" s="81">
        <f t="shared" si="10"/>
        <v>2.8272638190551154E-3</v>
      </c>
      <c r="M78" s="78">
        <f t="shared" si="8"/>
        <v>-24</v>
      </c>
      <c r="N78" s="78">
        <f t="shared" si="11"/>
        <v>0</v>
      </c>
    </row>
    <row r="79" spans="1:15">
      <c r="A79" s="29">
        <v>77</v>
      </c>
      <c r="B79" s="83" t="s">
        <v>168</v>
      </c>
      <c r="C79" s="36">
        <v>1272</v>
      </c>
      <c r="D79" s="36">
        <v>1135</v>
      </c>
      <c r="E79" s="36">
        <v>1121</v>
      </c>
      <c r="F79" s="36"/>
      <c r="G79" s="36"/>
      <c r="H79" s="36"/>
      <c r="I79" s="80">
        <f t="shared" si="9"/>
        <v>1.9566534070380179E-3</v>
      </c>
      <c r="J79" s="80">
        <f t="shared" si="6"/>
        <v>-0.11871069182389937</v>
      </c>
      <c r="K79" s="77">
        <f t="shared" si="7"/>
        <v>-151</v>
      </c>
      <c r="L79" s="81">
        <f t="shared" si="10"/>
        <v>2.4256638447575142E-3</v>
      </c>
      <c r="M79" s="78">
        <f t="shared" si="8"/>
        <v>-14</v>
      </c>
      <c r="N79" s="78">
        <f t="shared" si="11"/>
        <v>0</v>
      </c>
    </row>
    <row r="80" spans="1:15">
      <c r="A80" s="29">
        <v>78</v>
      </c>
      <c r="B80" s="83" t="s">
        <v>169</v>
      </c>
      <c r="C80" s="36">
        <v>930</v>
      </c>
      <c r="D80" s="36">
        <v>826</v>
      </c>
      <c r="E80" s="36">
        <v>806</v>
      </c>
      <c r="F80" s="36"/>
      <c r="G80" s="36"/>
      <c r="H80" s="36"/>
      <c r="I80" s="80">
        <f t="shared" si="9"/>
        <v>1.4068355451138646E-3</v>
      </c>
      <c r="J80" s="80">
        <f t="shared" si="6"/>
        <v>-0.13333333333333333</v>
      </c>
      <c r="K80" s="77">
        <f t="shared" si="7"/>
        <v>-124</v>
      </c>
      <c r="L80" s="81">
        <f t="shared" si="10"/>
        <v>1.9919358725161043E-3</v>
      </c>
      <c r="M80" s="78">
        <f t="shared" si="8"/>
        <v>-20</v>
      </c>
      <c r="N80" s="78">
        <f t="shared" si="11"/>
        <v>0</v>
      </c>
    </row>
    <row r="81" spans="1:15">
      <c r="A81" s="29">
        <v>79</v>
      </c>
      <c r="B81" s="83" t="s">
        <v>170</v>
      </c>
      <c r="C81" s="36">
        <v>2363</v>
      </c>
      <c r="D81" s="36">
        <v>2108</v>
      </c>
      <c r="E81" s="36">
        <v>2077</v>
      </c>
      <c r="F81" s="36"/>
      <c r="G81" s="36"/>
      <c r="H81" s="36"/>
      <c r="I81" s="80">
        <f t="shared" si="9"/>
        <v>3.6253069816395743E-3</v>
      </c>
      <c r="J81" s="80">
        <f t="shared" si="6"/>
        <v>-0.12103258569614897</v>
      </c>
      <c r="K81" s="77">
        <f t="shared" si="7"/>
        <v>-286</v>
      </c>
      <c r="L81" s="81">
        <f t="shared" si="10"/>
        <v>4.594303705964563E-3</v>
      </c>
      <c r="M81" s="78">
        <f t="shared" si="8"/>
        <v>-31</v>
      </c>
      <c r="N81" s="78">
        <f t="shared" si="11"/>
        <v>0</v>
      </c>
    </row>
    <row r="82" spans="1:15">
      <c r="A82" s="29">
        <v>80</v>
      </c>
      <c r="B82" s="83" t="s">
        <v>171</v>
      </c>
      <c r="C82" s="36">
        <v>4271</v>
      </c>
      <c r="D82" s="36">
        <v>3769</v>
      </c>
      <c r="E82" s="36">
        <v>3702</v>
      </c>
      <c r="F82" s="36"/>
      <c r="G82" s="36"/>
      <c r="H82" s="36"/>
      <c r="I82" s="80">
        <f t="shared" si="9"/>
        <v>6.4616689677562365E-3</v>
      </c>
      <c r="J82" s="80">
        <f t="shared" si="6"/>
        <v>-0.1332240693046125</v>
      </c>
      <c r="K82" s="77">
        <f t="shared" si="7"/>
        <v>-569</v>
      </c>
      <c r="L82" s="81">
        <f t="shared" si="10"/>
        <v>9.1404154150134132E-3</v>
      </c>
      <c r="M82" s="78">
        <f t="shared" si="8"/>
        <v>-67</v>
      </c>
      <c r="N82" s="78">
        <f t="shared" si="11"/>
        <v>0</v>
      </c>
    </row>
    <row r="83" spans="1:15">
      <c r="A83" s="29">
        <v>81</v>
      </c>
      <c r="B83" s="83" t="s">
        <v>172</v>
      </c>
      <c r="C83" s="36">
        <v>3150</v>
      </c>
      <c r="D83" s="36">
        <v>2752</v>
      </c>
      <c r="E83" s="36">
        <v>2697</v>
      </c>
      <c r="F83" s="36"/>
      <c r="G83" s="36"/>
      <c r="H83" s="36"/>
      <c r="I83" s="80">
        <f t="shared" si="9"/>
        <v>4.7074881701887009E-3</v>
      </c>
      <c r="J83" s="80">
        <f t="shared" si="6"/>
        <v>-0.1438095238095238</v>
      </c>
      <c r="K83" s="77">
        <f t="shared" si="7"/>
        <v>-453</v>
      </c>
      <c r="L83" s="81">
        <f t="shared" si="10"/>
        <v>7.276991534272542E-3</v>
      </c>
      <c r="M83" s="78">
        <f t="shared" si="8"/>
        <v>-55</v>
      </c>
      <c r="N83" s="78">
        <f t="shared" si="11"/>
        <v>0</v>
      </c>
    </row>
    <row r="84" spans="1:15" s="89" customFormat="1">
      <c r="A84" s="167" t="s">
        <v>173</v>
      </c>
      <c r="B84" s="167"/>
      <c r="C84" s="45">
        <v>635168</v>
      </c>
      <c r="D84" s="45">
        <v>577923</v>
      </c>
      <c r="E84" s="45">
        <v>572917</v>
      </c>
      <c r="F84" s="45"/>
      <c r="G84" s="45"/>
      <c r="H84" s="45"/>
      <c r="I84" s="80">
        <f>SUM(I3:I83)</f>
        <v>1</v>
      </c>
      <c r="J84" s="80">
        <f t="shared" si="6"/>
        <v>-9.8007141417703669E-2</v>
      </c>
      <c r="K84" s="77">
        <f>SUM(K3:K83)</f>
        <v>-62251</v>
      </c>
      <c r="L84" s="81">
        <f t="shared" si="10"/>
        <v>1</v>
      </c>
      <c r="M84" s="77">
        <f>SUM(M3:M83)</f>
        <v>-5006</v>
      </c>
      <c r="N84" s="78">
        <f t="shared" si="11"/>
        <v>0</v>
      </c>
      <c r="O84" s="17"/>
    </row>
    <row r="85" spans="1:15">
      <c r="C85" s="113"/>
      <c r="D85" s="112"/>
      <c r="E85" s="43">
        <v>2286341</v>
      </c>
      <c r="F85" s="120"/>
      <c r="G85" s="120"/>
      <c r="H85" s="120"/>
      <c r="L85" s="11"/>
    </row>
    <row r="86" spans="1:15">
      <c r="E86" s="120">
        <f>E84+E85</f>
        <v>2859258</v>
      </c>
      <c r="F86" s="120"/>
    </row>
    <row r="87" spans="1:15">
      <c r="C87" s="113"/>
      <c r="D87" s="112"/>
      <c r="E87" s="114"/>
      <c r="F87" s="120"/>
      <c r="G87" s="120"/>
      <c r="H87" s="120"/>
    </row>
    <row r="88" spans="1:15">
      <c r="E88" s="120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1"/>
  <sheetViews>
    <sheetView topLeftCell="K1" zoomScale="78" zoomScaleNormal="78" workbookViewId="0">
      <pane ySplit="2" topLeftCell="A3" activePane="bottomLeft" state="frozen"/>
      <selection activeCell="W1" sqref="W1"/>
      <selection pane="bottomLeft" activeCell="X10" sqref="X10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7.5703125" style="5" customWidth="1"/>
    <col min="15" max="16384" width="9.140625" style="5"/>
  </cols>
  <sheetData>
    <row r="1" spans="1:16" ht="15.75" thickBot="1">
      <c r="A1" s="5" t="s">
        <v>292</v>
      </c>
      <c r="C1" s="163" t="s">
        <v>274</v>
      </c>
      <c r="D1" s="163"/>
      <c r="E1" s="164"/>
      <c r="F1" s="165" t="s">
        <v>273</v>
      </c>
      <c r="G1" s="163"/>
      <c r="H1" s="164"/>
    </row>
    <row r="2" spans="1:16" ht="30">
      <c r="A2" s="16" t="s">
        <v>91</v>
      </c>
      <c r="B2" s="16" t="s">
        <v>174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42" t="s">
        <v>301</v>
      </c>
      <c r="J2" s="12" t="s">
        <v>296</v>
      </c>
      <c r="K2" s="72" t="s">
        <v>297</v>
      </c>
      <c r="L2" s="72" t="s">
        <v>302</v>
      </c>
      <c r="M2" s="76" t="s">
        <v>299</v>
      </c>
      <c r="N2" s="139" t="s">
        <v>312</v>
      </c>
    </row>
    <row r="3" spans="1:16">
      <c r="A3" s="29">
        <v>1</v>
      </c>
      <c r="B3" s="83" t="s">
        <v>92</v>
      </c>
      <c r="C3" s="24">
        <v>74856</v>
      </c>
      <c r="D3" s="24">
        <v>75184</v>
      </c>
      <c r="E3" s="24">
        <v>75599</v>
      </c>
      <c r="F3" s="24"/>
      <c r="G3" s="24"/>
      <c r="H3" s="24"/>
      <c r="I3" s="80">
        <f t="shared" ref="I3:I66" si="0">E3/$E$84</f>
        <v>2.4291075193118208E-2</v>
      </c>
      <c r="J3" s="80">
        <f t="shared" ref="J3:J66" si="1">(E3-C3)/C3</f>
        <v>9.9257240568558294E-3</v>
      </c>
      <c r="K3" s="77">
        <f t="shared" ref="K3:K66" si="2">E3-C3</f>
        <v>743</v>
      </c>
      <c r="L3" s="81">
        <f>K3/$K$84</f>
        <v>1.3086284939324021E-2</v>
      </c>
      <c r="M3" s="31">
        <f t="shared" ref="M3:M66" si="3">E3-D3</f>
        <v>415</v>
      </c>
      <c r="N3" s="31">
        <f>H3-G3</f>
        <v>0</v>
      </c>
      <c r="O3" s="6"/>
      <c r="P3" s="7"/>
    </row>
    <row r="4" spans="1:16">
      <c r="A4" s="29">
        <v>2</v>
      </c>
      <c r="B4" s="83" t="s">
        <v>93</v>
      </c>
      <c r="C4" s="24">
        <v>22904</v>
      </c>
      <c r="D4" s="24">
        <v>23461</v>
      </c>
      <c r="E4" s="24">
        <v>23480</v>
      </c>
      <c r="F4" s="24"/>
      <c r="G4" s="24"/>
      <c r="H4" s="24"/>
      <c r="I4" s="80">
        <f t="shared" si="0"/>
        <v>7.5444707672643226E-3</v>
      </c>
      <c r="J4" s="80">
        <f t="shared" si="1"/>
        <v>2.5148445686342998E-2</v>
      </c>
      <c r="K4" s="77">
        <f t="shared" si="2"/>
        <v>576</v>
      </c>
      <c r="L4" s="81">
        <f t="shared" ref="L4:L67" si="4">K4/$K$84</f>
        <v>1.0144953061979323E-2</v>
      </c>
      <c r="M4" s="31">
        <f t="shared" si="3"/>
        <v>19</v>
      </c>
      <c r="N4" s="31">
        <f t="shared" ref="N4:N67" si="5">H4-G4</f>
        <v>0</v>
      </c>
      <c r="O4" s="6"/>
      <c r="P4" s="7"/>
    </row>
    <row r="5" spans="1:16">
      <c r="A5" s="29">
        <v>3</v>
      </c>
      <c r="B5" s="83" t="s">
        <v>94</v>
      </c>
      <c r="C5" s="24">
        <v>27963</v>
      </c>
      <c r="D5" s="24">
        <v>28038</v>
      </c>
      <c r="E5" s="24">
        <v>28144</v>
      </c>
      <c r="F5" s="24"/>
      <c r="G5" s="24"/>
      <c r="H5" s="24"/>
      <c r="I5" s="80">
        <f t="shared" si="0"/>
        <v>9.0430828481212564E-3</v>
      </c>
      <c r="J5" s="80">
        <f t="shared" si="1"/>
        <v>6.4728391088223723E-3</v>
      </c>
      <c r="K5" s="77">
        <f t="shared" si="2"/>
        <v>181</v>
      </c>
      <c r="L5" s="81">
        <f t="shared" si="4"/>
        <v>3.1879105976011413E-3</v>
      </c>
      <c r="M5" s="31">
        <f t="shared" si="3"/>
        <v>106</v>
      </c>
      <c r="N5" s="31">
        <f t="shared" si="5"/>
        <v>0</v>
      </c>
      <c r="O5" s="3"/>
      <c r="P5" s="7"/>
    </row>
    <row r="6" spans="1:16" ht="14.25" customHeight="1">
      <c r="A6" s="29">
        <v>4</v>
      </c>
      <c r="B6" s="83" t="s">
        <v>95</v>
      </c>
      <c r="C6" s="24">
        <v>15744</v>
      </c>
      <c r="D6" s="24">
        <v>16749</v>
      </c>
      <c r="E6" s="24">
        <v>16508</v>
      </c>
      <c r="F6" s="24"/>
      <c r="G6" s="24"/>
      <c r="H6" s="24"/>
      <c r="I6" s="80">
        <f t="shared" si="0"/>
        <v>5.3042642004258707E-3</v>
      </c>
      <c r="J6" s="80">
        <f t="shared" si="1"/>
        <v>4.8526422764227639E-2</v>
      </c>
      <c r="K6" s="77">
        <f t="shared" si="2"/>
        <v>764</v>
      </c>
      <c r="L6" s="81">
        <f t="shared" si="4"/>
        <v>1.3456153019708685E-2</v>
      </c>
      <c r="M6" s="31">
        <f t="shared" si="3"/>
        <v>-241</v>
      </c>
      <c r="N6" s="31">
        <f t="shared" si="5"/>
        <v>0</v>
      </c>
      <c r="O6" s="3"/>
      <c r="P6" s="7"/>
    </row>
    <row r="7" spans="1:16">
      <c r="A7" s="29">
        <v>5</v>
      </c>
      <c r="B7" s="83" t="s">
        <v>96</v>
      </c>
      <c r="C7" s="24">
        <v>16971</v>
      </c>
      <c r="D7" s="24">
        <v>17839</v>
      </c>
      <c r="E7" s="24">
        <v>17798</v>
      </c>
      <c r="F7" s="24"/>
      <c r="G7" s="24"/>
      <c r="H7" s="24"/>
      <c r="I7" s="80">
        <f t="shared" si="0"/>
        <v>5.7187602519493362E-3</v>
      </c>
      <c r="J7" s="80">
        <f t="shared" si="1"/>
        <v>4.8730186789228684E-2</v>
      </c>
      <c r="K7" s="77">
        <f t="shared" si="2"/>
        <v>827</v>
      </c>
      <c r="L7" s="81">
        <f t="shared" si="4"/>
        <v>1.4565757260862674E-2</v>
      </c>
      <c r="M7" s="31">
        <f t="shared" si="3"/>
        <v>-41</v>
      </c>
      <c r="N7" s="31">
        <f t="shared" si="5"/>
        <v>0</v>
      </c>
      <c r="O7" s="6"/>
      <c r="P7" s="7"/>
    </row>
    <row r="8" spans="1:16">
      <c r="A8" s="29">
        <v>6</v>
      </c>
      <c r="B8" s="83" t="s">
        <v>97</v>
      </c>
      <c r="C8" s="24">
        <v>387264</v>
      </c>
      <c r="D8" s="24">
        <v>394961</v>
      </c>
      <c r="E8" s="24">
        <v>391645</v>
      </c>
      <c r="F8" s="24"/>
      <c r="G8" s="24"/>
      <c r="H8" s="24"/>
      <c r="I8" s="80">
        <f t="shared" si="0"/>
        <v>0.12584132255729283</v>
      </c>
      <c r="J8" s="80">
        <f t="shared" si="1"/>
        <v>1.1312696248553957E-2</v>
      </c>
      <c r="K8" s="77">
        <f t="shared" si="2"/>
        <v>4381</v>
      </c>
      <c r="L8" s="81">
        <f t="shared" si="4"/>
        <v>7.7161526674533701E-2</v>
      </c>
      <c r="M8" s="31">
        <f t="shared" si="3"/>
        <v>-3316</v>
      </c>
      <c r="N8" s="31">
        <f t="shared" si="5"/>
        <v>0</v>
      </c>
      <c r="O8" s="3"/>
      <c r="P8" s="7"/>
    </row>
    <row r="9" spans="1:16">
      <c r="A9" s="29">
        <v>7</v>
      </c>
      <c r="B9" s="83" t="s">
        <v>98</v>
      </c>
      <c r="C9" s="24">
        <v>76738</v>
      </c>
      <c r="D9" s="24">
        <v>77533</v>
      </c>
      <c r="E9" s="24">
        <v>79174</v>
      </c>
      <c r="F9" s="24"/>
      <c r="G9" s="24"/>
      <c r="H9" s="24"/>
      <c r="I9" s="80">
        <f t="shared" si="0"/>
        <v>2.5439775490944869E-2</v>
      </c>
      <c r="J9" s="80">
        <f t="shared" si="1"/>
        <v>3.1744376970992208E-2</v>
      </c>
      <c r="K9" s="77">
        <f t="shared" si="2"/>
        <v>2436</v>
      </c>
      <c r="L9" s="81">
        <f t="shared" si="4"/>
        <v>4.2904697324620884E-2</v>
      </c>
      <c r="M9" s="31">
        <f t="shared" si="3"/>
        <v>1641</v>
      </c>
      <c r="N9" s="31">
        <f t="shared" si="5"/>
        <v>0</v>
      </c>
      <c r="O9" s="6"/>
      <c r="P9" s="7"/>
    </row>
    <row r="10" spans="1:16">
      <c r="A10" s="29">
        <v>8</v>
      </c>
      <c r="B10" s="83" t="s">
        <v>99</v>
      </c>
      <c r="C10" s="24">
        <v>9170</v>
      </c>
      <c r="D10" s="24">
        <v>9126</v>
      </c>
      <c r="E10" s="24">
        <v>9088</v>
      </c>
      <c r="F10" s="24"/>
      <c r="G10" s="24"/>
      <c r="H10" s="24"/>
      <c r="I10" s="80">
        <f t="shared" si="0"/>
        <v>2.9201086172443852E-3</v>
      </c>
      <c r="J10" s="80">
        <f t="shared" si="1"/>
        <v>-8.9422028353326067E-3</v>
      </c>
      <c r="K10" s="77">
        <f t="shared" si="2"/>
        <v>-82</v>
      </c>
      <c r="L10" s="81">
        <f t="shared" si="4"/>
        <v>-1.4442467900734452E-3</v>
      </c>
      <c r="M10" s="31">
        <f t="shared" si="3"/>
        <v>-38</v>
      </c>
      <c r="N10" s="31">
        <f t="shared" si="5"/>
        <v>0</v>
      </c>
      <c r="O10" s="3"/>
      <c r="P10" s="7"/>
    </row>
    <row r="11" spans="1:16">
      <c r="A11" s="29">
        <v>9</v>
      </c>
      <c r="B11" s="83" t="s">
        <v>100</v>
      </c>
      <c r="C11" s="24">
        <v>38890</v>
      </c>
      <c r="D11" s="24">
        <v>38829</v>
      </c>
      <c r="E11" s="24">
        <v>39333</v>
      </c>
      <c r="F11" s="24"/>
      <c r="G11" s="24"/>
      <c r="H11" s="24"/>
      <c r="I11" s="80">
        <f t="shared" si="0"/>
        <v>1.2638273794242233E-2</v>
      </c>
      <c r="J11" s="80">
        <f t="shared" si="1"/>
        <v>1.1391103111339677E-2</v>
      </c>
      <c r="K11" s="77">
        <f t="shared" si="2"/>
        <v>443</v>
      </c>
      <c r="L11" s="81">
        <f t="shared" si="4"/>
        <v>7.8024552195431248E-3</v>
      </c>
      <c r="M11" s="31">
        <f t="shared" si="3"/>
        <v>504</v>
      </c>
      <c r="N11" s="31">
        <f t="shared" si="5"/>
        <v>0</v>
      </c>
      <c r="O11" s="3"/>
      <c r="P11" s="7"/>
    </row>
    <row r="12" spans="1:16">
      <c r="A12" s="29">
        <v>10</v>
      </c>
      <c r="B12" s="83" t="s">
        <v>101</v>
      </c>
      <c r="C12" s="24">
        <v>51650</v>
      </c>
      <c r="D12" s="24">
        <v>53802</v>
      </c>
      <c r="E12" s="24">
        <v>53973</v>
      </c>
      <c r="F12" s="24"/>
      <c r="G12" s="24"/>
      <c r="H12" s="24"/>
      <c r="I12" s="80">
        <f t="shared" si="0"/>
        <v>1.7342322006880635E-2</v>
      </c>
      <c r="J12" s="80">
        <f t="shared" si="1"/>
        <v>4.4975798644724105E-2</v>
      </c>
      <c r="K12" s="77">
        <f t="shared" si="2"/>
        <v>2323</v>
      </c>
      <c r="L12" s="81">
        <f t="shared" si="4"/>
        <v>4.0914454796836745E-2</v>
      </c>
      <c r="M12" s="31">
        <f t="shared" si="3"/>
        <v>171</v>
      </c>
      <c r="N12" s="31">
        <f t="shared" si="5"/>
        <v>0</v>
      </c>
      <c r="O12" s="3"/>
      <c r="P12" s="7"/>
    </row>
    <row r="13" spans="1:16" ht="15.75" customHeight="1">
      <c r="A13" s="29">
        <v>11</v>
      </c>
      <c r="B13" s="83" t="s">
        <v>102</v>
      </c>
      <c r="C13" s="24">
        <v>9462</v>
      </c>
      <c r="D13" s="24">
        <v>9418</v>
      </c>
      <c r="E13" s="24">
        <v>9490</v>
      </c>
      <c r="F13" s="24"/>
      <c r="G13" s="24"/>
      <c r="H13" s="24"/>
      <c r="I13" s="80">
        <f t="shared" si="0"/>
        <v>3.0492771542307675E-3</v>
      </c>
      <c r="J13" s="80">
        <f t="shared" si="1"/>
        <v>2.9592052420207146E-3</v>
      </c>
      <c r="K13" s="77">
        <f t="shared" si="2"/>
        <v>28</v>
      </c>
      <c r="L13" s="81">
        <f t="shared" si="4"/>
        <v>4.9315744051288369E-4</v>
      </c>
      <c r="M13" s="31">
        <f t="shared" si="3"/>
        <v>72</v>
      </c>
      <c r="N13" s="31">
        <f t="shared" si="5"/>
        <v>0</v>
      </c>
      <c r="O13" s="6"/>
      <c r="P13" s="7"/>
    </row>
    <row r="14" spans="1:16">
      <c r="A14" s="29">
        <v>12</v>
      </c>
      <c r="B14" s="83" t="s">
        <v>103</v>
      </c>
      <c r="C14" s="24">
        <v>15920</v>
      </c>
      <c r="D14" s="24">
        <v>17180</v>
      </c>
      <c r="E14" s="24">
        <v>16798</v>
      </c>
      <c r="F14" s="24"/>
      <c r="G14" s="24"/>
      <c r="H14" s="24"/>
      <c r="I14" s="80">
        <f t="shared" si="0"/>
        <v>5.397445483326495E-3</v>
      </c>
      <c r="J14" s="80">
        <f t="shared" si="1"/>
        <v>5.5150753768844221E-2</v>
      </c>
      <c r="K14" s="77">
        <f t="shared" si="2"/>
        <v>878</v>
      </c>
      <c r="L14" s="81">
        <f t="shared" si="4"/>
        <v>1.5464008313225426E-2</v>
      </c>
      <c r="M14" s="31">
        <f t="shared" si="3"/>
        <v>-382</v>
      </c>
      <c r="N14" s="31">
        <f t="shared" si="5"/>
        <v>0</v>
      </c>
      <c r="O14" s="3"/>
      <c r="P14" s="7"/>
    </row>
    <row r="15" spans="1:16">
      <c r="A15" s="29">
        <v>13</v>
      </c>
      <c r="B15" s="83" t="s">
        <v>104</v>
      </c>
      <c r="C15" s="24">
        <v>14655</v>
      </c>
      <c r="D15" s="24">
        <v>15993</v>
      </c>
      <c r="E15" s="24">
        <v>15524</v>
      </c>
      <c r="F15" s="24"/>
      <c r="G15" s="24"/>
      <c r="H15" s="24"/>
      <c r="I15" s="80">
        <f t="shared" si="0"/>
        <v>4.9880904681009943E-3</v>
      </c>
      <c r="J15" s="80">
        <f t="shared" si="1"/>
        <v>5.9297168201978848E-2</v>
      </c>
      <c r="K15" s="77">
        <f t="shared" si="2"/>
        <v>869</v>
      </c>
      <c r="L15" s="81">
        <f t="shared" si="4"/>
        <v>1.5305493421631998E-2</v>
      </c>
      <c r="M15" s="31">
        <f t="shared" si="3"/>
        <v>-469</v>
      </c>
      <c r="N15" s="31">
        <f t="shared" si="5"/>
        <v>0</v>
      </c>
      <c r="O15" s="3"/>
      <c r="P15" s="7"/>
    </row>
    <row r="16" spans="1:16">
      <c r="A16" s="29">
        <v>14</v>
      </c>
      <c r="B16" s="83" t="s">
        <v>105</v>
      </c>
      <c r="C16" s="24">
        <v>15633</v>
      </c>
      <c r="D16" s="24">
        <v>16441</v>
      </c>
      <c r="E16" s="24">
        <v>16393</v>
      </c>
      <c r="F16" s="24"/>
      <c r="G16" s="24"/>
      <c r="H16" s="24"/>
      <c r="I16" s="80">
        <f t="shared" si="0"/>
        <v>5.2673130020342435E-3</v>
      </c>
      <c r="J16" s="80">
        <f t="shared" si="1"/>
        <v>4.8615109064159154E-2</v>
      </c>
      <c r="K16" s="77">
        <f t="shared" si="2"/>
        <v>760</v>
      </c>
      <c r="L16" s="81">
        <f t="shared" si="4"/>
        <v>1.3385701956778273E-2</v>
      </c>
      <c r="M16" s="31">
        <f t="shared" si="3"/>
        <v>-48</v>
      </c>
      <c r="N16" s="31">
        <f t="shared" si="5"/>
        <v>0</v>
      </c>
      <c r="O16" s="6"/>
      <c r="P16" s="7"/>
    </row>
    <row r="17" spans="1:16">
      <c r="A17" s="29">
        <v>15</v>
      </c>
      <c r="B17" s="83" t="s">
        <v>106</v>
      </c>
      <c r="C17" s="24">
        <v>12919</v>
      </c>
      <c r="D17" s="24">
        <v>12887</v>
      </c>
      <c r="E17" s="24">
        <v>12974</v>
      </c>
      <c r="F17" s="24"/>
      <c r="G17" s="24"/>
      <c r="H17" s="24"/>
      <c r="I17" s="80">
        <f t="shared" si="0"/>
        <v>4.1687378081127482E-3</v>
      </c>
      <c r="J17" s="80">
        <f t="shared" si="1"/>
        <v>4.2572954563046671E-3</v>
      </c>
      <c r="K17" s="77">
        <f t="shared" si="2"/>
        <v>55</v>
      </c>
      <c r="L17" s="81">
        <f t="shared" si="4"/>
        <v>9.6870211529316444E-4</v>
      </c>
      <c r="M17" s="31">
        <f t="shared" si="3"/>
        <v>87</v>
      </c>
      <c r="N17" s="31">
        <f t="shared" si="5"/>
        <v>0</v>
      </c>
      <c r="O17" s="3"/>
      <c r="P17" s="7"/>
    </row>
    <row r="18" spans="1:16">
      <c r="A18" s="29">
        <v>16</v>
      </c>
      <c r="B18" s="83" t="s">
        <v>107</v>
      </c>
      <c r="C18" s="24">
        <v>81530</v>
      </c>
      <c r="D18" s="24">
        <v>81587</v>
      </c>
      <c r="E18" s="24">
        <v>81518</v>
      </c>
      <c r="F18" s="24"/>
      <c r="G18" s="24"/>
      <c r="H18" s="24"/>
      <c r="I18" s="80">
        <f t="shared" si="0"/>
        <v>2.6192937308596807E-2</v>
      </c>
      <c r="J18" s="80">
        <f t="shared" si="1"/>
        <v>-1.4718508524469521E-4</v>
      </c>
      <c r="K18" s="77">
        <f t="shared" si="2"/>
        <v>-12</v>
      </c>
      <c r="L18" s="81">
        <f t="shared" si="4"/>
        <v>-2.1135318879123588E-4</v>
      </c>
      <c r="M18" s="31">
        <f t="shared" si="3"/>
        <v>-69</v>
      </c>
      <c r="N18" s="31">
        <f t="shared" si="5"/>
        <v>0</v>
      </c>
    </row>
    <row r="19" spans="1:16">
      <c r="A19" s="29">
        <v>17</v>
      </c>
      <c r="B19" s="83" t="s">
        <v>108</v>
      </c>
      <c r="C19" s="24">
        <v>24990</v>
      </c>
      <c r="D19" s="24">
        <v>26199</v>
      </c>
      <c r="E19" s="24">
        <v>26888</v>
      </c>
      <c r="F19" s="24"/>
      <c r="G19" s="24"/>
      <c r="H19" s="24"/>
      <c r="I19" s="80">
        <f t="shared" si="0"/>
        <v>8.639511498730967E-3</v>
      </c>
      <c r="J19" s="80">
        <f t="shared" si="1"/>
        <v>7.595038015206082E-2</v>
      </c>
      <c r="K19" s="77">
        <f t="shared" si="2"/>
        <v>1898</v>
      </c>
      <c r="L19" s="81">
        <f t="shared" si="4"/>
        <v>3.3429029360480478E-2</v>
      </c>
      <c r="M19" s="31">
        <f t="shared" si="3"/>
        <v>689</v>
      </c>
      <c r="N19" s="31">
        <f t="shared" si="5"/>
        <v>0</v>
      </c>
    </row>
    <row r="20" spans="1:16">
      <c r="A20" s="29">
        <v>18</v>
      </c>
      <c r="B20" s="83" t="s">
        <v>109</v>
      </c>
      <c r="C20" s="24">
        <v>10068</v>
      </c>
      <c r="D20" s="24">
        <v>10127</v>
      </c>
      <c r="E20" s="24">
        <v>10143</v>
      </c>
      <c r="F20" s="24"/>
      <c r="G20" s="24"/>
      <c r="H20" s="24"/>
      <c r="I20" s="80">
        <f t="shared" si="0"/>
        <v>3.259095698141483E-3</v>
      </c>
      <c r="J20" s="80">
        <f t="shared" si="1"/>
        <v>7.4493444576877238E-3</v>
      </c>
      <c r="K20" s="77">
        <f t="shared" si="2"/>
        <v>75</v>
      </c>
      <c r="L20" s="81">
        <f t="shared" si="4"/>
        <v>1.3209574299452244E-3</v>
      </c>
      <c r="M20" s="31">
        <f t="shared" si="3"/>
        <v>16</v>
      </c>
      <c r="N20" s="31">
        <f t="shared" si="5"/>
        <v>0</v>
      </c>
    </row>
    <row r="21" spans="1:16">
      <c r="A21" s="29">
        <v>19</v>
      </c>
      <c r="B21" s="83" t="s">
        <v>110</v>
      </c>
      <c r="C21" s="24">
        <v>19988</v>
      </c>
      <c r="D21" s="24">
        <v>20136</v>
      </c>
      <c r="E21" s="24">
        <v>20085</v>
      </c>
      <c r="F21" s="24"/>
      <c r="G21" s="24"/>
      <c r="H21" s="24"/>
      <c r="I21" s="80">
        <f t="shared" si="0"/>
        <v>6.4536071277897754E-3</v>
      </c>
      <c r="J21" s="80">
        <f t="shared" si="1"/>
        <v>4.8529117470482285E-3</v>
      </c>
      <c r="K21" s="77">
        <f t="shared" si="2"/>
        <v>97</v>
      </c>
      <c r="L21" s="81">
        <f t="shared" si="4"/>
        <v>1.7084382760624902E-3</v>
      </c>
      <c r="M21" s="31">
        <f t="shared" si="3"/>
        <v>-51</v>
      </c>
      <c r="N21" s="31">
        <f t="shared" si="5"/>
        <v>0</v>
      </c>
    </row>
    <row r="22" spans="1:16">
      <c r="A22" s="29">
        <v>20</v>
      </c>
      <c r="B22" s="83" t="s">
        <v>111</v>
      </c>
      <c r="C22" s="24">
        <v>37535</v>
      </c>
      <c r="D22" s="24">
        <v>37500</v>
      </c>
      <c r="E22" s="24">
        <v>37663</v>
      </c>
      <c r="F22" s="24"/>
      <c r="G22" s="24"/>
      <c r="H22" s="24"/>
      <c r="I22" s="80">
        <f t="shared" si="0"/>
        <v>1.2101678130642087E-2</v>
      </c>
      <c r="J22" s="80">
        <f t="shared" si="1"/>
        <v>3.4101505261755695E-3</v>
      </c>
      <c r="K22" s="77">
        <f t="shared" si="2"/>
        <v>128</v>
      </c>
      <c r="L22" s="81">
        <f t="shared" si="4"/>
        <v>2.2544340137731827E-3</v>
      </c>
      <c r="M22" s="31">
        <f t="shared" si="3"/>
        <v>163</v>
      </c>
      <c r="N22" s="31">
        <f t="shared" si="5"/>
        <v>0</v>
      </c>
    </row>
    <row r="23" spans="1:16">
      <c r="A23" s="29">
        <v>21</v>
      </c>
      <c r="B23" s="83" t="s">
        <v>112</v>
      </c>
      <c r="C23" s="24">
        <v>65592</v>
      </c>
      <c r="D23" s="24">
        <v>68455</v>
      </c>
      <c r="E23" s="24">
        <v>68724</v>
      </c>
      <c r="F23" s="24"/>
      <c r="G23" s="24"/>
      <c r="H23" s="24"/>
      <c r="I23" s="80">
        <f t="shared" si="0"/>
        <v>2.2082036158836173E-2</v>
      </c>
      <c r="J23" s="80">
        <f t="shared" si="1"/>
        <v>4.7749725576289793E-2</v>
      </c>
      <c r="K23" s="77">
        <f t="shared" si="2"/>
        <v>3132</v>
      </c>
      <c r="L23" s="81">
        <f t="shared" si="4"/>
        <v>5.5163182274512564E-2</v>
      </c>
      <c r="M23" s="31">
        <f t="shared" si="3"/>
        <v>269</v>
      </c>
      <c r="N23" s="31">
        <f t="shared" si="5"/>
        <v>0</v>
      </c>
    </row>
    <row r="24" spans="1:16">
      <c r="A24" s="29">
        <v>22</v>
      </c>
      <c r="B24" s="83" t="s">
        <v>113</v>
      </c>
      <c r="C24" s="24">
        <v>20211</v>
      </c>
      <c r="D24" s="24">
        <v>20730</v>
      </c>
      <c r="E24" s="24">
        <v>20712</v>
      </c>
      <c r="F24" s="24"/>
      <c r="G24" s="24"/>
      <c r="H24" s="24"/>
      <c r="I24" s="80">
        <f t="shared" si="0"/>
        <v>6.6550714877162973E-3</v>
      </c>
      <c r="J24" s="80">
        <f t="shared" si="1"/>
        <v>2.4788481519964375E-2</v>
      </c>
      <c r="K24" s="77">
        <f t="shared" si="2"/>
        <v>501</v>
      </c>
      <c r="L24" s="81">
        <f t="shared" si="4"/>
        <v>8.8239956320340981E-3</v>
      </c>
      <c r="M24" s="31">
        <f t="shared" si="3"/>
        <v>-18</v>
      </c>
      <c r="N24" s="31">
        <f t="shared" si="5"/>
        <v>0</v>
      </c>
    </row>
    <row r="25" spans="1:16">
      <c r="A25" s="29">
        <v>23</v>
      </c>
      <c r="B25" s="83" t="s">
        <v>114</v>
      </c>
      <c r="C25" s="24">
        <v>29800</v>
      </c>
      <c r="D25" s="24">
        <v>30365</v>
      </c>
      <c r="E25" s="24">
        <v>30646</v>
      </c>
      <c r="F25" s="24"/>
      <c r="G25" s="24"/>
      <c r="H25" s="24"/>
      <c r="I25" s="80">
        <f t="shared" si="0"/>
        <v>9.8470123992156072E-3</v>
      </c>
      <c r="J25" s="80">
        <f t="shared" si="1"/>
        <v>2.8389261744966442E-2</v>
      </c>
      <c r="K25" s="77">
        <f t="shared" si="2"/>
        <v>846</v>
      </c>
      <c r="L25" s="81">
        <f t="shared" si="4"/>
        <v>1.490039980978213E-2</v>
      </c>
      <c r="M25" s="31">
        <f t="shared" si="3"/>
        <v>281</v>
      </c>
      <c r="N25" s="31">
        <f t="shared" si="5"/>
        <v>0</v>
      </c>
    </row>
    <row r="26" spans="1:16">
      <c r="A26" s="29">
        <v>24</v>
      </c>
      <c r="B26" s="83" t="s">
        <v>115</v>
      </c>
      <c r="C26" s="24">
        <v>13559</v>
      </c>
      <c r="D26" s="24">
        <v>14026</v>
      </c>
      <c r="E26" s="24">
        <v>14158</v>
      </c>
      <c r="F26" s="24"/>
      <c r="G26" s="24"/>
      <c r="H26" s="24"/>
      <c r="I26" s="80">
        <f t="shared" si="0"/>
        <v>4.5491744941621925E-3</v>
      </c>
      <c r="J26" s="80">
        <f t="shared" si="1"/>
        <v>4.4177299210856259E-2</v>
      </c>
      <c r="K26" s="77">
        <f t="shared" si="2"/>
        <v>599</v>
      </c>
      <c r="L26" s="81">
        <f t="shared" si="4"/>
        <v>1.0550046673829191E-2</v>
      </c>
      <c r="M26" s="31">
        <f t="shared" si="3"/>
        <v>132</v>
      </c>
      <c r="N26" s="31">
        <f t="shared" si="5"/>
        <v>0</v>
      </c>
    </row>
    <row r="27" spans="1:16">
      <c r="A27" s="29">
        <v>25</v>
      </c>
      <c r="B27" s="83" t="s">
        <v>116</v>
      </c>
      <c r="C27" s="24">
        <v>34842</v>
      </c>
      <c r="D27" s="24">
        <v>35795</v>
      </c>
      <c r="E27" s="24">
        <v>35371</v>
      </c>
      <c r="F27" s="24"/>
      <c r="G27" s="24"/>
      <c r="H27" s="24"/>
      <c r="I27" s="80">
        <f t="shared" si="0"/>
        <v>1.1365224680958533E-2</v>
      </c>
      <c r="J27" s="80">
        <f t="shared" si="1"/>
        <v>1.5182825325756271E-2</v>
      </c>
      <c r="K27" s="77">
        <f t="shared" si="2"/>
        <v>529</v>
      </c>
      <c r="L27" s="81">
        <f t="shared" si="4"/>
        <v>9.3171530725469822E-3</v>
      </c>
      <c r="M27" s="31">
        <f t="shared" si="3"/>
        <v>-424</v>
      </c>
      <c r="N27" s="31">
        <f t="shared" si="5"/>
        <v>0</v>
      </c>
    </row>
    <row r="28" spans="1:16">
      <c r="A28" s="29">
        <v>26</v>
      </c>
      <c r="B28" s="83" t="s">
        <v>117</v>
      </c>
      <c r="C28" s="24">
        <v>41749</v>
      </c>
      <c r="D28" s="24">
        <v>41941</v>
      </c>
      <c r="E28" s="24">
        <v>42015</v>
      </c>
      <c r="F28" s="24"/>
      <c r="G28" s="24"/>
      <c r="H28" s="24"/>
      <c r="I28" s="80">
        <f t="shared" si="0"/>
        <v>1.3500040003688693E-2</v>
      </c>
      <c r="J28" s="80">
        <f t="shared" si="1"/>
        <v>6.3714100936549381E-3</v>
      </c>
      <c r="K28" s="77">
        <f t="shared" si="2"/>
        <v>266</v>
      </c>
      <c r="L28" s="81">
        <f t="shared" si="4"/>
        <v>4.6849956848723957E-3</v>
      </c>
      <c r="M28" s="31">
        <f t="shared" si="3"/>
        <v>74</v>
      </c>
      <c r="N28" s="31">
        <f t="shared" si="5"/>
        <v>0</v>
      </c>
    </row>
    <row r="29" spans="1:16">
      <c r="A29" s="29">
        <v>27</v>
      </c>
      <c r="B29" s="83" t="s">
        <v>118</v>
      </c>
      <c r="C29" s="24">
        <v>53994</v>
      </c>
      <c r="D29" s="24">
        <v>55882</v>
      </c>
      <c r="E29" s="24">
        <v>55679</v>
      </c>
      <c r="F29" s="24"/>
      <c r="G29" s="24"/>
      <c r="H29" s="24"/>
      <c r="I29" s="80">
        <f t="shared" si="0"/>
        <v>1.7890485002151204E-2</v>
      </c>
      <c r="J29" s="80">
        <f t="shared" si="1"/>
        <v>3.1207171167166724E-2</v>
      </c>
      <c r="K29" s="77">
        <f t="shared" si="2"/>
        <v>1685</v>
      </c>
      <c r="L29" s="81">
        <f t="shared" si="4"/>
        <v>2.9677510259436039E-2</v>
      </c>
      <c r="M29" s="31">
        <f t="shared" si="3"/>
        <v>-203</v>
      </c>
      <c r="N29" s="31">
        <f t="shared" si="5"/>
        <v>0</v>
      </c>
    </row>
    <row r="30" spans="1:16">
      <c r="A30" s="29">
        <v>28</v>
      </c>
      <c r="B30" s="83" t="s">
        <v>119</v>
      </c>
      <c r="C30" s="24">
        <v>18068</v>
      </c>
      <c r="D30" s="24">
        <v>18095</v>
      </c>
      <c r="E30" s="24">
        <v>18219</v>
      </c>
      <c r="F30" s="24"/>
      <c r="G30" s="24"/>
      <c r="H30" s="24"/>
      <c r="I30" s="80">
        <f t="shared" si="0"/>
        <v>5.8540337695395525E-3</v>
      </c>
      <c r="J30" s="80">
        <f t="shared" si="1"/>
        <v>8.3573168031879572E-3</v>
      </c>
      <c r="K30" s="77">
        <f t="shared" si="2"/>
        <v>151</v>
      </c>
      <c r="L30" s="81">
        <f t="shared" si="4"/>
        <v>2.6595276256230517E-3</v>
      </c>
      <c r="M30" s="31">
        <f t="shared" si="3"/>
        <v>124</v>
      </c>
      <c r="N30" s="31">
        <f t="shared" si="5"/>
        <v>0</v>
      </c>
    </row>
    <row r="31" spans="1:16">
      <c r="A31" s="29">
        <v>29</v>
      </c>
      <c r="B31" s="83" t="s">
        <v>120</v>
      </c>
      <c r="C31" s="24">
        <v>6794</v>
      </c>
      <c r="D31" s="24">
        <v>6721</v>
      </c>
      <c r="E31" s="24">
        <v>6674</v>
      </c>
      <c r="F31" s="24"/>
      <c r="G31" s="24"/>
      <c r="H31" s="24"/>
      <c r="I31" s="80">
        <f t="shared" si="0"/>
        <v>2.1444547657888456E-3</v>
      </c>
      <c r="J31" s="80">
        <f t="shared" si="1"/>
        <v>-1.7662643508978511E-2</v>
      </c>
      <c r="K31" s="77">
        <f t="shared" si="2"/>
        <v>-120</v>
      </c>
      <c r="L31" s="81">
        <f t="shared" si="4"/>
        <v>-2.1135318879123587E-3</v>
      </c>
      <c r="M31" s="31">
        <f t="shared" si="3"/>
        <v>-47</v>
      </c>
      <c r="N31" s="31">
        <f t="shared" si="5"/>
        <v>0</v>
      </c>
    </row>
    <row r="32" spans="1:16">
      <c r="A32" s="29">
        <v>30</v>
      </c>
      <c r="B32" s="83" t="s">
        <v>121</v>
      </c>
      <c r="C32" s="24">
        <v>22954</v>
      </c>
      <c r="D32" s="24">
        <v>28379</v>
      </c>
      <c r="E32" s="24">
        <v>27776</v>
      </c>
      <c r="F32" s="24"/>
      <c r="G32" s="24"/>
      <c r="H32" s="24"/>
      <c r="I32" s="80">
        <f t="shared" si="0"/>
        <v>8.9248390132680502E-3</v>
      </c>
      <c r="J32" s="80">
        <f t="shared" si="1"/>
        <v>0.21007231855014377</v>
      </c>
      <c r="K32" s="77">
        <f t="shared" si="2"/>
        <v>4822</v>
      </c>
      <c r="L32" s="81">
        <f t="shared" si="4"/>
        <v>8.4928756362611615E-2</v>
      </c>
      <c r="M32" s="31">
        <f t="shared" si="3"/>
        <v>-603</v>
      </c>
      <c r="N32" s="31">
        <f t="shared" si="5"/>
        <v>0</v>
      </c>
    </row>
    <row r="33" spans="1:14">
      <c r="A33" s="29">
        <v>31</v>
      </c>
      <c r="B33" s="83" t="s">
        <v>122</v>
      </c>
      <c r="C33" s="24">
        <v>54014</v>
      </c>
      <c r="D33" s="24">
        <v>55017</v>
      </c>
      <c r="E33" s="24">
        <v>56044</v>
      </c>
      <c r="F33" s="24"/>
      <c r="G33" s="24"/>
      <c r="H33" s="24"/>
      <c r="I33" s="80">
        <f t="shared" si="0"/>
        <v>1.8007764892698539E-2</v>
      </c>
      <c r="J33" s="80">
        <f t="shared" si="1"/>
        <v>3.7582848891028253E-2</v>
      </c>
      <c r="K33" s="77">
        <f t="shared" si="2"/>
        <v>2030</v>
      </c>
      <c r="L33" s="81">
        <f t="shared" si="4"/>
        <v>3.5753914437184071E-2</v>
      </c>
      <c r="M33" s="31">
        <f t="shared" si="3"/>
        <v>1027</v>
      </c>
      <c r="N33" s="31">
        <f t="shared" si="5"/>
        <v>0</v>
      </c>
    </row>
    <row r="34" spans="1:14">
      <c r="A34" s="29">
        <v>32</v>
      </c>
      <c r="B34" s="83" t="s">
        <v>123</v>
      </c>
      <c r="C34" s="24">
        <v>36151</v>
      </c>
      <c r="D34" s="24">
        <v>30794</v>
      </c>
      <c r="E34" s="24">
        <v>32397</v>
      </c>
      <c r="F34" s="24"/>
      <c r="G34" s="24"/>
      <c r="H34" s="24"/>
      <c r="I34" s="80">
        <f t="shared" si="0"/>
        <v>1.0409634559074203E-2</v>
      </c>
      <c r="J34" s="80">
        <f t="shared" si="1"/>
        <v>-0.10384221736604797</v>
      </c>
      <c r="K34" s="77">
        <f t="shared" si="2"/>
        <v>-3754</v>
      </c>
      <c r="L34" s="81">
        <f t="shared" si="4"/>
        <v>-6.6118322560191622E-2</v>
      </c>
      <c r="M34" s="31">
        <f t="shared" si="3"/>
        <v>1603</v>
      </c>
      <c r="N34" s="31">
        <f t="shared" si="5"/>
        <v>0</v>
      </c>
    </row>
    <row r="35" spans="1:14">
      <c r="A35" s="29">
        <v>33</v>
      </c>
      <c r="B35" s="83" t="s">
        <v>124</v>
      </c>
      <c r="C35" s="24">
        <v>64127</v>
      </c>
      <c r="D35" s="24">
        <v>67276</v>
      </c>
      <c r="E35" s="24">
        <v>67857</v>
      </c>
      <c r="F35" s="24"/>
      <c r="G35" s="24"/>
      <c r="H35" s="24"/>
      <c r="I35" s="80">
        <f t="shared" si="0"/>
        <v>2.1803456254440169E-2</v>
      </c>
      <c r="J35" s="80">
        <f t="shared" si="1"/>
        <v>5.8165827186676441E-2</v>
      </c>
      <c r="K35" s="77">
        <f t="shared" si="2"/>
        <v>3730</v>
      </c>
      <c r="L35" s="81">
        <f t="shared" si="4"/>
        <v>6.5695616182609148E-2</v>
      </c>
      <c r="M35" s="31">
        <f t="shared" si="3"/>
        <v>581</v>
      </c>
      <c r="N35" s="31">
        <f t="shared" si="5"/>
        <v>0</v>
      </c>
    </row>
    <row r="36" spans="1:14">
      <c r="A36" s="29">
        <v>34</v>
      </c>
      <c r="B36" s="83" t="s">
        <v>125</v>
      </c>
      <c r="C36" s="24">
        <v>345548</v>
      </c>
      <c r="D36" s="24">
        <v>351844</v>
      </c>
      <c r="E36" s="24">
        <v>350158</v>
      </c>
      <c r="F36" s="24"/>
      <c r="G36" s="24"/>
      <c r="H36" s="24"/>
      <c r="I36" s="80">
        <f t="shared" si="0"/>
        <v>0.112510936751437</v>
      </c>
      <c r="J36" s="80">
        <f t="shared" si="1"/>
        <v>1.3341127715975783E-2</v>
      </c>
      <c r="K36" s="77">
        <f t="shared" si="2"/>
        <v>4610</v>
      </c>
      <c r="L36" s="81">
        <f t="shared" si="4"/>
        <v>8.1194850027299786E-2</v>
      </c>
      <c r="M36" s="31">
        <f t="shared" si="3"/>
        <v>-1686</v>
      </c>
      <c r="N36" s="31">
        <f t="shared" si="5"/>
        <v>0</v>
      </c>
    </row>
    <row r="37" spans="1:14">
      <c r="A37" s="29">
        <v>35</v>
      </c>
      <c r="B37" s="83" t="s">
        <v>126</v>
      </c>
      <c r="C37" s="24">
        <v>171818</v>
      </c>
      <c r="D37" s="24">
        <v>170554</v>
      </c>
      <c r="E37" s="24">
        <v>171795</v>
      </c>
      <c r="F37" s="24"/>
      <c r="G37" s="24"/>
      <c r="H37" s="24"/>
      <c r="I37" s="80">
        <f t="shared" si="0"/>
        <v>5.5200270675561089E-2</v>
      </c>
      <c r="J37" s="80">
        <f t="shared" si="1"/>
        <v>-1.3386257551595293E-4</v>
      </c>
      <c r="K37" s="77">
        <f t="shared" si="2"/>
        <v>-23</v>
      </c>
      <c r="L37" s="81">
        <f t="shared" si="4"/>
        <v>-4.0509361184986876E-4</v>
      </c>
      <c r="M37" s="31">
        <f t="shared" si="3"/>
        <v>1241</v>
      </c>
      <c r="N37" s="31">
        <f t="shared" si="5"/>
        <v>0</v>
      </c>
    </row>
    <row r="38" spans="1:14">
      <c r="A38" s="29">
        <v>36</v>
      </c>
      <c r="B38" s="83" t="s">
        <v>127</v>
      </c>
      <c r="C38" s="24">
        <v>12625</v>
      </c>
      <c r="D38" s="24">
        <v>13470</v>
      </c>
      <c r="E38" s="24">
        <v>13466</v>
      </c>
      <c r="F38" s="24"/>
      <c r="G38" s="24"/>
      <c r="H38" s="24"/>
      <c r="I38" s="80">
        <f t="shared" si="0"/>
        <v>4.326824674275186E-3</v>
      </c>
      <c r="J38" s="80">
        <f t="shared" si="1"/>
        <v>6.6613861386138618E-2</v>
      </c>
      <c r="K38" s="77">
        <f t="shared" si="2"/>
        <v>841</v>
      </c>
      <c r="L38" s="81">
        <f t="shared" si="4"/>
        <v>1.4812335981119116E-2</v>
      </c>
      <c r="M38" s="31">
        <f t="shared" si="3"/>
        <v>-4</v>
      </c>
      <c r="N38" s="31">
        <f t="shared" si="5"/>
        <v>0</v>
      </c>
    </row>
    <row r="39" spans="1:14">
      <c r="A39" s="29">
        <v>37</v>
      </c>
      <c r="B39" s="83" t="s">
        <v>128</v>
      </c>
      <c r="C39" s="24">
        <v>22537</v>
      </c>
      <c r="D39" s="24">
        <v>19019</v>
      </c>
      <c r="E39" s="24">
        <v>18619</v>
      </c>
      <c r="F39" s="24"/>
      <c r="G39" s="24"/>
      <c r="H39" s="24"/>
      <c r="I39" s="80">
        <f t="shared" si="0"/>
        <v>5.9825596769886892E-3</v>
      </c>
      <c r="J39" s="80">
        <f t="shared" si="1"/>
        <v>-0.1738474508585881</v>
      </c>
      <c r="K39" s="77">
        <f t="shared" si="2"/>
        <v>-3918</v>
      </c>
      <c r="L39" s="81">
        <f t="shared" si="4"/>
        <v>-6.9006816140338517E-2</v>
      </c>
      <c r="M39" s="31">
        <f t="shared" si="3"/>
        <v>-400</v>
      </c>
      <c r="N39" s="31">
        <f t="shared" si="5"/>
        <v>0</v>
      </c>
    </row>
    <row r="40" spans="1:14">
      <c r="A40" s="29">
        <v>38</v>
      </c>
      <c r="B40" s="83" t="s">
        <v>129</v>
      </c>
      <c r="C40" s="24">
        <v>52976</v>
      </c>
      <c r="D40" s="24">
        <v>53786</v>
      </c>
      <c r="E40" s="24">
        <v>54169</v>
      </c>
      <c r="F40" s="24"/>
      <c r="G40" s="24"/>
      <c r="H40" s="24"/>
      <c r="I40" s="80">
        <f t="shared" si="0"/>
        <v>1.7405299701530711E-2</v>
      </c>
      <c r="J40" s="80">
        <f t="shared" si="1"/>
        <v>2.2519631531259438E-2</v>
      </c>
      <c r="K40" s="77">
        <f t="shared" si="2"/>
        <v>1193</v>
      </c>
      <c r="L40" s="81">
        <f t="shared" si="4"/>
        <v>2.1012029518995369E-2</v>
      </c>
      <c r="M40" s="31">
        <f t="shared" si="3"/>
        <v>383</v>
      </c>
      <c r="N40" s="31">
        <f t="shared" si="5"/>
        <v>0</v>
      </c>
    </row>
    <row r="41" spans="1:14">
      <c r="A41" s="29">
        <v>39</v>
      </c>
      <c r="B41" s="83" t="s">
        <v>130</v>
      </c>
      <c r="C41" s="24">
        <v>15422</v>
      </c>
      <c r="D41" s="24">
        <v>16787</v>
      </c>
      <c r="E41" s="24">
        <v>16875</v>
      </c>
      <c r="F41" s="24"/>
      <c r="G41" s="24"/>
      <c r="H41" s="24"/>
      <c r="I41" s="80">
        <f t="shared" si="0"/>
        <v>5.4221867205104532E-3</v>
      </c>
      <c r="J41" s="80">
        <f t="shared" si="1"/>
        <v>9.4216054986383094E-2</v>
      </c>
      <c r="K41" s="77">
        <f t="shared" si="2"/>
        <v>1453</v>
      </c>
      <c r="L41" s="81">
        <f t="shared" si="4"/>
        <v>2.5591348609472146E-2</v>
      </c>
      <c r="M41" s="31">
        <f t="shared" si="3"/>
        <v>88</v>
      </c>
      <c r="N41" s="31">
        <f t="shared" si="5"/>
        <v>0</v>
      </c>
    </row>
    <row r="42" spans="1:14">
      <c r="A42" s="29">
        <v>40</v>
      </c>
      <c r="B42" s="83" t="s">
        <v>131</v>
      </c>
      <c r="C42" s="24">
        <v>11861</v>
      </c>
      <c r="D42" s="24">
        <v>11810</v>
      </c>
      <c r="E42" s="24">
        <v>11829</v>
      </c>
      <c r="F42" s="24"/>
      <c r="G42" s="24"/>
      <c r="H42" s="24"/>
      <c r="I42" s="80">
        <f t="shared" si="0"/>
        <v>3.8008323980395944E-3</v>
      </c>
      <c r="J42" s="80">
        <f t="shared" si="1"/>
        <v>-2.6979175448950342E-3</v>
      </c>
      <c r="K42" s="77">
        <f t="shared" si="2"/>
        <v>-32</v>
      </c>
      <c r="L42" s="81">
        <f t="shared" si="4"/>
        <v>-5.6360850344329568E-4</v>
      </c>
      <c r="M42" s="31">
        <f t="shared" si="3"/>
        <v>19</v>
      </c>
      <c r="N42" s="31">
        <f t="shared" si="5"/>
        <v>0</v>
      </c>
    </row>
    <row r="43" spans="1:14">
      <c r="A43" s="29">
        <v>41</v>
      </c>
      <c r="B43" s="83" t="s">
        <v>132</v>
      </c>
      <c r="C43" s="24">
        <v>60170</v>
      </c>
      <c r="D43" s="24">
        <v>59909</v>
      </c>
      <c r="E43" s="24">
        <v>60699</v>
      </c>
      <c r="F43" s="24"/>
      <c r="G43" s="24"/>
      <c r="H43" s="24"/>
      <c r="I43" s="80">
        <f t="shared" si="0"/>
        <v>1.9503485140637867E-2</v>
      </c>
      <c r="J43" s="80">
        <f t="shared" si="1"/>
        <v>8.791756689380089E-3</v>
      </c>
      <c r="K43" s="77">
        <f t="shared" si="2"/>
        <v>529</v>
      </c>
      <c r="L43" s="81">
        <f t="shared" si="4"/>
        <v>9.3171530725469822E-3</v>
      </c>
      <c r="M43" s="31">
        <f t="shared" si="3"/>
        <v>790</v>
      </c>
      <c r="N43" s="31">
        <f t="shared" si="5"/>
        <v>0</v>
      </c>
    </row>
    <row r="44" spans="1:14">
      <c r="A44" s="29">
        <v>42</v>
      </c>
      <c r="B44" s="83" t="s">
        <v>133</v>
      </c>
      <c r="C44" s="24">
        <v>78073</v>
      </c>
      <c r="D44" s="24">
        <v>78857</v>
      </c>
      <c r="E44" s="24">
        <v>78759</v>
      </c>
      <c r="F44" s="24"/>
      <c r="G44" s="24"/>
      <c r="H44" s="24"/>
      <c r="I44" s="80">
        <f t="shared" si="0"/>
        <v>2.5306429861966389E-2</v>
      </c>
      <c r="J44" s="80">
        <f t="shared" si="1"/>
        <v>8.7866483931704938E-3</v>
      </c>
      <c r="K44" s="77">
        <f t="shared" si="2"/>
        <v>686</v>
      </c>
      <c r="L44" s="81">
        <f t="shared" si="4"/>
        <v>1.2082357292565652E-2</v>
      </c>
      <c r="M44" s="31">
        <f t="shared" si="3"/>
        <v>-98</v>
      </c>
      <c r="N44" s="31">
        <f t="shared" si="5"/>
        <v>0</v>
      </c>
    </row>
    <row r="45" spans="1:14">
      <c r="A45" s="29">
        <v>43</v>
      </c>
      <c r="B45" s="83" t="s">
        <v>134</v>
      </c>
      <c r="C45" s="24">
        <v>21747</v>
      </c>
      <c r="D45" s="24">
        <v>21787</v>
      </c>
      <c r="E45" s="24">
        <v>21968</v>
      </c>
      <c r="F45" s="24"/>
      <c r="G45" s="24"/>
      <c r="H45" s="24"/>
      <c r="I45" s="80">
        <f t="shared" si="0"/>
        <v>7.0586428371065858E-3</v>
      </c>
      <c r="J45" s="80">
        <f t="shared" si="1"/>
        <v>1.0162321239711225E-2</v>
      </c>
      <c r="K45" s="77">
        <f t="shared" si="2"/>
        <v>221</v>
      </c>
      <c r="L45" s="81">
        <f t="shared" si="4"/>
        <v>3.8924212269052611E-3</v>
      </c>
      <c r="M45" s="31">
        <f t="shared" si="3"/>
        <v>181</v>
      </c>
      <c r="N45" s="31">
        <f t="shared" si="5"/>
        <v>0</v>
      </c>
    </row>
    <row r="46" spans="1:14">
      <c r="A46" s="29">
        <v>44</v>
      </c>
      <c r="B46" s="83" t="s">
        <v>135</v>
      </c>
      <c r="C46" s="24">
        <v>39564</v>
      </c>
      <c r="D46" s="24">
        <v>39944</v>
      </c>
      <c r="E46" s="24">
        <v>39949</v>
      </c>
      <c r="F46" s="24"/>
      <c r="G46" s="24"/>
      <c r="H46" s="24"/>
      <c r="I46" s="80">
        <f t="shared" si="0"/>
        <v>1.2836203691713902E-2</v>
      </c>
      <c r="J46" s="80">
        <f t="shared" si="1"/>
        <v>9.7310686482661012E-3</v>
      </c>
      <c r="K46" s="77">
        <f t="shared" si="2"/>
        <v>385</v>
      </c>
      <c r="L46" s="81">
        <f t="shared" si="4"/>
        <v>6.7809148070521515E-3</v>
      </c>
      <c r="M46" s="31">
        <f t="shared" si="3"/>
        <v>5</v>
      </c>
      <c r="N46" s="31">
        <f t="shared" si="5"/>
        <v>0</v>
      </c>
    </row>
    <row r="47" spans="1:14">
      <c r="A47" s="29">
        <v>45</v>
      </c>
      <c r="B47" s="83" t="s">
        <v>136</v>
      </c>
      <c r="C47" s="24">
        <v>47525</v>
      </c>
      <c r="D47" s="24">
        <v>46549</v>
      </c>
      <c r="E47" s="24">
        <v>48233</v>
      </c>
      <c r="F47" s="24"/>
      <c r="G47" s="24"/>
      <c r="H47" s="24"/>
      <c r="I47" s="80">
        <f t="shared" si="0"/>
        <v>1.5497975234985523E-2</v>
      </c>
      <c r="J47" s="80">
        <f t="shared" si="1"/>
        <v>1.4897422409258286E-2</v>
      </c>
      <c r="K47" s="77">
        <f t="shared" si="2"/>
        <v>708</v>
      </c>
      <c r="L47" s="81">
        <f t="shared" si="4"/>
        <v>1.2469838138682918E-2</v>
      </c>
      <c r="M47" s="31">
        <f t="shared" si="3"/>
        <v>1684</v>
      </c>
      <c r="N47" s="31">
        <f t="shared" si="5"/>
        <v>0</v>
      </c>
    </row>
    <row r="48" spans="1:14">
      <c r="A48" s="29">
        <v>46</v>
      </c>
      <c r="B48" s="83" t="s">
        <v>137</v>
      </c>
      <c r="C48" s="24">
        <v>38113</v>
      </c>
      <c r="D48" s="24">
        <v>38723</v>
      </c>
      <c r="E48" s="24">
        <v>39073</v>
      </c>
      <c r="F48" s="24"/>
      <c r="G48" s="24"/>
      <c r="H48" s="24"/>
      <c r="I48" s="80">
        <f t="shared" si="0"/>
        <v>1.2554731954400293E-2</v>
      </c>
      <c r="J48" s="80">
        <f t="shared" si="1"/>
        <v>2.5188255975651351E-2</v>
      </c>
      <c r="K48" s="77">
        <f t="shared" si="2"/>
        <v>960</v>
      </c>
      <c r="L48" s="81">
        <f t="shared" si="4"/>
        <v>1.690825510329887E-2</v>
      </c>
      <c r="M48" s="31">
        <f t="shared" si="3"/>
        <v>350</v>
      </c>
      <c r="N48" s="31">
        <f t="shared" si="5"/>
        <v>0</v>
      </c>
    </row>
    <row r="49" spans="1:14">
      <c r="A49" s="29">
        <v>47</v>
      </c>
      <c r="B49" s="83" t="s">
        <v>138</v>
      </c>
      <c r="C49" s="24">
        <v>28948</v>
      </c>
      <c r="D49" s="24">
        <v>30664</v>
      </c>
      <c r="E49" s="24">
        <v>29984</v>
      </c>
      <c r="F49" s="24"/>
      <c r="G49" s="24"/>
      <c r="H49" s="24"/>
      <c r="I49" s="80">
        <f t="shared" si="0"/>
        <v>9.6343020223872856E-3</v>
      </c>
      <c r="J49" s="80">
        <f t="shared" si="1"/>
        <v>3.5788310073234769E-2</v>
      </c>
      <c r="K49" s="77">
        <f t="shared" si="2"/>
        <v>1036</v>
      </c>
      <c r="L49" s="81">
        <f t="shared" si="4"/>
        <v>1.8246825298976699E-2</v>
      </c>
      <c r="M49" s="31">
        <f t="shared" si="3"/>
        <v>-680</v>
      </c>
      <c r="N49" s="31">
        <f t="shared" si="5"/>
        <v>0</v>
      </c>
    </row>
    <row r="50" spans="1:14">
      <c r="A50" s="29">
        <v>48</v>
      </c>
      <c r="B50" s="83" t="s">
        <v>139</v>
      </c>
      <c r="C50" s="24">
        <v>38255</v>
      </c>
      <c r="D50" s="24">
        <v>38471</v>
      </c>
      <c r="E50" s="24">
        <v>38635</v>
      </c>
      <c r="F50" s="24"/>
      <c r="G50" s="24"/>
      <c r="H50" s="24"/>
      <c r="I50" s="80">
        <f t="shared" si="0"/>
        <v>1.2413996085743489E-2</v>
      </c>
      <c r="J50" s="80">
        <f t="shared" si="1"/>
        <v>9.9333420467912683E-3</v>
      </c>
      <c r="K50" s="77">
        <f t="shared" si="2"/>
        <v>380</v>
      </c>
      <c r="L50" s="81">
        <f t="shared" si="4"/>
        <v>6.6928509783891364E-3</v>
      </c>
      <c r="M50" s="31">
        <f t="shared" si="3"/>
        <v>164</v>
      </c>
      <c r="N50" s="31">
        <f t="shared" si="5"/>
        <v>0</v>
      </c>
    </row>
    <row r="51" spans="1:14">
      <c r="A51" s="29">
        <v>49</v>
      </c>
      <c r="B51" s="83" t="s">
        <v>140</v>
      </c>
      <c r="C51" s="24">
        <v>12836</v>
      </c>
      <c r="D51" s="24">
        <v>13992</v>
      </c>
      <c r="E51" s="24">
        <v>13220</v>
      </c>
      <c r="F51" s="24"/>
      <c r="G51" s="24"/>
      <c r="H51" s="24"/>
      <c r="I51" s="80">
        <f t="shared" si="0"/>
        <v>4.2477812411939675E-3</v>
      </c>
      <c r="J51" s="80">
        <f t="shared" si="1"/>
        <v>2.991586163913992E-2</v>
      </c>
      <c r="K51" s="77">
        <f t="shared" si="2"/>
        <v>384</v>
      </c>
      <c r="L51" s="81">
        <f t="shared" si="4"/>
        <v>6.7633020413195482E-3</v>
      </c>
      <c r="M51" s="31">
        <f t="shared" si="3"/>
        <v>-772</v>
      </c>
      <c r="N51" s="31">
        <f t="shared" si="5"/>
        <v>0</v>
      </c>
    </row>
    <row r="52" spans="1:14">
      <c r="A52" s="29">
        <v>50</v>
      </c>
      <c r="B52" s="83" t="s">
        <v>141</v>
      </c>
      <c r="C52" s="24">
        <v>12798</v>
      </c>
      <c r="D52" s="24">
        <v>12816</v>
      </c>
      <c r="E52" s="24">
        <v>12876</v>
      </c>
      <c r="F52" s="24"/>
      <c r="G52" s="24"/>
      <c r="H52" s="24"/>
      <c r="I52" s="80">
        <f t="shared" si="0"/>
        <v>4.1372489607877094E-3</v>
      </c>
      <c r="J52" s="80">
        <f t="shared" si="1"/>
        <v>6.0947022972339428E-3</v>
      </c>
      <c r="K52" s="77">
        <f t="shared" si="2"/>
        <v>78</v>
      </c>
      <c r="L52" s="81">
        <f t="shared" si="4"/>
        <v>1.3737957271430332E-3</v>
      </c>
      <c r="M52" s="31">
        <f t="shared" si="3"/>
        <v>60</v>
      </c>
      <c r="N52" s="31">
        <f t="shared" si="5"/>
        <v>0</v>
      </c>
    </row>
    <row r="53" spans="1:14">
      <c r="A53" s="29">
        <v>51</v>
      </c>
      <c r="B53" s="83" t="s">
        <v>142</v>
      </c>
      <c r="C53" s="24">
        <v>14074</v>
      </c>
      <c r="D53" s="24">
        <v>14130</v>
      </c>
      <c r="E53" s="24">
        <v>14238</v>
      </c>
      <c r="F53" s="24"/>
      <c r="G53" s="24"/>
      <c r="H53" s="24"/>
      <c r="I53" s="80">
        <f t="shared" si="0"/>
        <v>4.57487967565202E-3</v>
      </c>
      <c r="J53" s="80">
        <f t="shared" si="1"/>
        <v>1.1652692908910047E-2</v>
      </c>
      <c r="K53" s="77">
        <f t="shared" si="2"/>
        <v>164</v>
      </c>
      <c r="L53" s="81">
        <f t="shared" si="4"/>
        <v>2.8884935801468904E-3</v>
      </c>
      <c r="M53" s="31">
        <f t="shared" si="3"/>
        <v>108</v>
      </c>
      <c r="N53" s="31">
        <f t="shared" si="5"/>
        <v>0</v>
      </c>
    </row>
    <row r="54" spans="1:14">
      <c r="A54" s="29">
        <v>52</v>
      </c>
      <c r="B54" s="83" t="s">
        <v>143</v>
      </c>
      <c r="C54" s="24">
        <v>25625</v>
      </c>
      <c r="D54" s="24">
        <v>26125</v>
      </c>
      <c r="E54" s="24">
        <v>26220</v>
      </c>
      <c r="F54" s="24"/>
      <c r="G54" s="24"/>
      <c r="H54" s="24"/>
      <c r="I54" s="80">
        <f t="shared" si="0"/>
        <v>8.4248732332909086E-3</v>
      </c>
      <c r="J54" s="80">
        <f t="shared" si="1"/>
        <v>2.3219512195121951E-2</v>
      </c>
      <c r="K54" s="77">
        <f t="shared" si="2"/>
        <v>595</v>
      </c>
      <c r="L54" s="81">
        <f t="shared" si="4"/>
        <v>1.0479595610898779E-2</v>
      </c>
      <c r="M54" s="31">
        <f t="shared" si="3"/>
        <v>95</v>
      </c>
      <c r="N54" s="31">
        <f t="shared" si="5"/>
        <v>0</v>
      </c>
    </row>
    <row r="55" spans="1:14">
      <c r="A55" s="29">
        <v>53</v>
      </c>
      <c r="B55" s="83" t="s">
        <v>144</v>
      </c>
      <c r="C55" s="24">
        <v>15430</v>
      </c>
      <c r="D55" s="24">
        <v>15347</v>
      </c>
      <c r="E55" s="24">
        <v>15233</v>
      </c>
      <c r="F55" s="24"/>
      <c r="G55" s="24"/>
      <c r="H55" s="24"/>
      <c r="I55" s="80">
        <f t="shared" si="0"/>
        <v>4.8945878704317472E-3</v>
      </c>
      <c r="J55" s="80">
        <f t="shared" si="1"/>
        <v>-1.2767336357744654E-2</v>
      </c>
      <c r="K55" s="77">
        <f t="shared" si="2"/>
        <v>-197</v>
      </c>
      <c r="L55" s="81">
        <f t="shared" si="4"/>
        <v>-3.4697148493227892E-3</v>
      </c>
      <c r="M55" s="31">
        <f t="shared" si="3"/>
        <v>-114</v>
      </c>
      <c r="N55" s="31">
        <f t="shared" si="5"/>
        <v>0</v>
      </c>
    </row>
    <row r="56" spans="1:14">
      <c r="A56" s="29">
        <v>54</v>
      </c>
      <c r="B56" s="83" t="s">
        <v>145</v>
      </c>
      <c r="C56" s="24">
        <v>31603</v>
      </c>
      <c r="D56" s="24">
        <v>31766</v>
      </c>
      <c r="E56" s="24">
        <v>32104</v>
      </c>
      <c r="F56" s="24"/>
      <c r="G56" s="24"/>
      <c r="H56" s="24"/>
      <c r="I56" s="80">
        <f t="shared" si="0"/>
        <v>1.0315489331867709E-2</v>
      </c>
      <c r="J56" s="80">
        <f t="shared" si="1"/>
        <v>1.58529253551878E-2</v>
      </c>
      <c r="K56" s="77">
        <f t="shared" si="2"/>
        <v>501</v>
      </c>
      <c r="L56" s="81">
        <f t="shared" si="4"/>
        <v>8.8239956320340981E-3</v>
      </c>
      <c r="M56" s="31">
        <f t="shared" si="3"/>
        <v>338</v>
      </c>
      <c r="N56" s="31">
        <f t="shared" si="5"/>
        <v>0</v>
      </c>
    </row>
    <row r="57" spans="1:14">
      <c r="A57" s="29">
        <v>55</v>
      </c>
      <c r="B57" s="83" t="s">
        <v>146</v>
      </c>
      <c r="C57" s="24">
        <v>55483</v>
      </c>
      <c r="D57" s="24">
        <v>56326</v>
      </c>
      <c r="E57" s="24">
        <v>56026</v>
      </c>
      <c r="F57" s="24"/>
      <c r="G57" s="24"/>
      <c r="H57" s="24"/>
      <c r="I57" s="80">
        <f t="shared" si="0"/>
        <v>1.8001981226863327E-2</v>
      </c>
      <c r="J57" s="80">
        <f t="shared" si="1"/>
        <v>9.7867815366869133E-3</v>
      </c>
      <c r="K57" s="77">
        <f t="shared" si="2"/>
        <v>543</v>
      </c>
      <c r="L57" s="81">
        <f t="shared" si="4"/>
        <v>9.5637317928034243E-3</v>
      </c>
      <c r="M57" s="31">
        <f t="shared" si="3"/>
        <v>-300</v>
      </c>
      <c r="N57" s="31">
        <f t="shared" si="5"/>
        <v>0</v>
      </c>
    </row>
    <row r="58" spans="1:14">
      <c r="A58" s="29">
        <v>56</v>
      </c>
      <c r="B58" s="83" t="s">
        <v>147</v>
      </c>
      <c r="C58" s="24">
        <v>16255</v>
      </c>
      <c r="D58" s="24">
        <v>18067</v>
      </c>
      <c r="E58" s="24">
        <v>17661</v>
      </c>
      <c r="F58" s="24"/>
      <c r="G58" s="24"/>
      <c r="H58" s="24"/>
      <c r="I58" s="80">
        <f t="shared" si="0"/>
        <v>5.6747401286480073E-3</v>
      </c>
      <c r="J58" s="80">
        <f t="shared" si="1"/>
        <v>8.6496462626884041E-2</v>
      </c>
      <c r="K58" s="77">
        <f t="shared" si="2"/>
        <v>1406</v>
      </c>
      <c r="L58" s="81">
        <f t="shared" si="4"/>
        <v>2.4763548620039804E-2</v>
      </c>
      <c r="M58" s="31">
        <f t="shared" si="3"/>
        <v>-406</v>
      </c>
      <c r="N58" s="31">
        <f t="shared" si="5"/>
        <v>0</v>
      </c>
    </row>
    <row r="59" spans="1:14">
      <c r="A59" s="29">
        <v>57</v>
      </c>
      <c r="B59" s="83" t="s">
        <v>148</v>
      </c>
      <c r="C59" s="24">
        <v>10176</v>
      </c>
      <c r="D59" s="24">
        <v>10151</v>
      </c>
      <c r="E59" s="24">
        <v>10156</v>
      </c>
      <c r="F59" s="24"/>
      <c r="G59" s="24"/>
      <c r="H59" s="24"/>
      <c r="I59" s="80">
        <f t="shared" si="0"/>
        <v>3.2632727901335803E-3</v>
      </c>
      <c r="J59" s="80">
        <f t="shared" si="1"/>
        <v>-1.9654088050314465E-3</v>
      </c>
      <c r="K59" s="77">
        <f t="shared" si="2"/>
        <v>-20</v>
      </c>
      <c r="L59" s="81">
        <f t="shared" si="4"/>
        <v>-3.5225531465205983E-4</v>
      </c>
      <c r="M59" s="31">
        <f t="shared" si="3"/>
        <v>5</v>
      </c>
      <c r="N59" s="31">
        <f t="shared" si="5"/>
        <v>0</v>
      </c>
    </row>
    <row r="60" spans="1:14">
      <c r="A60" s="29">
        <v>58</v>
      </c>
      <c r="B60" s="83" t="s">
        <v>149</v>
      </c>
      <c r="C60" s="24">
        <v>29198</v>
      </c>
      <c r="D60" s="24">
        <v>28575</v>
      </c>
      <c r="E60" s="24">
        <v>28710</v>
      </c>
      <c r="F60" s="24"/>
      <c r="G60" s="24"/>
      <c r="H60" s="24"/>
      <c r="I60" s="80">
        <f t="shared" si="0"/>
        <v>9.224947007161784E-3</v>
      </c>
      <c r="J60" s="80">
        <f t="shared" si="1"/>
        <v>-1.6713473525583944E-2</v>
      </c>
      <c r="K60" s="77">
        <f t="shared" si="2"/>
        <v>-488</v>
      </c>
      <c r="L60" s="81">
        <f t="shared" si="4"/>
        <v>-8.5950296775102603E-3</v>
      </c>
      <c r="M60" s="31">
        <f t="shared" si="3"/>
        <v>135</v>
      </c>
      <c r="N60" s="31">
        <f t="shared" si="5"/>
        <v>0</v>
      </c>
    </row>
    <row r="61" spans="1:14">
      <c r="A61" s="29">
        <v>59</v>
      </c>
      <c r="B61" s="83" t="s">
        <v>150</v>
      </c>
      <c r="C61" s="24">
        <v>29735</v>
      </c>
      <c r="D61" s="24">
        <v>30685</v>
      </c>
      <c r="E61" s="24">
        <v>30971</v>
      </c>
      <c r="F61" s="24"/>
      <c r="G61" s="24"/>
      <c r="H61" s="24"/>
      <c r="I61" s="80">
        <f t="shared" si="0"/>
        <v>9.9514396990180304E-3</v>
      </c>
      <c r="J61" s="80">
        <f t="shared" si="1"/>
        <v>4.1567176727761897E-2</v>
      </c>
      <c r="K61" s="77">
        <f t="shared" si="2"/>
        <v>1236</v>
      </c>
      <c r="L61" s="81">
        <f t="shared" si="4"/>
        <v>2.1769378445497298E-2</v>
      </c>
      <c r="M61" s="31">
        <f t="shared" si="3"/>
        <v>286</v>
      </c>
      <c r="N61" s="31">
        <f t="shared" si="5"/>
        <v>0</v>
      </c>
    </row>
    <row r="62" spans="1:14">
      <c r="A62" s="29">
        <v>60</v>
      </c>
      <c r="B62" s="83" t="s">
        <v>151</v>
      </c>
      <c r="C62" s="24">
        <v>25056</v>
      </c>
      <c r="D62" s="24">
        <v>26333</v>
      </c>
      <c r="E62" s="24">
        <v>26053</v>
      </c>
      <c r="F62" s="24"/>
      <c r="G62" s="24"/>
      <c r="H62" s="24"/>
      <c r="I62" s="80">
        <f t="shared" si="0"/>
        <v>8.3712136669308948E-3</v>
      </c>
      <c r="J62" s="80">
        <f t="shared" si="1"/>
        <v>3.9790868454661558E-2</v>
      </c>
      <c r="K62" s="77">
        <f t="shared" si="2"/>
        <v>997</v>
      </c>
      <c r="L62" s="81">
        <f t="shared" si="4"/>
        <v>1.755992743540518E-2</v>
      </c>
      <c r="M62" s="31">
        <f t="shared" si="3"/>
        <v>-280</v>
      </c>
      <c r="N62" s="31">
        <f t="shared" si="5"/>
        <v>0</v>
      </c>
    </row>
    <row r="63" spans="1:14">
      <c r="A63" s="29">
        <v>61</v>
      </c>
      <c r="B63" s="83" t="s">
        <v>152</v>
      </c>
      <c r="C63" s="24">
        <v>37654</v>
      </c>
      <c r="D63" s="24">
        <v>37638</v>
      </c>
      <c r="E63" s="24">
        <v>37742</v>
      </c>
      <c r="F63" s="24"/>
      <c r="G63" s="24"/>
      <c r="H63" s="24"/>
      <c r="I63" s="80">
        <f t="shared" si="0"/>
        <v>1.2127061997363291E-2</v>
      </c>
      <c r="J63" s="80">
        <f t="shared" si="1"/>
        <v>2.3370691028841558E-3</v>
      </c>
      <c r="K63" s="77">
        <f t="shared" si="2"/>
        <v>88</v>
      </c>
      <c r="L63" s="81">
        <f t="shared" si="4"/>
        <v>1.5499233844690633E-3</v>
      </c>
      <c r="M63" s="31">
        <f t="shared" si="3"/>
        <v>104</v>
      </c>
      <c r="N63" s="31">
        <f t="shared" si="5"/>
        <v>0</v>
      </c>
    </row>
    <row r="64" spans="1:14">
      <c r="A64" s="29">
        <v>62</v>
      </c>
      <c r="B64" s="83" t="s">
        <v>153</v>
      </c>
      <c r="C64" s="24">
        <v>13138</v>
      </c>
      <c r="D64" s="24">
        <v>14594</v>
      </c>
      <c r="E64" s="24">
        <v>14255</v>
      </c>
      <c r="F64" s="24"/>
      <c r="G64" s="24"/>
      <c r="H64" s="24"/>
      <c r="I64" s="80">
        <f t="shared" si="0"/>
        <v>4.5803420267186085E-3</v>
      </c>
      <c r="J64" s="80">
        <f t="shared" si="1"/>
        <v>8.5020551073222719E-2</v>
      </c>
      <c r="K64" s="77">
        <f t="shared" si="2"/>
        <v>1117</v>
      </c>
      <c r="L64" s="81">
        <f t="shared" si="4"/>
        <v>1.967345932331754E-2</v>
      </c>
      <c r="M64" s="31">
        <f t="shared" si="3"/>
        <v>-339</v>
      </c>
      <c r="N64" s="31">
        <f t="shared" si="5"/>
        <v>0</v>
      </c>
    </row>
    <row r="65" spans="1:15">
      <c r="A65" s="29">
        <v>63</v>
      </c>
      <c r="B65" s="83" t="s">
        <v>154</v>
      </c>
      <c r="C65" s="24">
        <v>45447</v>
      </c>
      <c r="D65" s="24">
        <v>48202</v>
      </c>
      <c r="E65" s="24">
        <v>47217</v>
      </c>
      <c r="F65" s="24"/>
      <c r="G65" s="24"/>
      <c r="H65" s="24"/>
      <c r="I65" s="80">
        <f t="shared" si="0"/>
        <v>1.5171519430064716E-2</v>
      </c>
      <c r="J65" s="80">
        <f t="shared" si="1"/>
        <v>3.8946465113208796E-2</v>
      </c>
      <c r="K65" s="77">
        <f t="shared" si="2"/>
        <v>1770</v>
      </c>
      <c r="L65" s="81">
        <f t="shared" si="4"/>
        <v>3.1174595346707294E-2</v>
      </c>
      <c r="M65" s="31">
        <f t="shared" si="3"/>
        <v>-985</v>
      </c>
      <c r="N65" s="31">
        <f t="shared" si="5"/>
        <v>0</v>
      </c>
    </row>
    <row r="66" spans="1:15">
      <c r="A66" s="29">
        <v>64</v>
      </c>
      <c r="B66" s="83" t="s">
        <v>155</v>
      </c>
      <c r="C66" s="24">
        <v>13502</v>
      </c>
      <c r="D66" s="24">
        <v>13553</v>
      </c>
      <c r="E66" s="24">
        <v>13615</v>
      </c>
      <c r="F66" s="24"/>
      <c r="G66" s="24"/>
      <c r="H66" s="24"/>
      <c r="I66" s="80">
        <f t="shared" si="0"/>
        <v>4.3747005747999893E-3</v>
      </c>
      <c r="J66" s="80">
        <f t="shared" si="1"/>
        <v>8.3691304991853066E-3</v>
      </c>
      <c r="K66" s="77">
        <f t="shared" si="2"/>
        <v>113</v>
      </c>
      <c r="L66" s="81">
        <f t="shared" si="4"/>
        <v>1.9902425277841381E-3</v>
      </c>
      <c r="M66" s="31">
        <f t="shared" si="3"/>
        <v>62</v>
      </c>
      <c r="N66" s="31">
        <f t="shared" si="5"/>
        <v>0</v>
      </c>
    </row>
    <row r="67" spans="1:15">
      <c r="A67" s="29">
        <v>65</v>
      </c>
      <c r="B67" s="83" t="s">
        <v>156</v>
      </c>
      <c r="C67" s="24">
        <v>37084</v>
      </c>
      <c r="D67" s="24">
        <v>40398</v>
      </c>
      <c r="E67" s="24">
        <v>39405</v>
      </c>
      <c r="F67" s="24"/>
      <c r="G67" s="24"/>
      <c r="H67" s="24"/>
      <c r="I67" s="80">
        <f t="shared" ref="I67:I84" si="6">E67/$E$84</f>
        <v>1.2661408457583076E-2</v>
      </c>
      <c r="J67" s="80">
        <f t="shared" ref="J67:J84" si="7">(E67-C67)/C67</f>
        <v>6.2587638873907891E-2</v>
      </c>
      <c r="K67" s="77">
        <f t="shared" ref="K67:K84" si="8">E67-C67</f>
        <v>2321</v>
      </c>
      <c r="L67" s="81">
        <f t="shared" si="4"/>
        <v>4.087922926537154E-2</v>
      </c>
      <c r="M67" s="31">
        <f t="shared" ref="M67:M84" si="9">E67-D67</f>
        <v>-993</v>
      </c>
      <c r="N67" s="31">
        <f t="shared" si="5"/>
        <v>0</v>
      </c>
    </row>
    <row r="68" spans="1:15">
      <c r="A68" s="29">
        <v>66</v>
      </c>
      <c r="B68" s="83" t="s">
        <v>157</v>
      </c>
      <c r="C68" s="24">
        <v>16301</v>
      </c>
      <c r="D68" s="24">
        <v>16172</v>
      </c>
      <c r="E68" s="24">
        <v>15993</v>
      </c>
      <c r="F68" s="24"/>
      <c r="G68" s="24"/>
      <c r="H68" s="24"/>
      <c r="I68" s="80">
        <f t="shared" si="6"/>
        <v>5.1387870945851068E-3</v>
      </c>
      <c r="J68" s="80">
        <f t="shared" si="7"/>
        <v>-1.8894546346849887E-2</v>
      </c>
      <c r="K68" s="77">
        <f t="shared" si="8"/>
        <v>-308</v>
      </c>
      <c r="L68" s="81">
        <f t="shared" ref="L68:L84" si="10">K68/$K$84</f>
        <v>-5.4247318456417211E-3</v>
      </c>
      <c r="M68" s="31">
        <f t="shared" si="9"/>
        <v>-179</v>
      </c>
      <c r="N68" s="31">
        <f t="shared" ref="N68:N84" si="11">H68-G68</f>
        <v>0</v>
      </c>
    </row>
    <row r="69" spans="1:15">
      <c r="A69" s="29">
        <v>67</v>
      </c>
      <c r="B69" s="83" t="s">
        <v>158</v>
      </c>
      <c r="C69" s="24">
        <v>21803</v>
      </c>
      <c r="D69" s="24">
        <v>21557</v>
      </c>
      <c r="E69" s="24">
        <v>21600</v>
      </c>
      <c r="F69" s="24"/>
      <c r="G69" s="24"/>
      <c r="H69" s="24"/>
      <c r="I69" s="80">
        <f t="shared" si="6"/>
        <v>6.9403990022533805E-3</v>
      </c>
      <c r="J69" s="80">
        <f t="shared" si="7"/>
        <v>-9.3106453240379763E-3</v>
      </c>
      <c r="K69" s="77">
        <f t="shared" si="8"/>
        <v>-203</v>
      </c>
      <c r="L69" s="81">
        <f t="shared" si="10"/>
        <v>-3.5753914437184073E-3</v>
      </c>
      <c r="M69" s="31">
        <f t="shared" si="9"/>
        <v>43</v>
      </c>
      <c r="N69" s="31">
        <f t="shared" si="11"/>
        <v>0</v>
      </c>
      <c r="O69" s="8"/>
    </row>
    <row r="70" spans="1:15">
      <c r="A70" s="29">
        <v>68</v>
      </c>
      <c r="B70" s="83" t="s">
        <v>159</v>
      </c>
      <c r="C70" s="24">
        <v>13823</v>
      </c>
      <c r="D70" s="24">
        <v>13936</v>
      </c>
      <c r="E70" s="24">
        <v>14000</v>
      </c>
      <c r="F70" s="24"/>
      <c r="G70" s="24"/>
      <c r="H70" s="24"/>
      <c r="I70" s="80">
        <f t="shared" si="6"/>
        <v>4.498406760719784E-3</v>
      </c>
      <c r="J70" s="80">
        <f t="shared" si="7"/>
        <v>1.2804745713665629E-2</v>
      </c>
      <c r="K70" s="77">
        <f t="shared" si="8"/>
        <v>177</v>
      </c>
      <c r="L70" s="81">
        <f t="shared" si="10"/>
        <v>3.1174595346707295E-3</v>
      </c>
      <c r="M70" s="31">
        <f t="shared" si="9"/>
        <v>64</v>
      </c>
      <c r="N70" s="31">
        <f t="shared" si="11"/>
        <v>0</v>
      </c>
    </row>
    <row r="71" spans="1:15">
      <c r="A71" s="29">
        <v>69</v>
      </c>
      <c r="B71" s="83" t="s">
        <v>160</v>
      </c>
      <c r="C71" s="24">
        <v>5362</v>
      </c>
      <c r="D71" s="24">
        <v>5714</v>
      </c>
      <c r="E71" s="24">
        <v>5655</v>
      </c>
      <c r="F71" s="24"/>
      <c r="G71" s="24"/>
      <c r="H71" s="24"/>
      <c r="I71" s="80">
        <f t="shared" si="6"/>
        <v>1.8170350165621697E-3</v>
      </c>
      <c r="J71" s="80">
        <f t="shared" si="7"/>
        <v>5.4643789630734803E-2</v>
      </c>
      <c r="K71" s="77">
        <f t="shared" si="8"/>
        <v>293</v>
      </c>
      <c r="L71" s="81">
        <f t="shared" si="10"/>
        <v>5.1605403596526765E-3</v>
      </c>
      <c r="M71" s="31">
        <f t="shared" si="9"/>
        <v>-59</v>
      </c>
      <c r="N71" s="31">
        <f t="shared" si="11"/>
        <v>0</v>
      </c>
    </row>
    <row r="72" spans="1:15">
      <c r="A72" s="29">
        <v>70</v>
      </c>
      <c r="B72" s="83" t="s">
        <v>161</v>
      </c>
      <c r="C72" s="24">
        <v>9905</v>
      </c>
      <c r="D72" s="24">
        <v>9929</v>
      </c>
      <c r="E72" s="24">
        <v>10005</v>
      </c>
      <c r="F72" s="24"/>
      <c r="G72" s="24"/>
      <c r="H72" s="24"/>
      <c r="I72" s="80">
        <f t="shared" si="6"/>
        <v>3.2147542600715309E-3</v>
      </c>
      <c r="J72" s="80">
        <f t="shared" si="7"/>
        <v>1.0095911155981827E-2</v>
      </c>
      <c r="K72" s="77">
        <f t="shared" si="8"/>
        <v>100</v>
      </c>
      <c r="L72" s="81">
        <f t="shared" si="10"/>
        <v>1.761276573260299E-3</v>
      </c>
      <c r="M72" s="31">
        <f t="shared" si="9"/>
        <v>76</v>
      </c>
      <c r="N72" s="31">
        <f t="shared" si="11"/>
        <v>0</v>
      </c>
    </row>
    <row r="73" spans="1:15">
      <c r="A73" s="29">
        <v>71</v>
      </c>
      <c r="B73" s="83" t="s">
        <v>162</v>
      </c>
      <c r="C73" s="24">
        <v>15693</v>
      </c>
      <c r="D73" s="24">
        <v>16111</v>
      </c>
      <c r="E73" s="24">
        <v>15776</v>
      </c>
      <c r="F73" s="24"/>
      <c r="G73" s="24"/>
      <c r="H73" s="24"/>
      <c r="I73" s="80">
        <f t="shared" si="6"/>
        <v>5.0690617897939504E-3</v>
      </c>
      <c r="J73" s="80">
        <f t="shared" si="7"/>
        <v>5.2889823488179444E-3</v>
      </c>
      <c r="K73" s="77">
        <f t="shared" si="8"/>
        <v>83</v>
      </c>
      <c r="L73" s="81">
        <f t="shared" si="10"/>
        <v>1.4618595558060481E-3</v>
      </c>
      <c r="M73" s="31">
        <f t="shared" si="9"/>
        <v>-335</v>
      </c>
      <c r="N73" s="31">
        <f t="shared" si="11"/>
        <v>0</v>
      </c>
    </row>
    <row r="74" spans="1:15">
      <c r="A74" s="29">
        <v>72</v>
      </c>
      <c r="B74" s="83" t="s">
        <v>163</v>
      </c>
      <c r="C74" s="24">
        <v>21312</v>
      </c>
      <c r="D74" s="24">
        <v>22463</v>
      </c>
      <c r="E74" s="24">
        <v>22144</v>
      </c>
      <c r="F74" s="24"/>
      <c r="G74" s="24"/>
      <c r="H74" s="24"/>
      <c r="I74" s="80">
        <f t="shared" si="6"/>
        <v>7.1151942363842065E-3</v>
      </c>
      <c r="J74" s="80">
        <f t="shared" si="7"/>
        <v>3.903903903903904E-2</v>
      </c>
      <c r="K74" s="77">
        <f t="shared" si="8"/>
        <v>832</v>
      </c>
      <c r="L74" s="81">
        <f t="shared" si="10"/>
        <v>1.4653821089525688E-2</v>
      </c>
      <c r="M74" s="31">
        <f t="shared" si="9"/>
        <v>-319</v>
      </c>
      <c r="N74" s="31">
        <f t="shared" si="11"/>
        <v>0</v>
      </c>
    </row>
    <row r="75" spans="1:15">
      <c r="A75" s="29">
        <v>73</v>
      </c>
      <c r="B75" s="83" t="s">
        <v>164</v>
      </c>
      <c r="C75" s="24">
        <v>28557</v>
      </c>
      <c r="D75" s="24">
        <v>31514</v>
      </c>
      <c r="E75" s="24">
        <v>30375</v>
      </c>
      <c r="F75" s="24"/>
      <c r="G75" s="24"/>
      <c r="H75" s="24"/>
      <c r="I75" s="80">
        <f t="shared" si="6"/>
        <v>9.759936096918817E-3</v>
      </c>
      <c r="J75" s="80">
        <f t="shared" si="7"/>
        <v>6.3662149385439654E-2</v>
      </c>
      <c r="K75" s="77">
        <f t="shared" si="8"/>
        <v>1818</v>
      </c>
      <c r="L75" s="81">
        <f t="shared" si="10"/>
        <v>3.2020008101872235E-2</v>
      </c>
      <c r="M75" s="31">
        <f t="shared" si="9"/>
        <v>-1139</v>
      </c>
      <c r="N75" s="31">
        <f t="shared" si="11"/>
        <v>0</v>
      </c>
    </row>
    <row r="76" spans="1:15">
      <c r="A76" s="29">
        <v>74</v>
      </c>
      <c r="B76" s="83" t="s">
        <v>165</v>
      </c>
      <c r="C76" s="24">
        <v>8338</v>
      </c>
      <c r="D76" s="24">
        <v>8392</v>
      </c>
      <c r="E76" s="24">
        <v>8425</v>
      </c>
      <c r="F76" s="24"/>
      <c r="G76" s="24"/>
      <c r="H76" s="24"/>
      <c r="I76" s="80">
        <f t="shared" si="6"/>
        <v>2.7070769256474412E-3</v>
      </c>
      <c r="J76" s="80">
        <f t="shared" si="7"/>
        <v>1.0434156872151596E-2</v>
      </c>
      <c r="K76" s="77">
        <f t="shared" si="8"/>
        <v>87</v>
      </c>
      <c r="L76" s="81">
        <f t="shared" si="10"/>
        <v>1.5323106187364601E-3</v>
      </c>
      <c r="M76" s="31">
        <f t="shared" si="9"/>
        <v>33</v>
      </c>
      <c r="N76" s="31">
        <f t="shared" si="11"/>
        <v>0</v>
      </c>
    </row>
    <row r="77" spans="1:15">
      <c r="A77" s="29">
        <v>75</v>
      </c>
      <c r="B77" s="83" t="s">
        <v>166</v>
      </c>
      <c r="C77" s="24">
        <v>4340</v>
      </c>
      <c r="D77" s="24">
        <v>4899</v>
      </c>
      <c r="E77" s="24">
        <v>4790</v>
      </c>
      <c r="F77" s="24"/>
      <c r="G77" s="24"/>
      <c r="H77" s="24"/>
      <c r="I77" s="80">
        <f t="shared" si="6"/>
        <v>1.5390977417034117E-3</v>
      </c>
      <c r="J77" s="80">
        <f t="shared" si="7"/>
        <v>0.10368663594470046</v>
      </c>
      <c r="K77" s="77">
        <f t="shared" si="8"/>
        <v>450</v>
      </c>
      <c r="L77" s="81">
        <f t="shared" si="10"/>
        <v>7.9257445796713458E-3</v>
      </c>
      <c r="M77" s="31">
        <f t="shared" si="9"/>
        <v>-109</v>
      </c>
      <c r="N77" s="31">
        <f t="shared" si="11"/>
        <v>0</v>
      </c>
    </row>
    <row r="78" spans="1:15">
      <c r="A78" s="29">
        <v>76</v>
      </c>
      <c r="B78" s="83" t="s">
        <v>167</v>
      </c>
      <c r="C78" s="24">
        <v>6857</v>
      </c>
      <c r="D78" s="24">
        <v>7329</v>
      </c>
      <c r="E78" s="24">
        <v>7136</v>
      </c>
      <c r="F78" s="24"/>
      <c r="G78" s="24"/>
      <c r="H78" s="24"/>
      <c r="I78" s="80">
        <f t="shared" si="6"/>
        <v>2.2929021888925985E-3</v>
      </c>
      <c r="J78" s="80">
        <f t="shared" si="7"/>
        <v>4.0688347673909872E-2</v>
      </c>
      <c r="K78" s="77">
        <f t="shared" si="8"/>
        <v>279</v>
      </c>
      <c r="L78" s="81">
        <f t="shared" si="10"/>
        <v>4.9139616393962344E-3</v>
      </c>
      <c r="M78" s="31">
        <f t="shared" si="9"/>
        <v>-193</v>
      </c>
      <c r="N78" s="31">
        <f t="shared" si="11"/>
        <v>0</v>
      </c>
    </row>
    <row r="79" spans="1:15">
      <c r="A79" s="29">
        <v>77</v>
      </c>
      <c r="B79" s="83" t="s">
        <v>168</v>
      </c>
      <c r="C79" s="24">
        <v>12197</v>
      </c>
      <c r="D79" s="24">
        <v>12578</v>
      </c>
      <c r="E79" s="24">
        <v>12273</v>
      </c>
      <c r="F79" s="24"/>
      <c r="G79" s="24"/>
      <c r="H79" s="24"/>
      <c r="I79" s="80">
        <f t="shared" si="6"/>
        <v>3.9434961553081365E-3</v>
      </c>
      <c r="J79" s="80">
        <f t="shared" si="7"/>
        <v>6.2310404197753544E-3</v>
      </c>
      <c r="K79" s="77">
        <f t="shared" si="8"/>
        <v>76</v>
      </c>
      <c r="L79" s="81">
        <f t="shared" si="10"/>
        <v>1.3385701956778273E-3</v>
      </c>
      <c r="M79" s="31">
        <f t="shared" si="9"/>
        <v>-305</v>
      </c>
      <c r="N79" s="31">
        <f t="shared" si="11"/>
        <v>0</v>
      </c>
    </row>
    <row r="80" spans="1:15">
      <c r="A80" s="29">
        <v>78</v>
      </c>
      <c r="B80" s="149" t="s">
        <v>169</v>
      </c>
      <c r="C80" s="24">
        <v>14415</v>
      </c>
      <c r="D80" s="24">
        <v>14585</v>
      </c>
      <c r="E80" s="24">
        <v>14708</v>
      </c>
      <c r="F80" s="24"/>
      <c r="G80" s="24"/>
      <c r="H80" s="24"/>
      <c r="I80" s="80">
        <f t="shared" si="6"/>
        <v>4.7258976169047553E-3</v>
      </c>
      <c r="J80" s="80">
        <f t="shared" si="7"/>
        <v>2.0326049254249048E-2</v>
      </c>
      <c r="K80" s="77">
        <f t="shared" si="8"/>
        <v>293</v>
      </c>
      <c r="L80" s="81">
        <f t="shared" si="10"/>
        <v>5.1605403596526765E-3</v>
      </c>
      <c r="M80" s="31">
        <f t="shared" si="9"/>
        <v>123</v>
      </c>
      <c r="N80" s="31">
        <f t="shared" si="11"/>
        <v>0</v>
      </c>
    </row>
    <row r="81" spans="1:15">
      <c r="A81" s="29">
        <v>79</v>
      </c>
      <c r="B81" s="149" t="s">
        <v>170</v>
      </c>
      <c r="C81" s="24">
        <v>6697</v>
      </c>
      <c r="D81" s="24">
        <v>7000</v>
      </c>
      <c r="E81" s="24">
        <v>6974</v>
      </c>
      <c r="F81" s="24"/>
      <c r="G81" s="24"/>
      <c r="H81" s="24"/>
      <c r="I81" s="80">
        <f t="shared" si="6"/>
        <v>2.2408491963756979E-3</v>
      </c>
      <c r="J81" s="80">
        <f t="shared" si="7"/>
        <v>4.136180379274302E-2</v>
      </c>
      <c r="K81" s="77">
        <f t="shared" si="8"/>
        <v>277</v>
      </c>
      <c r="L81" s="81">
        <f t="shared" si="10"/>
        <v>4.8787361079310285E-3</v>
      </c>
      <c r="M81" s="31">
        <f t="shared" si="9"/>
        <v>-26</v>
      </c>
      <c r="N81" s="31">
        <f t="shared" si="11"/>
        <v>0</v>
      </c>
    </row>
    <row r="82" spans="1:15">
      <c r="A82" s="29">
        <v>80</v>
      </c>
      <c r="B82" s="83" t="s">
        <v>171</v>
      </c>
      <c r="C82" s="24">
        <v>19872</v>
      </c>
      <c r="D82" s="24">
        <v>20351</v>
      </c>
      <c r="E82" s="24">
        <v>20806</v>
      </c>
      <c r="F82" s="24"/>
      <c r="G82" s="24"/>
      <c r="H82" s="24"/>
      <c r="I82" s="80">
        <f t="shared" si="6"/>
        <v>6.685275075966844E-3</v>
      </c>
      <c r="J82" s="80">
        <f t="shared" si="7"/>
        <v>4.7000805152979067E-2</v>
      </c>
      <c r="K82" s="77">
        <f t="shared" si="8"/>
        <v>934</v>
      </c>
      <c r="L82" s="81">
        <f t="shared" si="10"/>
        <v>1.6450323194251194E-2</v>
      </c>
      <c r="M82" s="31">
        <f t="shared" si="9"/>
        <v>455</v>
      </c>
      <c r="N82" s="31">
        <f t="shared" si="11"/>
        <v>0</v>
      </c>
    </row>
    <row r="83" spans="1:15">
      <c r="A83" s="29">
        <v>81</v>
      </c>
      <c r="B83" s="83" t="s">
        <v>172</v>
      </c>
      <c r="C83" s="24">
        <v>12983</v>
      </c>
      <c r="D83" s="24">
        <v>13007</v>
      </c>
      <c r="E83" s="24">
        <v>13150</v>
      </c>
      <c r="F83" s="24"/>
      <c r="G83" s="24"/>
      <c r="H83" s="24"/>
      <c r="I83" s="80">
        <f t="shared" si="6"/>
        <v>4.225289207390368E-3</v>
      </c>
      <c r="J83" s="80">
        <f t="shared" si="7"/>
        <v>1.2862974659169683E-2</v>
      </c>
      <c r="K83" s="77">
        <f t="shared" si="8"/>
        <v>167</v>
      </c>
      <c r="L83" s="81">
        <f t="shared" si="10"/>
        <v>2.9413318773446996E-3</v>
      </c>
      <c r="M83" s="31">
        <f t="shared" si="9"/>
        <v>143</v>
      </c>
      <c r="N83" s="31">
        <f t="shared" si="11"/>
        <v>0</v>
      </c>
    </row>
    <row r="84" spans="1:15" s="89" customFormat="1">
      <c r="A84" s="167" t="s">
        <v>173</v>
      </c>
      <c r="B84" s="167"/>
      <c r="C84" s="44">
        <v>3055436</v>
      </c>
      <c r="D84" s="44">
        <v>3112875</v>
      </c>
      <c r="E84" s="44">
        <v>3112213</v>
      </c>
      <c r="F84" s="44"/>
      <c r="G84" s="44"/>
      <c r="H84" s="44"/>
      <c r="I84" s="80">
        <f t="shared" si="6"/>
        <v>1</v>
      </c>
      <c r="J84" s="80">
        <f t="shared" si="7"/>
        <v>1.8582290710720172E-2</v>
      </c>
      <c r="K84" s="77">
        <f t="shared" si="8"/>
        <v>56777</v>
      </c>
      <c r="L84" s="81">
        <f t="shared" si="10"/>
        <v>1</v>
      </c>
      <c r="M84" s="91">
        <f t="shared" si="9"/>
        <v>-662</v>
      </c>
      <c r="N84" s="31">
        <f t="shared" si="11"/>
        <v>0</v>
      </c>
      <c r="O84" s="17"/>
    </row>
    <row r="85" spans="1:15">
      <c r="C85" s="115"/>
      <c r="D85" s="114"/>
      <c r="E85" s="116"/>
      <c r="F85" s="120"/>
      <c r="G85" s="120"/>
      <c r="H85" s="120"/>
      <c r="L85" s="11"/>
    </row>
    <row r="86" spans="1:15">
      <c r="E86" s="10"/>
      <c r="F86" s="120"/>
    </row>
    <row r="87" spans="1:15">
      <c r="E87" s="120"/>
      <c r="F87" s="120"/>
    </row>
    <row r="90" spans="1:15">
      <c r="F90" s="5">
        <v>7502</v>
      </c>
    </row>
    <row r="91" spans="1:15">
      <c r="F91" s="161">
        <f>F90/1000</f>
        <v>7.5019999999999998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zoomScale="70" zoomScaleNormal="70" workbookViewId="0">
      <pane ySplit="2" topLeftCell="A3" activePane="bottomLeft" state="frozen"/>
      <selection pane="bottomLeft" activeCell="K24" sqref="K24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3" width="12" style="5" bestFit="1" customWidth="1"/>
    <col min="4" max="8" width="12" style="5" customWidth="1"/>
    <col min="9" max="9" width="17.85546875" style="5" customWidth="1"/>
    <col min="10" max="10" width="27.140625" style="5" customWidth="1"/>
    <col min="11" max="11" width="26.42578125" style="5" customWidth="1"/>
    <col min="12" max="12" width="20.42578125" style="5" customWidth="1"/>
    <col min="13" max="14" width="23.42578125" style="5" customWidth="1"/>
    <col min="15" max="16384" width="9.140625" style="5"/>
  </cols>
  <sheetData>
    <row r="1" spans="1:14" ht="15.75" thickBot="1">
      <c r="C1" s="163" t="s">
        <v>274</v>
      </c>
      <c r="D1" s="163"/>
      <c r="E1" s="164"/>
      <c r="F1" s="165" t="s">
        <v>273</v>
      </c>
      <c r="G1" s="163"/>
      <c r="H1" s="164"/>
    </row>
    <row r="2" spans="1:14" ht="39.950000000000003" customHeight="1">
      <c r="A2" s="75" t="s">
        <v>1</v>
      </c>
      <c r="B2" s="74" t="s">
        <v>90</v>
      </c>
      <c r="C2" s="73">
        <v>43709</v>
      </c>
      <c r="D2" s="73">
        <v>44044</v>
      </c>
      <c r="E2" s="73">
        <v>44075</v>
      </c>
      <c r="F2" s="73">
        <v>43709</v>
      </c>
      <c r="G2" s="73">
        <v>44044</v>
      </c>
      <c r="H2" s="73">
        <v>44075</v>
      </c>
      <c r="I2" s="72" t="s">
        <v>295</v>
      </c>
      <c r="J2" s="72" t="s">
        <v>313</v>
      </c>
      <c r="K2" s="72" t="s">
        <v>314</v>
      </c>
      <c r="L2" s="72" t="s">
        <v>298</v>
      </c>
      <c r="M2" s="76" t="s">
        <v>315</v>
      </c>
      <c r="N2" s="139" t="s">
        <v>316</v>
      </c>
    </row>
    <row r="3" spans="1:14">
      <c r="A3" s="25">
        <v>1</v>
      </c>
      <c r="B3" s="79" t="s">
        <v>2</v>
      </c>
      <c r="C3" s="78">
        <v>17613</v>
      </c>
      <c r="D3" s="78">
        <v>17902</v>
      </c>
      <c r="E3" s="78">
        <v>17886</v>
      </c>
      <c r="F3" s="78"/>
      <c r="G3" s="78"/>
      <c r="H3" s="78"/>
      <c r="I3" s="80">
        <f t="shared" ref="I3:I34" si="0">E3/$E$92</f>
        <v>9.2679337575393289E-3</v>
      </c>
      <c r="J3" s="80">
        <f t="shared" ref="J3:J66" si="1">(E3-C3)/C3</f>
        <v>1.5499914835632771E-2</v>
      </c>
      <c r="K3" s="77">
        <f t="shared" ref="K3:K66" si="2">E3-C3</f>
        <v>273</v>
      </c>
      <c r="L3" s="81">
        <f>K3/$K$92</f>
        <v>4.0704956163893358E-3</v>
      </c>
      <c r="M3" s="78">
        <f t="shared" ref="M3:M66" si="3">E3-D3</f>
        <v>-16</v>
      </c>
      <c r="N3" s="78">
        <f>H3-G3</f>
        <v>0</v>
      </c>
    </row>
    <row r="4" spans="1:14">
      <c r="A4" s="25">
        <v>2</v>
      </c>
      <c r="B4" s="79" t="s">
        <v>3</v>
      </c>
      <c r="C4" s="78">
        <v>3487</v>
      </c>
      <c r="D4" s="78">
        <v>3811</v>
      </c>
      <c r="E4" s="78">
        <v>4062</v>
      </c>
      <c r="F4" s="78"/>
      <c r="G4" s="78"/>
      <c r="H4" s="78"/>
      <c r="I4" s="80">
        <f t="shared" si="0"/>
        <v>2.1047940804609614E-3</v>
      </c>
      <c r="J4" s="80">
        <f t="shared" si="1"/>
        <v>0.16489819328936048</v>
      </c>
      <c r="K4" s="77">
        <f t="shared" si="2"/>
        <v>575</v>
      </c>
      <c r="L4" s="81">
        <f t="shared" ref="L4:L67" si="4">K4/$K$92</f>
        <v>8.5733882030178329E-3</v>
      </c>
      <c r="M4" s="78">
        <f t="shared" si="3"/>
        <v>251</v>
      </c>
      <c r="N4" s="78">
        <f t="shared" ref="N4:N67" si="5">H4-G4</f>
        <v>0</v>
      </c>
    </row>
    <row r="5" spans="1:14">
      <c r="A5" s="25">
        <v>3</v>
      </c>
      <c r="B5" s="79" t="s">
        <v>4</v>
      </c>
      <c r="C5" s="78">
        <v>1161</v>
      </c>
      <c r="D5" s="78">
        <v>1295</v>
      </c>
      <c r="E5" s="78">
        <v>1346</v>
      </c>
      <c r="F5" s="78"/>
      <c r="G5" s="78"/>
      <c r="H5" s="78"/>
      <c r="I5" s="80">
        <f t="shared" si="0"/>
        <v>6.9745269135904823E-4</v>
      </c>
      <c r="J5" s="80">
        <f t="shared" si="1"/>
        <v>0.15934539190353145</v>
      </c>
      <c r="K5" s="77">
        <f t="shared" si="2"/>
        <v>185</v>
      </c>
      <c r="L5" s="81">
        <f t="shared" si="4"/>
        <v>2.7583944653187809E-3</v>
      </c>
      <c r="M5" s="78">
        <f t="shared" si="3"/>
        <v>51</v>
      </c>
      <c r="N5" s="78">
        <f t="shared" si="5"/>
        <v>0</v>
      </c>
    </row>
    <row r="6" spans="1:14">
      <c r="A6" s="25">
        <v>5</v>
      </c>
      <c r="B6" s="79" t="s">
        <v>5</v>
      </c>
      <c r="C6" s="78">
        <v>442</v>
      </c>
      <c r="D6" s="78">
        <v>452</v>
      </c>
      <c r="E6" s="78">
        <v>447</v>
      </c>
      <c r="F6" s="78"/>
      <c r="G6" s="78"/>
      <c r="H6" s="78"/>
      <c r="I6" s="80">
        <f t="shared" si="0"/>
        <v>2.3162061889858438E-4</v>
      </c>
      <c r="J6" s="80">
        <f t="shared" si="1"/>
        <v>1.1312217194570135E-2</v>
      </c>
      <c r="K6" s="77">
        <f t="shared" si="2"/>
        <v>5</v>
      </c>
      <c r="L6" s="81">
        <f t="shared" si="4"/>
        <v>7.4551201765372461E-5</v>
      </c>
      <c r="M6" s="78">
        <f t="shared" si="3"/>
        <v>-5</v>
      </c>
      <c r="N6" s="78">
        <f t="shared" si="5"/>
        <v>0</v>
      </c>
    </row>
    <row r="7" spans="1:14" ht="15.75" customHeight="1">
      <c r="A7" s="25">
        <v>6</v>
      </c>
      <c r="B7" s="79" t="s">
        <v>6</v>
      </c>
      <c r="C7" s="78">
        <v>33</v>
      </c>
      <c r="D7" s="78">
        <v>35</v>
      </c>
      <c r="E7" s="78">
        <v>34</v>
      </c>
      <c r="F7" s="78"/>
      <c r="G7" s="78"/>
      <c r="H7" s="78"/>
      <c r="I7" s="80">
        <f t="shared" si="0"/>
        <v>1.7617675710406866E-5</v>
      </c>
      <c r="J7" s="80">
        <f t="shared" si="1"/>
        <v>3.0303030303030304E-2</v>
      </c>
      <c r="K7" s="77">
        <f t="shared" si="2"/>
        <v>1</v>
      </c>
      <c r="L7" s="81">
        <f t="shared" si="4"/>
        <v>1.4910240353074491E-5</v>
      </c>
      <c r="M7" s="78">
        <f t="shared" si="3"/>
        <v>-1</v>
      </c>
      <c r="N7" s="78">
        <f t="shared" si="5"/>
        <v>0</v>
      </c>
    </row>
    <row r="8" spans="1:14">
      <c r="A8" s="25">
        <v>7</v>
      </c>
      <c r="B8" s="79" t="s">
        <v>7</v>
      </c>
      <c r="C8" s="78">
        <v>789</v>
      </c>
      <c r="D8" s="78">
        <v>770</v>
      </c>
      <c r="E8" s="78">
        <v>782</v>
      </c>
      <c r="F8" s="78"/>
      <c r="G8" s="78"/>
      <c r="H8" s="78"/>
      <c r="I8" s="80">
        <f t="shared" si="0"/>
        <v>4.0520654133935791E-4</v>
      </c>
      <c r="J8" s="80">
        <f t="shared" si="1"/>
        <v>-8.8719898605830166E-3</v>
      </c>
      <c r="K8" s="77">
        <f t="shared" si="2"/>
        <v>-7</v>
      </c>
      <c r="L8" s="81">
        <f t="shared" si="4"/>
        <v>-1.0437168247152144E-4</v>
      </c>
      <c r="M8" s="78">
        <f t="shared" si="3"/>
        <v>12</v>
      </c>
      <c r="N8" s="78">
        <f t="shared" si="5"/>
        <v>0</v>
      </c>
    </row>
    <row r="9" spans="1:14">
      <c r="A9" s="25">
        <v>8</v>
      </c>
      <c r="B9" s="79" t="s">
        <v>291</v>
      </c>
      <c r="C9" s="78">
        <v>4950</v>
      </c>
      <c r="D9" s="78">
        <v>4922</v>
      </c>
      <c r="E9" s="78">
        <v>4962</v>
      </c>
      <c r="F9" s="78"/>
      <c r="G9" s="78"/>
      <c r="H9" s="78"/>
      <c r="I9" s="80">
        <f t="shared" si="0"/>
        <v>2.5711443198540842E-3</v>
      </c>
      <c r="J9" s="80">
        <f t="shared" si="1"/>
        <v>2.4242424242424242E-3</v>
      </c>
      <c r="K9" s="77">
        <f t="shared" si="2"/>
        <v>12</v>
      </c>
      <c r="L9" s="81">
        <f t="shared" si="4"/>
        <v>1.7892288423689389E-4</v>
      </c>
      <c r="M9" s="78">
        <f t="shared" si="3"/>
        <v>40</v>
      </c>
      <c r="N9" s="78">
        <f t="shared" si="5"/>
        <v>0</v>
      </c>
    </row>
    <row r="10" spans="1:14">
      <c r="A10" s="25">
        <v>9</v>
      </c>
      <c r="B10" s="79" t="s">
        <v>8</v>
      </c>
      <c r="C10" s="78">
        <v>615</v>
      </c>
      <c r="D10" s="78">
        <v>636</v>
      </c>
      <c r="E10" s="78">
        <v>664</v>
      </c>
      <c r="F10" s="78"/>
      <c r="G10" s="78"/>
      <c r="H10" s="78"/>
      <c r="I10" s="80">
        <f t="shared" si="0"/>
        <v>3.440628432855929E-4</v>
      </c>
      <c r="J10" s="80">
        <f t="shared" si="1"/>
        <v>7.9674796747967486E-2</v>
      </c>
      <c r="K10" s="77">
        <f t="shared" si="2"/>
        <v>49</v>
      </c>
      <c r="L10" s="81">
        <f t="shared" si="4"/>
        <v>7.3060177730065005E-4</v>
      </c>
      <c r="M10" s="78">
        <f t="shared" si="3"/>
        <v>28</v>
      </c>
      <c r="N10" s="78">
        <f t="shared" si="5"/>
        <v>0</v>
      </c>
    </row>
    <row r="11" spans="1:14">
      <c r="A11" s="82">
        <v>10</v>
      </c>
      <c r="B11" s="79" t="s">
        <v>9</v>
      </c>
      <c r="C11" s="77">
        <v>44056</v>
      </c>
      <c r="D11" s="77">
        <v>45234</v>
      </c>
      <c r="E11" s="78">
        <v>45339</v>
      </c>
      <c r="F11" s="78"/>
      <c r="G11" s="78"/>
      <c r="H11" s="78"/>
      <c r="I11" s="80">
        <f t="shared" si="0"/>
        <v>2.3493170559827553E-2</v>
      </c>
      <c r="J11" s="80">
        <f t="shared" si="1"/>
        <v>2.9122026511712366E-2</v>
      </c>
      <c r="K11" s="77">
        <f t="shared" si="2"/>
        <v>1283</v>
      </c>
      <c r="L11" s="81">
        <f t="shared" si="4"/>
        <v>1.9129838372994572E-2</v>
      </c>
      <c r="M11" s="78">
        <f t="shared" si="3"/>
        <v>105</v>
      </c>
      <c r="N11" s="78">
        <f t="shared" si="5"/>
        <v>0</v>
      </c>
    </row>
    <row r="12" spans="1:14">
      <c r="A12" s="82">
        <v>11</v>
      </c>
      <c r="B12" s="79" t="s">
        <v>10</v>
      </c>
      <c r="C12" s="77">
        <v>683</v>
      </c>
      <c r="D12" s="77">
        <v>706</v>
      </c>
      <c r="E12" s="78">
        <v>709</v>
      </c>
      <c r="F12" s="78"/>
      <c r="G12" s="78"/>
      <c r="H12" s="78"/>
      <c r="I12" s="80">
        <f t="shared" si="0"/>
        <v>3.6738035525524904E-4</v>
      </c>
      <c r="J12" s="80">
        <f t="shared" si="1"/>
        <v>3.8067349926793559E-2</v>
      </c>
      <c r="K12" s="77">
        <f t="shared" si="2"/>
        <v>26</v>
      </c>
      <c r="L12" s="81">
        <f t="shared" si="4"/>
        <v>3.8766624917993677E-4</v>
      </c>
      <c r="M12" s="78">
        <f t="shared" si="3"/>
        <v>3</v>
      </c>
      <c r="N12" s="78">
        <f t="shared" si="5"/>
        <v>0</v>
      </c>
    </row>
    <row r="13" spans="1:14">
      <c r="A13" s="82">
        <v>12</v>
      </c>
      <c r="B13" s="79" t="s">
        <v>11</v>
      </c>
      <c r="C13" s="77">
        <v>76</v>
      </c>
      <c r="D13" s="77">
        <v>82</v>
      </c>
      <c r="E13" s="78">
        <v>83</v>
      </c>
      <c r="F13" s="78"/>
      <c r="G13" s="78"/>
      <c r="H13" s="78"/>
      <c r="I13" s="80">
        <f t="shared" si="0"/>
        <v>4.3007855410699112E-5</v>
      </c>
      <c r="J13" s="80">
        <f t="shared" si="1"/>
        <v>9.2105263157894732E-2</v>
      </c>
      <c r="K13" s="77">
        <f t="shared" si="2"/>
        <v>7</v>
      </c>
      <c r="L13" s="81">
        <f t="shared" si="4"/>
        <v>1.0437168247152144E-4</v>
      </c>
      <c r="M13" s="78">
        <f t="shared" si="3"/>
        <v>1</v>
      </c>
      <c r="N13" s="78">
        <f t="shared" si="5"/>
        <v>0</v>
      </c>
    </row>
    <row r="14" spans="1:14">
      <c r="A14" s="82">
        <v>13</v>
      </c>
      <c r="B14" s="79" t="s">
        <v>12</v>
      </c>
      <c r="C14" s="77">
        <v>16739</v>
      </c>
      <c r="D14" s="77">
        <v>17293</v>
      </c>
      <c r="E14" s="78">
        <v>17388</v>
      </c>
      <c r="F14" s="78"/>
      <c r="G14" s="78"/>
      <c r="H14" s="78"/>
      <c r="I14" s="80">
        <f t="shared" si="0"/>
        <v>9.009886625075134E-3</v>
      </c>
      <c r="J14" s="80">
        <f t="shared" si="1"/>
        <v>3.8771730688810561E-2</v>
      </c>
      <c r="K14" s="77">
        <f t="shared" si="2"/>
        <v>649</v>
      </c>
      <c r="L14" s="81">
        <f t="shared" si="4"/>
        <v>9.6767459891453442E-3</v>
      </c>
      <c r="M14" s="78">
        <f t="shared" si="3"/>
        <v>95</v>
      </c>
      <c r="N14" s="78">
        <f t="shared" si="5"/>
        <v>0</v>
      </c>
    </row>
    <row r="15" spans="1:14">
      <c r="A15" s="82">
        <v>14</v>
      </c>
      <c r="B15" s="79" t="s">
        <v>13</v>
      </c>
      <c r="C15" s="77">
        <v>33941</v>
      </c>
      <c r="D15" s="77">
        <v>35169</v>
      </c>
      <c r="E15" s="78">
        <v>35497</v>
      </c>
      <c r="F15" s="78"/>
      <c r="G15" s="78"/>
      <c r="H15" s="78"/>
      <c r="I15" s="80">
        <f t="shared" si="0"/>
        <v>1.8393371608597425E-2</v>
      </c>
      <c r="J15" s="80">
        <f t="shared" si="1"/>
        <v>4.5844259155593529E-2</v>
      </c>
      <c r="K15" s="77">
        <f t="shared" si="2"/>
        <v>1556</v>
      </c>
      <c r="L15" s="81">
        <f t="shared" si="4"/>
        <v>2.3200333989383908E-2</v>
      </c>
      <c r="M15" s="78">
        <f t="shared" si="3"/>
        <v>328</v>
      </c>
      <c r="N15" s="78">
        <f t="shared" si="5"/>
        <v>0</v>
      </c>
    </row>
    <row r="16" spans="1:14">
      <c r="A16" s="82">
        <v>15</v>
      </c>
      <c r="B16" s="79" t="s">
        <v>14</v>
      </c>
      <c r="C16" s="77">
        <v>6356</v>
      </c>
      <c r="D16" s="77">
        <v>6485</v>
      </c>
      <c r="E16" s="78">
        <v>6488</v>
      </c>
      <c r="F16" s="78"/>
      <c r="G16" s="78"/>
      <c r="H16" s="78"/>
      <c r="I16" s="80">
        <f t="shared" si="0"/>
        <v>3.3618670590917568E-3</v>
      </c>
      <c r="J16" s="80">
        <f t="shared" si="1"/>
        <v>2.076777847702958E-2</v>
      </c>
      <c r="K16" s="77">
        <f t="shared" si="2"/>
        <v>132</v>
      </c>
      <c r="L16" s="81">
        <f t="shared" si="4"/>
        <v>1.9681517266058328E-3</v>
      </c>
      <c r="M16" s="78">
        <f t="shared" si="3"/>
        <v>3</v>
      </c>
      <c r="N16" s="78">
        <f t="shared" si="5"/>
        <v>0</v>
      </c>
    </row>
    <row r="17" spans="1:14">
      <c r="A17" s="82">
        <v>16</v>
      </c>
      <c r="B17" s="79" t="s">
        <v>15</v>
      </c>
      <c r="C17" s="77">
        <v>10047</v>
      </c>
      <c r="D17" s="77">
        <v>10299</v>
      </c>
      <c r="E17" s="78">
        <v>10406</v>
      </c>
      <c r="F17" s="78"/>
      <c r="G17" s="78"/>
      <c r="H17" s="78"/>
      <c r="I17" s="80">
        <f t="shared" si="0"/>
        <v>5.3920451012498182E-3</v>
      </c>
      <c r="J17" s="80">
        <f t="shared" si="1"/>
        <v>3.5732059321190404E-2</v>
      </c>
      <c r="K17" s="77">
        <f t="shared" si="2"/>
        <v>359</v>
      </c>
      <c r="L17" s="81">
        <f t="shared" si="4"/>
        <v>5.3527762867537423E-3</v>
      </c>
      <c r="M17" s="78">
        <f t="shared" si="3"/>
        <v>107</v>
      </c>
      <c r="N17" s="78">
        <f t="shared" si="5"/>
        <v>0</v>
      </c>
    </row>
    <row r="18" spans="1:14">
      <c r="A18" s="82">
        <v>17</v>
      </c>
      <c r="B18" s="79" t="s">
        <v>16</v>
      </c>
      <c r="C18" s="77">
        <v>2781</v>
      </c>
      <c r="D18" s="77">
        <v>2991</v>
      </c>
      <c r="E18" s="78">
        <v>3034</v>
      </c>
      <c r="F18" s="78"/>
      <c r="G18" s="78"/>
      <c r="H18" s="78"/>
      <c r="I18" s="80">
        <f t="shared" si="0"/>
        <v>1.5721184736874831E-3</v>
      </c>
      <c r="J18" s="80">
        <f t="shared" si="1"/>
        <v>9.0974469615246314E-2</v>
      </c>
      <c r="K18" s="77">
        <f t="shared" si="2"/>
        <v>253</v>
      </c>
      <c r="L18" s="81">
        <f t="shared" si="4"/>
        <v>3.7722908093278463E-3</v>
      </c>
      <c r="M18" s="78">
        <f t="shared" si="3"/>
        <v>43</v>
      </c>
      <c r="N18" s="78">
        <f t="shared" si="5"/>
        <v>0</v>
      </c>
    </row>
    <row r="19" spans="1:14">
      <c r="A19" s="82">
        <v>18</v>
      </c>
      <c r="B19" s="79" t="s">
        <v>17</v>
      </c>
      <c r="C19" s="77">
        <v>7317</v>
      </c>
      <c r="D19" s="77">
        <v>7207</v>
      </c>
      <c r="E19" s="78">
        <v>7208</v>
      </c>
      <c r="F19" s="78"/>
      <c r="G19" s="78"/>
      <c r="H19" s="78"/>
      <c r="I19" s="80">
        <f t="shared" si="0"/>
        <v>3.7349472506062551E-3</v>
      </c>
      <c r="J19" s="80">
        <f t="shared" si="1"/>
        <v>-1.4896815634823014E-2</v>
      </c>
      <c r="K19" s="77">
        <f t="shared" si="2"/>
        <v>-109</v>
      </c>
      <c r="L19" s="81">
        <f t="shared" si="4"/>
        <v>-1.6252161984851195E-3</v>
      </c>
      <c r="M19" s="78">
        <f t="shared" si="3"/>
        <v>1</v>
      </c>
      <c r="N19" s="78">
        <f t="shared" si="5"/>
        <v>0</v>
      </c>
    </row>
    <row r="20" spans="1:14">
      <c r="A20" s="82">
        <v>19</v>
      </c>
      <c r="B20" s="79" t="s">
        <v>18</v>
      </c>
      <c r="C20" s="77">
        <v>254</v>
      </c>
      <c r="D20" s="77">
        <v>254</v>
      </c>
      <c r="E20" s="78">
        <v>253</v>
      </c>
      <c r="F20" s="78"/>
      <c r="G20" s="78"/>
      <c r="H20" s="78"/>
      <c r="I20" s="80">
        <f t="shared" si="0"/>
        <v>1.3109623396273344E-4</v>
      </c>
      <c r="J20" s="80">
        <f t="shared" si="1"/>
        <v>-3.937007874015748E-3</v>
      </c>
      <c r="K20" s="77">
        <f t="shared" si="2"/>
        <v>-1</v>
      </c>
      <c r="L20" s="81">
        <f t="shared" si="4"/>
        <v>-1.4910240353074491E-5</v>
      </c>
      <c r="M20" s="78">
        <f t="shared" si="3"/>
        <v>-1</v>
      </c>
      <c r="N20" s="78">
        <f t="shared" si="5"/>
        <v>0</v>
      </c>
    </row>
    <row r="21" spans="1:14">
      <c r="A21" s="82">
        <v>20</v>
      </c>
      <c r="B21" s="79" t="s">
        <v>19</v>
      </c>
      <c r="C21" s="77">
        <v>5024</v>
      </c>
      <c r="D21" s="77">
        <v>5510</v>
      </c>
      <c r="E21" s="78">
        <v>5579</v>
      </c>
      <c r="F21" s="78"/>
      <c r="G21" s="78"/>
      <c r="H21" s="78"/>
      <c r="I21" s="80">
        <f t="shared" si="0"/>
        <v>2.890853317304703E-3</v>
      </c>
      <c r="J21" s="80">
        <f t="shared" si="1"/>
        <v>0.11046974522292993</v>
      </c>
      <c r="K21" s="77">
        <f t="shared" si="2"/>
        <v>555</v>
      </c>
      <c r="L21" s="81">
        <f t="shared" si="4"/>
        <v>8.2751833959563426E-3</v>
      </c>
      <c r="M21" s="78">
        <f t="shared" si="3"/>
        <v>69</v>
      </c>
      <c r="N21" s="78">
        <f t="shared" si="5"/>
        <v>0</v>
      </c>
    </row>
    <row r="22" spans="1:14">
      <c r="A22" s="82">
        <v>21</v>
      </c>
      <c r="B22" s="79" t="s">
        <v>20</v>
      </c>
      <c r="C22" s="77">
        <v>477</v>
      </c>
      <c r="D22" s="77">
        <v>598</v>
      </c>
      <c r="E22" s="78">
        <v>609</v>
      </c>
      <c r="F22" s="78"/>
      <c r="G22" s="78"/>
      <c r="H22" s="78"/>
      <c r="I22" s="80">
        <f t="shared" si="0"/>
        <v>3.1556366198934647E-4</v>
      </c>
      <c r="J22" s="80">
        <f t="shared" si="1"/>
        <v>0.27672955974842767</v>
      </c>
      <c r="K22" s="77">
        <f t="shared" si="2"/>
        <v>132</v>
      </c>
      <c r="L22" s="81">
        <f t="shared" si="4"/>
        <v>1.9681517266058328E-3</v>
      </c>
      <c r="M22" s="78">
        <f t="shared" si="3"/>
        <v>11</v>
      </c>
      <c r="N22" s="78">
        <f t="shared" si="5"/>
        <v>0</v>
      </c>
    </row>
    <row r="23" spans="1:14">
      <c r="A23" s="82">
        <v>22</v>
      </c>
      <c r="B23" s="79" t="s">
        <v>21</v>
      </c>
      <c r="C23" s="77">
        <v>13291</v>
      </c>
      <c r="D23" s="77">
        <v>13636</v>
      </c>
      <c r="E23" s="78">
        <v>13759</v>
      </c>
      <c r="F23" s="78"/>
      <c r="G23" s="78"/>
      <c r="H23" s="78"/>
      <c r="I23" s="80">
        <f t="shared" si="0"/>
        <v>7.1294588264555307E-3</v>
      </c>
      <c r="J23" s="80">
        <f t="shared" si="1"/>
        <v>3.5211797456925736E-2</v>
      </c>
      <c r="K23" s="77">
        <f t="shared" si="2"/>
        <v>468</v>
      </c>
      <c r="L23" s="81">
        <f t="shared" si="4"/>
        <v>6.9779924852388618E-3</v>
      </c>
      <c r="M23" s="78">
        <f t="shared" si="3"/>
        <v>123</v>
      </c>
      <c r="N23" s="78">
        <f t="shared" si="5"/>
        <v>0</v>
      </c>
    </row>
    <row r="24" spans="1:14">
      <c r="A24" s="82">
        <v>23</v>
      </c>
      <c r="B24" s="79" t="s">
        <v>22</v>
      </c>
      <c r="C24" s="77">
        <v>13802</v>
      </c>
      <c r="D24" s="77">
        <v>13826</v>
      </c>
      <c r="E24" s="78">
        <v>13896</v>
      </c>
      <c r="F24" s="78"/>
      <c r="G24" s="78"/>
      <c r="H24" s="78"/>
      <c r="I24" s="80">
        <f t="shared" si="0"/>
        <v>7.2004476962298173E-3</v>
      </c>
      <c r="J24" s="80">
        <f t="shared" si="1"/>
        <v>6.8106071583828431E-3</v>
      </c>
      <c r="K24" s="77">
        <f t="shared" si="2"/>
        <v>94</v>
      </c>
      <c r="L24" s="81">
        <f t="shared" si="4"/>
        <v>1.4015625931890021E-3</v>
      </c>
      <c r="M24" s="78">
        <f t="shared" si="3"/>
        <v>70</v>
      </c>
      <c r="N24" s="78">
        <f t="shared" si="5"/>
        <v>0</v>
      </c>
    </row>
    <row r="25" spans="1:14">
      <c r="A25" s="82">
        <v>24</v>
      </c>
      <c r="B25" s="79" t="s">
        <v>23</v>
      </c>
      <c r="C25" s="77">
        <v>6571</v>
      </c>
      <c r="D25" s="77">
        <v>6649</v>
      </c>
      <c r="E25" s="78">
        <v>6696</v>
      </c>
      <c r="F25" s="78"/>
      <c r="G25" s="78"/>
      <c r="H25" s="78"/>
      <c r="I25" s="80">
        <f t="shared" si="0"/>
        <v>3.4696457810848343E-3</v>
      </c>
      <c r="J25" s="80">
        <f t="shared" si="1"/>
        <v>1.9022979759549537E-2</v>
      </c>
      <c r="K25" s="77">
        <f t="shared" si="2"/>
        <v>125</v>
      </c>
      <c r="L25" s="81">
        <f t="shared" si="4"/>
        <v>1.8637800441343114E-3</v>
      </c>
      <c r="M25" s="78">
        <f t="shared" si="3"/>
        <v>47</v>
      </c>
      <c r="N25" s="78">
        <f t="shared" si="5"/>
        <v>0</v>
      </c>
    </row>
    <row r="26" spans="1:14">
      <c r="A26" s="82">
        <v>25</v>
      </c>
      <c r="B26" s="79" t="s">
        <v>24</v>
      </c>
      <c r="C26" s="77">
        <v>34711</v>
      </c>
      <c r="D26" s="77">
        <v>35556</v>
      </c>
      <c r="E26" s="78">
        <v>35737</v>
      </c>
      <c r="F26" s="78"/>
      <c r="G26" s="78"/>
      <c r="H26" s="78"/>
      <c r="I26" s="80">
        <f t="shared" si="0"/>
        <v>1.8517731672435592E-2</v>
      </c>
      <c r="J26" s="80">
        <f t="shared" si="1"/>
        <v>2.9558353259773559E-2</v>
      </c>
      <c r="K26" s="77">
        <f t="shared" si="2"/>
        <v>1026</v>
      </c>
      <c r="L26" s="81">
        <f t="shared" si="4"/>
        <v>1.5297906602254429E-2</v>
      </c>
      <c r="M26" s="78">
        <f t="shared" si="3"/>
        <v>181</v>
      </c>
      <c r="N26" s="78">
        <f t="shared" si="5"/>
        <v>0</v>
      </c>
    </row>
    <row r="27" spans="1:14">
      <c r="A27" s="82">
        <v>26</v>
      </c>
      <c r="B27" s="79" t="s">
        <v>25</v>
      </c>
      <c r="C27" s="77">
        <v>1910</v>
      </c>
      <c r="D27" s="77">
        <v>2063</v>
      </c>
      <c r="E27" s="78">
        <v>2088</v>
      </c>
      <c r="F27" s="78"/>
      <c r="G27" s="78"/>
      <c r="H27" s="78"/>
      <c r="I27" s="80">
        <f t="shared" si="0"/>
        <v>1.0819325553920451E-3</v>
      </c>
      <c r="J27" s="80">
        <f t="shared" si="1"/>
        <v>9.3193717277486918E-2</v>
      </c>
      <c r="K27" s="77">
        <f t="shared" si="2"/>
        <v>178</v>
      </c>
      <c r="L27" s="81">
        <f t="shared" si="4"/>
        <v>2.6540227828472595E-3</v>
      </c>
      <c r="M27" s="78">
        <f t="shared" si="3"/>
        <v>25</v>
      </c>
      <c r="N27" s="78">
        <f t="shared" si="5"/>
        <v>0</v>
      </c>
    </row>
    <row r="28" spans="1:14">
      <c r="A28" s="82">
        <v>27</v>
      </c>
      <c r="B28" s="79" t="s">
        <v>26</v>
      </c>
      <c r="C28" s="77">
        <v>6376</v>
      </c>
      <c r="D28" s="77">
        <v>6791</v>
      </c>
      <c r="E28" s="78">
        <v>6830</v>
      </c>
      <c r="F28" s="78"/>
      <c r="G28" s="78"/>
      <c r="H28" s="78"/>
      <c r="I28" s="80">
        <f t="shared" si="0"/>
        <v>3.5390801500611436E-3</v>
      </c>
      <c r="J28" s="80">
        <f t="shared" si="1"/>
        <v>7.1204516938519452E-2</v>
      </c>
      <c r="K28" s="77">
        <f t="shared" si="2"/>
        <v>454</v>
      </c>
      <c r="L28" s="81">
        <f t="shared" si="4"/>
        <v>6.7692491202958191E-3</v>
      </c>
      <c r="M28" s="78">
        <f t="shared" si="3"/>
        <v>39</v>
      </c>
      <c r="N28" s="78">
        <f t="shared" si="5"/>
        <v>0</v>
      </c>
    </row>
    <row r="29" spans="1:14">
      <c r="A29" s="82">
        <v>28</v>
      </c>
      <c r="B29" s="79" t="s">
        <v>27</v>
      </c>
      <c r="C29" s="77">
        <v>12135</v>
      </c>
      <c r="D29" s="77">
        <v>13025</v>
      </c>
      <c r="E29" s="78">
        <v>13167</v>
      </c>
      <c r="F29" s="78"/>
      <c r="G29" s="78"/>
      <c r="H29" s="78"/>
      <c r="I29" s="80">
        <f t="shared" si="0"/>
        <v>6.8227040023213876E-3</v>
      </c>
      <c r="J29" s="80">
        <f t="shared" si="1"/>
        <v>8.5043263288009888E-2</v>
      </c>
      <c r="K29" s="77">
        <f t="shared" si="2"/>
        <v>1032</v>
      </c>
      <c r="L29" s="81">
        <f t="shared" si="4"/>
        <v>1.5387368044372875E-2</v>
      </c>
      <c r="M29" s="78">
        <f t="shared" si="3"/>
        <v>142</v>
      </c>
      <c r="N29" s="78">
        <f t="shared" si="5"/>
        <v>0</v>
      </c>
    </row>
    <row r="30" spans="1:14">
      <c r="A30" s="82">
        <v>29</v>
      </c>
      <c r="B30" s="79" t="s">
        <v>28</v>
      </c>
      <c r="C30" s="77">
        <v>3830</v>
      </c>
      <c r="D30" s="77">
        <v>4136</v>
      </c>
      <c r="E30" s="78">
        <v>4155</v>
      </c>
      <c r="F30" s="78"/>
      <c r="G30" s="78"/>
      <c r="H30" s="78"/>
      <c r="I30" s="80">
        <f t="shared" si="0"/>
        <v>2.1529836051982507E-3</v>
      </c>
      <c r="J30" s="80">
        <f t="shared" si="1"/>
        <v>8.4856396866840725E-2</v>
      </c>
      <c r="K30" s="77">
        <f t="shared" si="2"/>
        <v>325</v>
      </c>
      <c r="L30" s="81">
        <f t="shared" si="4"/>
        <v>4.8458281147492101E-3</v>
      </c>
      <c r="M30" s="78">
        <f t="shared" si="3"/>
        <v>19</v>
      </c>
      <c r="N30" s="78">
        <f t="shared" si="5"/>
        <v>0</v>
      </c>
    </row>
    <row r="31" spans="1:14">
      <c r="A31" s="82">
        <v>30</v>
      </c>
      <c r="B31" s="79" t="s">
        <v>29</v>
      </c>
      <c r="C31" s="77">
        <v>1188</v>
      </c>
      <c r="D31" s="77">
        <v>1345</v>
      </c>
      <c r="E31" s="78">
        <v>1363</v>
      </c>
      <c r="F31" s="78"/>
      <c r="G31" s="78"/>
      <c r="H31" s="78"/>
      <c r="I31" s="80">
        <f t="shared" si="0"/>
        <v>7.0626152921425165E-4</v>
      </c>
      <c r="J31" s="80">
        <f t="shared" si="1"/>
        <v>0.1473063973063973</v>
      </c>
      <c r="K31" s="77">
        <f t="shared" si="2"/>
        <v>175</v>
      </c>
      <c r="L31" s="81">
        <f t="shared" si="4"/>
        <v>2.6092920617880361E-3</v>
      </c>
      <c r="M31" s="78">
        <f t="shared" si="3"/>
        <v>18</v>
      </c>
      <c r="N31" s="78">
        <f t="shared" si="5"/>
        <v>0</v>
      </c>
    </row>
    <row r="32" spans="1:14">
      <c r="A32" s="82">
        <v>31</v>
      </c>
      <c r="B32" s="79" t="s">
        <v>30</v>
      </c>
      <c r="C32" s="77">
        <v>21315</v>
      </c>
      <c r="D32" s="77">
        <v>22252</v>
      </c>
      <c r="E32" s="78">
        <v>22497</v>
      </c>
      <c r="F32" s="78"/>
      <c r="G32" s="78"/>
      <c r="H32" s="78"/>
      <c r="I32" s="80">
        <f t="shared" si="0"/>
        <v>1.1657201484030094E-2</v>
      </c>
      <c r="J32" s="80">
        <f t="shared" si="1"/>
        <v>5.5453905700211116E-2</v>
      </c>
      <c r="K32" s="77">
        <f t="shared" si="2"/>
        <v>1182</v>
      </c>
      <c r="L32" s="81">
        <f t="shared" si="4"/>
        <v>1.762390409733405E-2</v>
      </c>
      <c r="M32" s="78">
        <f t="shared" si="3"/>
        <v>245</v>
      </c>
      <c r="N32" s="78">
        <f t="shared" si="5"/>
        <v>0</v>
      </c>
    </row>
    <row r="33" spans="1:14">
      <c r="A33" s="82">
        <v>32</v>
      </c>
      <c r="B33" s="79" t="s">
        <v>31</v>
      </c>
      <c r="C33" s="77">
        <v>7160</v>
      </c>
      <c r="D33" s="77">
        <v>7820</v>
      </c>
      <c r="E33" s="78">
        <v>7899</v>
      </c>
      <c r="F33" s="78"/>
      <c r="G33" s="78"/>
      <c r="H33" s="78"/>
      <c r="I33" s="80">
        <f t="shared" si="0"/>
        <v>4.0930006010736417E-3</v>
      </c>
      <c r="J33" s="80">
        <f t="shared" si="1"/>
        <v>0.10321229050279329</v>
      </c>
      <c r="K33" s="77">
        <f t="shared" si="2"/>
        <v>739</v>
      </c>
      <c r="L33" s="81">
        <f t="shared" si="4"/>
        <v>1.1018667620922049E-2</v>
      </c>
      <c r="M33" s="78">
        <f t="shared" si="3"/>
        <v>79</v>
      </c>
      <c r="N33" s="78">
        <f t="shared" si="5"/>
        <v>0</v>
      </c>
    </row>
    <row r="34" spans="1:14">
      <c r="A34" s="82">
        <v>33</v>
      </c>
      <c r="B34" s="79" t="s">
        <v>32</v>
      </c>
      <c r="C34" s="77">
        <v>18755</v>
      </c>
      <c r="D34" s="77">
        <v>19242</v>
      </c>
      <c r="E34" s="78">
        <v>19306</v>
      </c>
      <c r="F34" s="78"/>
      <c r="G34" s="78"/>
      <c r="H34" s="78"/>
      <c r="I34" s="80">
        <f t="shared" si="0"/>
        <v>1.0003730801915144E-2</v>
      </c>
      <c r="J34" s="80">
        <f t="shared" si="1"/>
        <v>2.9378832311383631E-2</v>
      </c>
      <c r="K34" s="77">
        <f t="shared" si="2"/>
        <v>551</v>
      </c>
      <c r="L34" s="81">
        <f t="shared" si="4"/>
        <v>8.2155424345440441E-3</v>
      </c>
      <c r="M34" s="78">
        <f t="shared" si="3"/>
        <v>64</v>
      </c>
      <c r="N34" s="78">
        <f t="shared" si="5"/>
        <v>0</v>
      </c>
    </row>
    <row r="35" spans="1:14">
      <c r="A35" s="82">
        <v>35</v>
      </c>
      <c r="B35" s="79" t="s">
        <v>33</v>
      </c>
      <c r="C35" s="78">
        <v>12691</v>
      </c>
      <c r="D35" s="78">
        <v>10352</v>
      </c>
      <c r="E35" s="78">
        <v>10373</v>
      </c>
      <c r="F35" s="78"/>
      <c r="G35" s="78"/>
      <c r="H35" s="78"/>
      <c r="I35" s="80">
        <f t="shared" ref="I35:I66" si="6">E35/$E$92</f>
        <v>5.3749455924720704E-3</v>
      </c>
      <c r="J35" s="80">
        <f t="shared" si="1"/>
        <v>-0.18264912142463163</v>
      </c>
      <c r="K35" s="77">
        <f t="shared" si="2"/>
        <v>-2318</v>
      </c>
      <c r="L35" s="81">
        <f t="shared" si="4"/>
        <v>-3.4561937138426674E-2</v>
      </c>
      <c r="M35" s="78">
        <f t="shared" si="3"/>
        <v>21</v>
      </c>
      <c r="N35" s="78">
        <f t="shared" si="5"/>
        <v>0</v>
      </c>
    </row>
    <row r="36" spans="1:14">
      <c r="A36" s="82">
        <v>36</v>
      </c>
      <c r="B36" s="79" t="s">
        <v>34</v>
      </c>
      <c r="C36" s="78">
        <v>841</v>
      </c>
      <c r="D36" s="78">
        <v>807</v>
      </c>
      <c r="E36" s="78">
        <v>808</v>
      </c>
      <c r="F36" s="78"/>
      <c r="G36" s="78"/>
      <c r="H36" s="78"/>
      <c r="I36" s="80">
        <f t="shared" si="6"/>
        <v>4.1867888158849255E-4</v>
      </c>
      <c r="J36" s="80">
        <f t="shared" si="1"/>
        <v>-3.9239001189060645E-2</v>
      </c>
      <c r="K36" s="77">
        <f t="shared" si="2"/>
        <v>-33</v>
      </c>
      <c r="L36" s="81">
        <f t="shared" si="4"/>
        <v>-4.920379316514582E-4</v>
      </c>
      <c r="M36" s="78">
        <f t="shared" si="3"/>
        <v>1</v>
      </c>
      <c r="N36" s="78">
        <f t="shared" si="5"/>
        <v>0</v>
      </c>
    </row>
    <row r="37" spans="1:14">
      <c r="A37" s="82">
        <v>37</v>
      </c>
      <c r="B37" s="79" t="s">
        <v>35</v>
      </c>
      <c r="C37" s="78">
        <v>536</v>
      </c>
      <c r="D37" s="78">
        <v>535</v>
      </c>
      <c r="E37" s="78">
        <v>544</v>
      </c>
      <c r="F37" s="78"/>
      <c r="G37" s="78"/>
      <c r="H37" s="78"/>
      <c r="I37" s="80">
        <f t="shared" si="6"/>
        <v>2.8188281136650985E-4</v>
      </c>
      <c r="J37" s="80">
        <f t="shared" si="1"/>
        <v>1.4925373134328358E-2</v>
      </c>
      <c r="K37" s="77">
        <f t="shared" si="2"/>
        <v>8</v>
      </c>
      <c r="L37" s="81">
        <f t="shared" si="4"/>
        <v>1.1928192282459593E-4</v>
      </c>
      <c r="M37" s="78">
        <f t="shared" si="3"/>
        <v>9</v>
      </c>
      <c r="N37" s="78">
        <f t="shared" si="5"/>
        <v>0</v>
      </c>
    </row>
    <row r="38" spans="1:14">
      <c r="A38" s="82">
        <v>38</v>
      </c>
      <c r="B38" s="79" t="s">
        <v>36</v>
      </c>
      <c r="C38" s="78">
        <v>3859</v>
      </c>
      <c r="D38" s="78">
        <v>3972</v>
      </c>
      <c r="E38" s="78">
        <v>3999</v>
      </c>
      <c r="F38" s="78"/>
      <c r="G38" s="78"/>
      <c r="H38" s="78"/>
      <c r="I38" s="80">
        <f t="shared" si="6"/>
        <v>2.0721495637034426E-3</v>
      </c>
      <c r="J38" s="80">
        <f t="shared" si="1"/>
        <v>3.6278828712101578E-2</v>
      </c>
      <c r="K38" s="77">
        <f t="shared" si="2"/>
        <v>140</v>
      </c>
      <c r="L38" s="81">
        <f t="shared" si="4"/>
        <v>2.0874336494304288E-3</v>
      </c>
      <c r="M38" s="78">
        <f t="shared" si="3"/>
        <v>27</v>
      </c>
      <c r="N38" s="78">
        <f t="shared" si="5"/>
        <v>0</v>
      </c>
    </row>
    <row r="39" spans="1:14">
      <c r="A39" s="82">
        <v>39</v>
      </c>
      <c r="B39" s="79" t="s">
        <v>37</v>
      </c>
      <c r="C39" s="78">
        <v>115</v>
      </c>
      <c r="D39" s="78">
        <v>100</v>
      </c>
      <c r="E39" s="78">
        <v>97</v>
      </c>
      <c r="F39" s="78"/>
      <c r="G39" s="78"/>
      <c r="H39" s="78"/>
      <c r="I39" s="80">
        <f t="shared" si="6"/>
        <v>5.0262192467925469E-5</v>
      </c>
      <c r="J39" s="80">
        <f t="shared" si="1"/>
        <v>-0.15652173913043479</v>
      </c>
      <c r="K39" s="77">
        <f t="shared" si="2"/>
        <v>-18</v>
      </c>
      <c r="L39" s="81">
        <f t="shared" si="4"/>
        <v>-2.6838432635534085E-4</v>
      </c>
      <c r="M39" s="78">
        <f t="shared" si="3"/>
        <v>-3</v>
      </c>
      <c r="N39" s="78">
        <f t="shared" si="5"/>
        <v>0</v>
      </c>
    </row>
    <row r="40" spans="1:14">
      <c r="A40" s="82">
        <v>41</v>
      </c>
      <c r="B40" s="79" t="s">
        <v>38</v>
      </c>
      <c r="C40" s="78">
        <v>91743</v>
      </c>
      <c r="D40" s="78">
        <v>100344</v>
      </c>
      <c r="E40" s="78">
        <v>103818</v>
      </c>
      <c r="F40" s="78"/>
      <c r="G40" s="78"/>
      <c r="H40" s="78"/>
      <c r="I40" s="80">
        <f t="shared" si="6"/>
        <v>5.3795054614794703E-2</v>
      </c>
      <c r="J40" s="80">
        <f t="shared" si="1"/>
        <v>0.13161767110297243</v>
      </c>
      <c r="K40" s="77">
        <f t="shared" si="2"/>
        <v>12075</v>
      </c>
      <c r="L40" s="81">
        <f t="shared" si="4"/>
        <v>0.1800411522633745</v>
      </c>
      <c r="M40" s="78">
        <f t="shared" si="3"/>
        <v>3474</v>
      </c>
      <c r="N40" s="78">
        <f t="shared" si="5"/>
        <v>0</v>
      </c>
    </row>
    <row r="41" spans="1:14">
      <c r="A41" s="82">
        <v>42</v>
      </c>
      <c r="B41" s="79" t="s">
        <v>39</v>
      </c>
      <c r="C41" s="78">
        <v>12784</v>
      </c>
      <c r="D41" s="78">
        <v>12256</v>
      </c>
      <c r="E41" s="78">
        <v>12594</v>
      </c>
      <c r="F41" s="78"/>
      <c r="G41" s="78"/>
      <c r="H41" s="78"/>
      <c r="I41" s="80">
        <f t="shared" si="6"/>
        <v>6.5257943499077665E-3</v>
      </c>
      <c r="J41" s="80">
        <f t="shared" si="1"/>
        <v>-1.486232790988736E-2</v>
      </c>
      <c r="K41" s="77">
        <f t="shared" si="2"/>
        <v>-190</v>
      </c>
      <c r="L41" s="81">
        <f t="shared" si="4"/>
        <v>-2.8329456670841534E-3</v>
      </c>
      <c r="M41" s="78">
        <f t="shared" si="3"/>
        <v>338</v>
      </c>
      <c r="N41" s="78">
        <f t="shared" si="5"/>
        <v>0</v>
      </c>
    </row>
    <row r="42" spans="1:14">
      <c r="A42" s="82">
        <v>43</v>
      </c>
      <c r="B42" s="79" t="s">
        <v>40</v>
      </c>
      <c r="C42" s="78">
        <v>54069</v>
      </c>
      <c r="D42" s="78">
        <v>54818</v>
      </c>
      <c r="E42" s="78">
        <v>55486</v>
      </c>
      <c r="F42" s="78"/>
      <c r="G42" s="78"/>
      <c r="H42" s="78"/>
      <c r="I42" s="80">
        <f t="shared" si="6"/>
        <v>2.8751010425518687E-2</v>
      </c>
      <c r="J42" s="80">
        <f t="shared" si="1"/>
        <v>2.6207253694353512E-2</v>
      </c>
      <c r="K42" s="77">
        <f t="shared" si="2"/>
        <v>1417</v>
      </c>
      <c r="L42" s="81">
        <f t="shared" si="4"/>
        <v>2.1127810580306553E-2</v>
      </c>
      <c r="M42" s="78">
        <f t="shared" si="3"/>
        <v>668</v>
      </c>
      <c r="N42" s="78">
        <f t="shared" si="5"/>
        <v>0</v>
      </c>
    </row>
    <row r="43" spans="1:14">
      <c r="A43" s="82">
        <v>45</v>
      </c>
      <c r="B43" s="79" t="s">
        <v>41</v>
      </c>
      <c r="C43" s="78">
        <v>57164</v>
      </c>
      <c r="D43" s="78">
        <v>62423</v>
      </c>
      <c r="E43" s="78">
        <v>63238</v>
      </c>
      <c r="F43" s="78"/>
      <c r="G43" s="78"/>
      <c r="H43" s="78"/>
      <c r="I43" s="80">
        <f t="shared" si="6"/>
        <v>3.2767840487491449E-2</v>
      </c>
      <c r="J43" s="80">
        <f t="shared" si="1"/>
        <v>0.10625568539640333</v>
      </c>
      <c r="K43" s="77">
        <f t="shared" si="2"/>
        <v>6074</v>
      </c>
      <c r="L43" s="81">
        <f t="shared" si="4"/>
        <v>9.0564799904574458E-2</v>
      </c>
      <c r="M43" s="78">
        <f t="shared" si="3"/>
        <v>815</v>
      </c>
      <c r="N43" s="78">
        <f t="shared" si="5"/>
        <v>0</v>
      </c>
    </row>
    <row r="44" spans="1:14">
      <c r="A44" s="82">
        <v>46</v>
      </c>
      <c r="B44" s="79" t="s">
        <v>42</v>
      </c>
      <c r="C44" s="78">
        <v>142113</v>
      </c>
      <c r="D44" s="78">
        <v>147291</v>
      </c>
      <c r="E44" s="78">
        <v>148436</v>
      </c>
      <c r="F44" s="78"/>
      <c r="G44" s="78"/>
      <c r="H44" s="78"/>
      <c r="I44" s="80">
        <f t="shared" si="6"/>
        <v>7.69146268161751E-2</v>
      </c>
      <c r="J44" s="80">
        <f t="shared" si="1"/>
        <v>4.4492762801432661E-2</v>
      </c>
      <c r="K44" s="77">
        <f t="shared" si="2"/>
        <v>6323</v>
      </c>
      <c r="L44" s="81">
        <f t="shared" si="4"/>
        <v>9.4277449752490014E-2</v>
      </c>
      <c r="M44" s="78">
        <f t="shared" si="3"/>
        <v>1145</v>
      </c>
      <c r="N44" s="78">
        <f t="shared" si="5"/>
        <v>0</v>
      </c>
    </row>
    <row r="45" spans="1:14">
      <c r="A45" s="82">
        <v>47</v>
      </c>
      <c r="B45" s="79" t="s">
        <v>43</v>
      </c>
      <c r="C45" s="78">
        <v>324682</v>
      </c>
      <c r="D45" s="78">
        <v>336392</v>
      </c>
      <c r="E45" s="78">
        <v>338018</v>
      </c>
      <c r="F45" s="78"/>
      <c r="G45" s="78"/>
      <c r="H45" s="78"/>
      <c r="I45" s="80">
        <f t="shared" si="6"/>
        <v>0.17514975024353846</v>
      </c>
      <c r="J45" s="80">
        <f t="shared" si="1"/>
        <v>4.1074035517829753E-2</v>
      </c>
      <c r="K45" s="77">
        <f t="shared" si="2"/>
        <v>13336</v>
      </c>
      <c r="L45" s="81">
        <f t="shared" si="4"/>
        <v>0.19884296534860141</v>
      </c>
      <c r="M45" s="78">
        <f t="shared" si="3"/>
        <v>1626</v>
      </c>
      <c r="N45" s="78">
        <f t="shared" si="5"/>
        <v>0</v>
      </c>
    </row>
    <row r="46" spans="1:14">
      <c r="A46" s="82">
        <v>49</v>
      </c>
      <c r="B46" s="79" t="s">
        <v>44</v>
      </c>
      <c r="C46" s="78">
        <v>135966</v>
      </c>
      <c r="D46" s="78">
        <v>135864</v>
      </c>
      <c r="E46" s="78">
        <v>138943</v>
      </c>
      <c r="F46" s="78"/>
      <c r="G46" s="78"/>
      <c r="H46" s="78"/>
      <c r="I46" s="80">
        <f t="shared" si="6"/>
        <v>7.1995668124442969E-2</v>
      </c>
      <c r="J46" s="80">
        <f t="shared" si="1"/>
        <v>2.189517967727226E-2</v>
      </c>
      <c r="K46" s="77">
        <f t="shared" si="2"/>
        <v>2977</v>
      </c>
      <c r="L46" s="81">
        <f t="shared" si="4"/>
        <v>4.4387785531102758E-2</v>
      </c>
      <c r="M46" s="78">
        <f t="shared" si="3"/>
        <v>3079</v>
      </c>
      <c r="N46" s="78">
        <f t="shared" si="5"/>
        <v>0</v>
      </c>
    </row>
    <row r="47" spans="1:14">
      <c r="A47" s="82">
        <v>50</v>
      </c>
      <c r="B47" s="79" t="s">
        <v>45</v>
      </c>
      <c r="C47" s="78">
        <v>3274</v>
      </c>
      <c r="D47" s="78">
        <v>3345</v>
      </c>
      <c r="E47" s="78">
        <v>3299</v>
      </c>
      <c r="F47" s="78"/>
      <c r="G47" s="78"/>
      <c r="H47" s="78"/>
      <c r="I47" s="80">
        <f t="shared" si="6"/>
        <v>1.7094327108421248E-3</v>
      </c>
      <c r="J47" s="80">
        <f t="shared" si="1"/>
        <v>7.6359193646915085E-3</v>
      </c>
      <c r="K47" s="77">
        <f t="shared" si="2"/>
        <v>25</v>
      </c>
      <c r="L47" s="81">
        <f t="shared" si="4"/>
        <v>3.7275600882686228E-4</v>
      </c>
      <c r="M47" s="78">
        <f t="shared" si="3"/>
        <v>-46</v>
      </c>
      <c r="N47" s="78">
        <f t="shared" si="5"/>
        <v>0</v>
      </c>
    </row>
    <row r="48" spans="1:14">
      <c r="A48" s="82">
        <v>51</v>
      </c>
      <c r="B48" s="79" t="s">
        <v>46</v>
      </c>
      <c r="C48" s="78">
        <v>313</v>
      </c>
      <c r="D48" s="78">
        <v>321</v>
      </c>
      <c r="E48" s="78">
        <v>319</v>
      </c>
      <c r="F48" s="78"/>
      <c r="G48" s="78"/>
      <c r="H48" s="78"/>
      <c r="I48" s="80">
        <f t="shared" si="6"/>
        <v>1.652952515182291E-4</v>
      </c>
      <c r="J48" s="80">
        <f t="shared" si="1"/>
        <v>1.9169329073482427E-2</v>
      </c>
      <c r="K48" s="77">
        <f t="shared" si="2"/>
        <v>6</v>
      </c>
      <c r="L48" s="81">
        <f t="shared" si="4"/>
        <v>8.9461442118446945E-5</v>
      </c>
      <c r="M48" s="78">
        <f t="shared" si="3"/>
        <v>-2</v>
      </c>
      <c r="N48" s="78">
        <f t="shared" si="5"/>
        <v>0</v>
      </c>
    </row>
    <row r="49" spans="1:14">
      <c r="A49" s="82">
        <v>52</v>
      </c>
      <c r="B49" s="79" t="s">
        <v>47</v>
      </c>
      <c r="C49" s="78">
        <v>18737</v>
      </c>
      <c r="D49" s="78">
        <v>18948</v>
      </c>
      <c r="E49" s="78">
        <v>19092</v>
      </c>
      <c r="F49" s="78"/>
      <c r="G49" s="78"/>
      <c r="H49" s="78"/>
      <c r="I49" s="80">
        <f t="shared" si="6"/>
        <v>9.8928430783261131E-3</v>
      </c>
      <c r="J49" s="80">
        <f t="shared" si="1"/>
        <v>1.8946469552222876E-2</v>
      </c>
      <c r="K49" s="77">
        <f t="shared" si="2"/>
        <v>355</v>
      </c>
      <c r="L49" s="81">
        <f t="shared" si="4"/>
        <v>5.2931353253414448E-3</v>
      </c>
      <c r="M49" s="78">
        <f t="shared" si="3"/>
        <v>144</v>
      </c>
      <c r="N49" s="78">
        <f t="shared" si="5"/>
        <v>0</v>
      </c>
    </row>
    <row r="50" spans="1:14">
      <c r="A50" s="82">
        <v>53</v>
      </c>
      <c r="B50" s="79" t="s">
        <v>48</v>
      </c>
      <c r="C50" s="78">
        <v>3190</v>
      </c>
      <c r="D50" s="78">
        <v>4119</v>
      </c>
      <c r="E50" s="78">
        <v>4292</v>
      </c>
      <c r="F50" s="78"/>
      <c r="G50" s="78"/>
      <c r="H50" s="78"/>
      <c r="I50" s="80">
        <f t="shared" si="6"/>
        <v>2.2239724749725373E-3</v>
      </c>
      <c r="J50" s="80">
        <f t="shared" si="1"/>
        <v>0.34545454545454546</v>
      </c>
      <c r="K50" s="77">
        <f t="shared" si="2"/>
        <v>1102</v>
      </c>
      <c r="L50" s="81">
        <f t="shared" si="4"/>
        <v>1.6431084869088088E-2</v>
      </c>
      <c r="M50" s="78">
        <f t="shared" si="3"/>
        <v>173</v>
      </c>
      <c r="N50" s="78">
        <f t="shared" si="5"/>
        <v>0</v>
      </c>
    </row>
    <row r="51" spans="1:14">
      <c r="A51" s="82">
        <v>55</v>
      </c>
      <c r="B51" s="79" t="s">
        <v>49</v>
      </c>
      <c r="C51" s="78">
        <v>20621</v>
      </c>
      <c r="D51" s="78">
        <v>20659</v>
      </c>
      <c r="E51" s="78">
        <v>20525</v>
      </c>
      <c r="F51" s="78"/>
      <c r="G51" s="78"/>
      <c r="H51" s="78"/>
      <c r="I51" s="80">
        <f t="shared" si="6"/>
        <v>1.0635376292826498E-2</v>
      </c>
      <c r="J51" s="80">
        <f t="shared" si="1"/>
        <v>-4.6554483293729694E-3</v>
      </c>
      <c r="K51" s="77">
        <f t="shared" si="2"/>
        <v>-96</v>
      </c>
      <c r="L51" s="81">
        <f t="shared" si="4"/>
        <v>-1.4313830738951511E-3</v>
      </c>
      <c r="M51" s="78">
        <f t="shared" si="3"/>
        <v>-134</v>
      </c>
      <c r="N51" s="78">
        <f t="shared" si="5"/>
        <v>0</v>
      </c>
    </row>
    <row r="52" spans="1:14">
      <c r="A52" s="82">
        <v>56</v>
      </c>
      <c r="B52" s="79" t="s">
        <v>50</v>
      </c>
      <c r="C52" s="78">
        <v>123343</v>
      </c>
      <c r="D52" s="78">
        <v>123456</v>
      </c>
      <c r="E52" s="78">
        <v>123516</v>
      </c>
      <c r="F52" s="78"/>
      <c r="G52" s="78"/>
      <c r="H52" s="78"/>
      <c r="I52" s="80">
        <f t="shared" si="6"/>
        <v>6.4001906854312188E-2</v>
      </c>
      <c r="J52" s="80">
        <f t="shared" si="1"/>
        <v>1.4025927697558841E-3</v>
      </c>
      <c r="K52" s="77">
        <f t="shared" si="2"/>
        <v>173</v>
      </c>
      <c r="L52" s="81">
        <f t="shared" si="4"/>
        <v>2.5794715810818869E-3</v>
      </c>
      <c r="M52" s="78">
        <f t="shared" si="3"/>
        <v>60</v>
      </c>
      <c r="N52" s="78">
        <f t="shared" si="5"/>
        <v>0</v>
      </c>
    </row>
    <row r="53" spans="1:14">
      <c r="A53" s="82">
        <v>58</v>
      </c>
      <c r="B53" s="79" t="s">
        <v>51</v>
      </c>
      <c r="C53" s="78">
        <v>2735</v>
      </c>
      <c r="D53" s="78">
        <v>2769</v>
      </c>
      <c r="E53" s="78">
        <v>2779</v>
      </c>
      <c r="F53" s="78"/>
      <c r="G53" s="78"/>
      <c r="H53" s="78"/>
      <c r="I53" s="80">
        <f t="shared" si="6"/>
        <v>1.4399859058594317E-3</v>
      </c>
      <c r="J53" s="80">
        <f t="shared" si="1"/>
        <v>1.6087751371115174E-2</v>
      </c>
      <c r="K53" s="77">
        <f t="shared" si="2"/>
        <v>44</v>
      </c>
      <c r="L53" s="81">
        <f t="shared" si="4"/>
        <v>6.5605057553527768E-4</v>
      </c>
      <c r="M53" s="78">
        <f t="shared" si="3"/>
        <v>10</v>
      </c>
      <c r="N53" s="78">
        <f t="shared" si="5"/>
        <v>0</v>
      </c>
    </row>
    <row r="54" spans="1:14">
      <c r="A54" s="82">
        <v>59</v>
      </c>
      <c r="B54" s="79" t="s">
        <v>52</v>
      </c>
      <c r="C54" s="78">
        <v>2145</v>
      </c>
      <c r="D54" s="78">
        <v>2201</v>
      </c>
      <c r="E54" s="78">
        <v>2214</v>
      </c>
      <c r="F54" s="78"/>
      <c r="G54" s="78"/>
      <c r="H54" s="78"/>
      <c r="I54" s="80">
        <f t="shared" si="6"/>
        <v>1.1472215889070823E-3</v>
      </c>
      <c r="J54" s="80">
        <f t="shared" si="1"/>
        <v>3.2167832167832165E-2</v>
      </c>
      <c r="K54" s="77">
        <f t="shared" si="2"/>
        <v>69</v>
      </c>
      <c r="L54" s="81">
        <f t="shared" si="4"/>
        <v>1.02880658436214E-3</v>
      </c>
      <c r="M54" s="78">
        <f t="shared" si="3"/>
        <v>13</v>
      </c>
      <c r="N54" s="78">
        <f t="shared" si="5"/>
        <v>0</v>
      </c>
    </row>
    <row r="55" spans="1:14">
      <c r="A55" s="82">
        <v>60</v>
      </c>
      <c r="B55" s="79" t="s">
        <v>53</v>
      </c>
      <c r="C55" s="78">
        <v>726</v>
      </c>
      <c r="D55" s="78">
        <v>702</v>
      </c>
      <c r="E55" s="78">
        <v>706</v>
      </c>
      <c r="F55" s="78"/>
      <c r="G55" s="78"/>
      <c r="H55" s="78"/>
      <c r="I55" s="80">
        <f t="shared" si="6"/>
        <v>3.6582585445727193E-4</v>
      </c>
      <c r="J55" s="80">
        <f t="shared" si="1"/>
        <v>-2.7548209366391185E-2</v>
      </c>
      <c r="K55" s="77">
        <f t="shared" si="2"/>
        <v>-20</v>
      </c>
      <c r="L55" s="81">
        <f t="shared" si="4"/>
        <v>-2.9820480706148984E-4</v>
      </c>
      <c r="M55" s="78">
        <f t="shared" si="3"/>
        <v>4</v>
      </c>
      <c r="N55" s="78">
        <f t="shared" si="5"/>
        <v>0</v>
      </c>
    </row>
    <row r="56" spans="1:14">
      <c r="A56" s="82">
        <v>61</v>
      </c>
      <c r="B56" s="79" t="s">
        <v>54</v>
      </c>
      <c r="C56" s="78">
        <v>2979</v>
      </c>
      <c r="D56" s="78">
        <v>2981</v>
      </c>
      <c r="E56" s="78">
        <v>2976</v>
      </c>
      <c r="F56" s="78"/>
      <c r="G56" s="78"/>
      <c r="H56" s="78"/>
      <c r="I56" s="80">
        <f t="shared" si="6"/>
        <v>1.5420647915932596E-3</v>
      </c>
      <c r="J56" s="80">
        <f t="shared" si="1"/>
        <v>-1.0070493454179255E-3</v>
      </c>
      <c r="K56" s="77">
        <f t="shared" si="2"/>
        <v>-3</v>
      </c>
      <c r="L56" s="81">
        <f t="shared" si="4"/>
        <v>-4.4730721059223472E-5</v>
      </c>
      <c r="M56" s="78">
        <f t="shared" si="3"/>
        <v>-5</v>
      </c>
      <c r="N56" s="78">
        <f t="shared" si="5"/>
        <v>0</v>
      </c>
    </row>
    <row r="57" spans="1:14">
      <c r="A57" s="82">
        <v>62</v>
      </c>
      <c r="B57" s="79" t="s">
        <v>55</v>
      </c>
      <c r="C57" s="78">
        <v>10267</v>
      </c>
      <c r="D57" s="78">
        <v>11485</v>
      </c>
      <c r="E57" s="78">
        <v>11661</v>
      </c>
      <c r="F57" s="78"/>
      <c r="G57" s="78"/>
      <c r="H57" s="78"/>
      <c r="I57" s="80">
        <f t="shared" si="6"/>
        <v>6.0423446017368954E-3</v>
      </c>
      <c r="J57" s="80">
        <f t="shared" si="1"/>
        <v>0.13577481250608747</v>
      </c>
      <c r="K57" s="77">
        <f t="shared" si="2"/>
        <v>1394</v>
      </c>
      <c r="L57" s="81">
        <f t="shared" si="4"/>
        <v>2.078487505218584E-2</v>
      </c>
      <c r="M57" s="78">
        <f t="shared" si="3"/>
        <v>176</v>
      </c>
      <c r="N57" s="78">
        <f t="shared" si="5"/>
        <v>0</v>
      </c>
    </row>
    <row r="58" spans="1:14">
      <c r="A58" s="82">
        <v>63</v>
      </c>
      <c r="B58" s="79" t="s">
        <v>56</v>
      </c>
      <c r="C58" s="78">
        <v>1876</v>
      </c>
      <c r="D58" s="78">
        <v>1965</v>
      </c>
      <c r="E58" s="78">
        <v>1848</v>
      </c>
      <c r="F58" s="78"/>
      <c r="G58" s="78"/>
      <c r="H58" s="78"/>
      <c r="I58" s="80">
        <f t="shared" si="6"/>
        <v>9.5757249155387905E-4</v>
      </c>
      <c r="J58" s="80">
        <f t="shared" si="1"/>
        <v>-1.4925373134328358E-2</v>
      </c>
      <c r="K58" s="77">
        <f t="shared" si="2"/>
        <v>-28</v>
      </c>
      <c r="L58" s="81">
        <f t="shared" si="4"/>
        <v>-4.1748672988608577E-4</v>
      </c>
      <c r="M58" s="78">
        <f t="shared" si="3"/>
        <v>-117</v>
      </c>
      <c r="N58" s="78">
        <f t="shared" si="5"/>
        <v>0</v>
      </c>
    </row>
    <row r="59" spans="1:14">
      <c r="A59" s="82">
        <v>64</v>
      </c>
      <c r="B59" s="79" t="s">
        <v>57</v>
      </c>
      <c r="C59" s="78">
        <v>7102</v>
      </c>
      <c r="D59" s="78">
        <v>7025</v>
      </c>
      <c r="E59" s="78">
        <v>7013</v>
      </c>
      <c r="F59" s="78"/>
      <c r="G59" s="78"/>
      <c r="H59" s="78"/>
      <c r="I59" s="80">
        <f t="shared" si="6"/>
        <v>3.6339046987377455E-3</v>
      </c>
      <c r="J59" s="80">
        <f t="shared" si="1"/>
        <v>-1.2531681216558717E-2</v>
      </c>
      <c r="K59" s="77">
        <f t="shared" si="2"/>
        <v>-89</v>
      </c>
      <c r="L59" s="81">
        <f t="shared" si="4"/>
        <v>-1.3270113914236297E-3</v>
      </c>
      <c r="M59" s="78">
        <f t="shared" si="3"/>
        <v>-12</v>
      </c>
      <c r="N59" s="78">
        <f t="shared" si="5"/>
        <v>0</v>
      </c>
    </row>
    <row r="60" spans="1:14">
      <c r="A60" s="82">
        <v>65</v>
      </c>
      <c r="B60" s="79" t="s">
        <v>58</v>
      </c>
      <c r="C60" s="78">
        <v>3520</v>
      </c>
      <c r="D60" s="78">
        <v>3483</v>
      </c>
      <c r="E60" s="78">
        <v>3476</v>
      </c>
      <c r="F60" s="78"/>
      <c r="G60" s="78"/>
      <c r="H60" s="78"/>
      <c r="I60" s="80">
        <f t="shared" si="6"/>
        <v>1.8011482579227724E-3</v>
      </c>
      <c r="J60" s="80">
        <f t="shared" si="1"/>
        <v>-1.2500000000000001E-2</v>
      </c>
      <c r="K60" s="77">
        <f t="shared" si="2"/>
        <v>-44</v>
      </c>
      <c r="L60" s="81">
        <f t="shared" si="4"/>
        <v>-6.5605057553527768E-4</v>
      </c>
      <c r="M60" s="78">
        <f t="shared" si="3"/>
        <v>-7</v>
      </c>
      <c r="N60" s="78">
        <f t="shared" si="5"/>
        <v>0</v>
      </c>
    </row>
    <row r="61" spans="1:14">
      <c r="A61" s="82">
        <v>66</v>
      </c>
      <c r="B61" s="79" t="s">
        <v>59</v>
      </c>
      <c r="C61" s="78">
        <v>12342</v>
      </c>
      <c r="D61" s="78">
        <v>12833</v>
      </c>
      <c r="E61" s="78">
        <v>12922</v>
      </c>
      <c r="F61" s="78"/>
      <c r="G61" s="78"/>
      <c r="H61" s="78"/>
      <c r="I61" s="80">
        <f t="shared" si="6"/>
        <v>6.6957531038199262E-3</v>
      </c>
      <c r="J61" s="80">
        <f t="shared" si="1"/>
        <v>4.6994004213255551E-2</v>
      </c>
      <c r="K61" s="77">
        <f t="shared" si="2"/>
        <v>580</v>
      </c>
      <c r="L61" s="81">
        <f t="shared" si="4"/>
        <v>8.6479394047832055E-3</v>
      </c>
      <c r="M61" s="78">
        <f t="shared" si="3"/>
        <v>89</v>
      </c>
      <c r="N61" s="78">
        <f t="shared" si="5"/>
        <v>0</v>
      </c>
    </row>
    <row r="62" spans="1:14">
      <c r="A62" s="82">
        <v>68</v>
      </c>
      <c r="B62" s="79" t="s">
        <v>60</v>
      </c>
      <c r="C62" s="78">
        <v>62876</v>
      </c>
      <c r="D62" s="78">
        <v>70760</v>
      </c>
      <c r="E62" s="78">
        <v>71203</v>
      </c>
      <c r="F62" s="78"/>
      <c r="G62" s="78"/>
      <c r="H62" s="78"/>
      <c r="I62" s="80">
        <f t="shared" si="6"/>
        <v>3.6895040106120588E-2</v>
      </c>
      <c r="J62" s="80">
        <f t="shared" si="1"/>
        <v>0.13243526941917425</v>
      </c>
      <c r="K62" s="77">
        <f t="shared" si="2"/>
        <v>8327</v>
      </c>
      <c r="L62" s="81">
        <f t="shared" si="4"/>
        <v>0.12415757142005129</v>
      </c>
      <c r="M62" s="78">
        <f t="shared" si="3"/>
        <v>443</v>
      </c>
      <c r="N62" s="78">
        <f t="shared" si="5"/>
        <v>0</v>
      </c>
    </row>
    <row r="63" spans="1:14">
      <c r="A63" s="82">
        <v>69</v>
      </c>
      <c r="B63" s="79" t="s">
        <v>61</v>
      </c>
      <c r="C63" s="78">
        <v>51966</v>
      </c>
      <c r="D63" s="78">
        <v>53171</v>
      </c>
      <c r="E63" s="78">
        <v>53365</v>
      </c>
      <c r="F63" s="78"/>
      <c r="G63" s="78"/>
      <c r="H63" s="78"/>
      <c r="I63" s="80">
        <f t="shared" si="6"/>
        <v>2.7651978361348892E-2</v>
      </c>
      <c r="J63" s="80">
        <f t="shared" si="1"/>
        <v>2.6921448639495055E-2</v>
      </c>
      <c r="K63" s="77">
        <f t="shared" si="2"/>
        <v>1399</v>
      </c>
      <c r="L63" s="81">
        <f t="shared" si="4"/>
        <v>2.0859426253951215E-2</v>
      </c>
      <c r="M63" s="78">
        <f t="shared" si="3"/>
        <v>194</v>
      </c>
      <c r="N63" s="78">
        <f t="shared" si="5"/>
        <v>0</v>
      </c>
    </row>
    <row r="64" spans="1:14">
      <c r="A64" s="82">
        <v>70</v>
      </c>
      <c r="B64" s="79" t="s">
        <v>62</v>
      </c>
      <c r="C64" s="78">
        <v>19361</v>
      </c>
      <c r="D64" s="78">
        <v>18892</v>
      </c>
      <c r="E64" s="78">
        <v>18929</v>
      </c>
      <c r="F64" s="78"/>
      <c r="G64" s="78"/>
      <c r="H64" s="78"/>
      <c r="I64" s="80">
        <f t="shared" si="6"/>
        <v>9.8083818683026916E-3</v>
      </c>
      <c r="J64" s="80">
        <f t="shared" si="1"/>
        <v>-2.2312897061102215E-2</v>
      </c>
      <c r="K64" s="77">
        <f t="shared" si="2"/>
        <v>-432</v>
      </c>
      <c r="L64" s="81">
        <f t="shared" si="4"/>
        <v>-6.4412238325281803E-3</v>
      </c>
      <c r="M64" s="78">
        <f t="shared" si="3"/>
        <v>37</v>
      </c>
      <c r="N64" s="78">
        <f t="shared" si="5"/>
        <v>0</v>
      </c>
    </row>
    <row r="65" spans="1:14">
      <c r="A65" s="82">
        <v>71</v>
      </c>
      <c r="B65" s="79" t="s">
        <v>63</v>
      </c>
      <c r="C65" s="78">
        <v>24426</v>
      </c>
      <c r="D65" s="78">
        <v>24972</v>
      </c>
      <c r="E65" s="78">
        <v>25393</v>
      </c>
      <c r="F65" s="78"/>
      <c r="G65" s="78"/>
      <c r="H65" s="78"/>
      <c r="I65" s="80">
        <f t="shared" si="6"/>
        <v>1.3157812921010632E-2</v>
      </c>
      <c r="J65" s="80">
        <f t="shared" si="1"/>
        <v>3.9588962580856465E-2</v>
      </c>
      <c r="K65" s="77">
        <f t="shared" si="2"/>
        <v>967</v>
      </c>
      <c r="L65" s="81">
        <f t="shared" si="4"/>
        <v>1.4418202421423033E-2</v>
      </c>
      <c r="M65" s="78">
        <f t="shared" si="3"/>
        <v>421</v>
      </c>
      <c r="N65" s="78">
        <f t="shared" si="5"/>
        <v>0</v>
      </c>
    </row>
    <row r="66" spans="1:14">
      <c r="A66" s="82">
        <v>72</v>
      </c>
      <c r="B66" s="79" t="s">
        <v>64</v>
      </c>
      <c r="C66" s="78">
        <v>993</v>
      </c>
      <c r="D66" s="78">
        <v>1040</v>
      </c>
      <c r="E66" s="78">
        <v>1049</v>
      </c>
      <c r="F66" s="78"/>
      <c r="G66" s="78"/>
      <c r="H66" s="78"/>
      <c r="I66" s="80">
        <f t="shared" si="6"/>
        <v>5.4355711235931766E-4</v>
      </c>
      <c r="J66" s="80">
        <f t="shared" si="1"/>
        <v>5.6394763343403827E-2</v>
      </c>
      <c r="K66" s="77">
        <f t="shared" si="2"/>
        <v>56</v>
      </c>
      <c r="L66" s="81">
        <f t="shared" si="4"/>
        <v>8.3497345977217154E-4</v>
      </c>
      <c r="M66" s="78">
        <f t="shared" si="3"/>
        <v>9</v>
      </c>
      <c r="N66" s="78">
        <f t="shared" si="5"/>
        <v>0</v>
      </c>
    </row>
    <row r="67" spans="1:14">
      <c r="A67" s="82">
        <v>73</v>
      </c>
      <c r="B67" s="79" t="s">
        <v>65</v>
      </c>
      <c r="C67" s="78">
        <v>7218</v>
      </c>
      <c r="D67" s="78">
        <v>7057</v>
      </c>
      <c r="E67" s="78">
        <v>7151</v>
      </c>
      <c r="F67" s="78"/>
      <c r="G67" s="78"/>
      <c r="H67" s="78"/>
      <c r="I67" s="80">
        <f t="shared" ref="I67:I92" si="7">E67/$E$92</f>
        <v>3.7054117354446909E-3</v>
      </c>
      <c r="J67" s="80">
        <f t="shared" ref="J67:J90" si="8">(E67-C67)/C67</f>
        <v>-9.2823496813521748E-3</v>
      </c>
      <c r="K67" s="77">
        <f t="shared" ref="K67:K90" si="9">E67-C67</f>
        <v>-67</v>
      </c>
      <c r="L67" s="81">
        <f t="shared" si="4"/>
        <v>-9.9898610365599101E-4</v>
      </c>
      <c r="M67" s="78">
        <f t="shared" ref="M67:M90" si="10">E67-D67</f>
        <v>94</v>
      </c>
      <c r="N67" s="78">
        <f t="shared" si="5"/>
        <v>0</v>
      </c>
    </row>
    <row r="68" spans="1:14">
      <c r="A68" s="82">
        <v>74</v>
      </c>
      <c r="B68" s="79" t="s">
        <v>66</v>
      </c>
      <c r="C68" s="78">
        <v>9185</v>
      </c>
      <c r="D68" s="78">
        <v>9100</v>
      </c>
      <c r="E68" s="78">
        <v>9132</v>
      </c>
      <c r="F68" s="78"/>
      <c r="G68" s="78"/>
      <c r="H68" s="78"/>
      <c r="I68" s="80">
        <f t="shared" si="7"/>
        <v>4.73190042904222E-3</v>
      </c>
      <c r="J68" s="80">
        <f t="shared" si="8"/>
        <v>-5.7702776265650515E-3</v>
      </c>
      <c r="K68" s="77">
        <f t="shared" si="9"/>
        <v>-53</v>
      </c>
      <c r="L68" s="81">
        <f t="shared" ref="L68:L92" si="11">K68/$K$92</f>
        <v>-7.9024273871294804E-4</v>
      </c>
      <c r="M68" s="78">
        <f t="shared" si="10"/>
        <v>32</v>
      </c>
      <c r="N68" s="78">
        <f t="shared" ref="N68:N92" si="12">H68-G68</f>
        <v>0</v>
      </c>
    </row>
    <row r="69" spans="1:14">
      <c r="A69" s="82">
        <v>75</v>
      </c>
      <c r="B69" s="79" t="s">
        <v>67</v>
      </c>
      <c r="C69" s="78">
        <v>2877</v>
      </c>
      <c r="D69" s="78">
        <v>3132</v>
      </c>
      <c r="E69" s="78">
        <v>3173</v>
      </c>
      <c r="F69" s="78"/>
      <c r="G69" s="78"/>
      <c r="H69" s="78"/>
      <c r="I69" s="80">
        <f t="shared" si="7"/>
        <v>1.6441436773270877E-3</v>
      </c>
      <c r="J69" s="80">
        <f t="shared" si="8"/>
        <v>0.10288494960027807</v>
      </c>
      <c r="K69" s="77">
        <f t="shared" si="9"/>
        <v>296</v>
      </c>
      <c r="L69" s="81">
        <f t="shared" si="11"/>
        <v>4.4134311445100495E-3</v>
      </c>
      <c r="M69" s="78">
        <f t="shared" si="10"/>
        <v>41</v>
      </c>
      <c r="N69" s="78">
        <f t="shared" si="12"/>
        <v>0</v>
      </c>
    </row>
    <row r="70" spans="1:14">
      <c r="A70" s="82">
        <v>77</v>
      </c>
      <c r="B70" s="79" t="s">
        <v>68</v>
      </c>
      <c r="C70" s="78">
        <v>5755</v>
      </c>
      <c r="D70" s="78">
        <v>6003</v>
      </c>
      <c r="E70" s="78">
        <v>6092</v>
      </c>
      <c r="F70" s="78"/>
      <c r="G70" s="78"/>
      <c r="H70" s="78"/>
      <c r="I70" s="80">
        <f t="shared" si="7"/>
        <v>3.156672953758783E-3</v>
      </c>
      <c r="J70" s="80">
        <f t="shared" si="8"/>
        <v>5.8557775847089488E-2</v>
      </c>
      <c r="K70" s="77">
        <f t="shared" si="9"/>
        <v>337</v>
      </c>
      <c r="L70" s="81">
        <f t="shared" si="11"/>
        <v>5.0247509989861036E-3</v>
      </c>
      <c r="M70" s="78">
        <f t="shared" si="10"/>
        <v>89</v>
      </c>
      <c r="N70" s="78">
        <f t="shared" si="12"/>
        <v>0</v>
      </c>
    </row>
    <row r="71" spans="1:14">
      <c r="A71" s="82">
        <v>78</v>
      </c>
      <c r="B71" s="79" t="s">
        <v>69</v>
      </c>
      <c r="C71" s="78">
        <v>2233</v>
      </c>
      <c r="D71" s="78">
        <v>2193</v>
      </c>
      <c r="E71" s="78">
        <v>2188</v>
      </c>
      <c r="F71" s="78"/>
      <c r="G71" s="78"/>
      <c r="H71" s="78"/>
      <c r="I71" s="80">
        <f t="shared" si="7"/>
        <v>1.1337492486579476E-3</v>
      </c>
      <c r="J71" s="80">
        <f t="shared" si="8"/>
        <v>-2.0152261531571878E-2</v>
      </c>
      <c r="K71" s="77">
        <f t="shared" si="9"/>
        <v>-45</v>
      </c>
      <c r="L71" s="81">
        <f t="shared" si="11"/>
        <v>-6.7096081588835217E-4</v>
      </c>
      <c r="M71" s="78">
        <f t="shared" si="10"/>
        <v>-5</v>
      </c>
      <c r="N71" s="78">
        <f t="shared" si="12"/>
        <v>0</v>
      </c>
    </row>
    <row r="72" spans="1:14">
      <c r="A72" s="82">
        <v>79</v>
      </c>
      <c r="B72" s="79" t="s">
        <v>70</v>
      </c>
      <c r="C72" s="78">
        <v>8984</v>
      </c>
      <c r="D72" s="78">
        <v>8773</v>
      </c>
      <c r="E72" s="78">
        <v>8826</v>
      </c>
      <c r="F72" s="78"/>
      <c r="G72" s="78"/>
      <c r="H72" s="78"/>
      <c r="I72" s="80">
        <f t="shared" si="7"/>
        <v>4.5733413476485582E-3</v>
      </c>
      <c r="J72" s="80">
        <f t="shared" si="8"/>
        <v>-1.7586821015138022E-2</v>
      </c>
      <c r="K72" s="77">
        <f t="shared" si="9"/>
        <v>-158</v>
      </c>
      <c r="L72" s="81">
        <f t="shared" si="11"/>
        <v>-2.3558179757857695E-3</v>
      </c>
      <c r="M72" s="78">
        <f t="shared" si="10"/>
        <v>53</v>
      </c>
      <c r="N72" s="78">
        <f t="shared" si="12"/>
        <v>0</v>
      </c>
    </row>
    <row r="73" spans="1:14">
      <c r="A73" s="82">
        <v>80</v>
      </c>
      <c r="B73" s="79" t="s">
        <v>71</v>
      </c>
      <c r="C73" s="78">
        <v>22391</v>
      </c>
      <c r="D73" s="78">
        <v>22126</v>
      </c>
      <c r="E73" s="78">
        <v>21593</v>
      </c>
      <c r="F73" s="78"/>
      <c r="G73" s="78"/>
      <c r="H73" s="78"/>
      <c r="I73" s="80">
        <f t="shared" si="7"/>
        <v>1.1188778576906337E-2</v>
      </c>
      <c r="J73" s="80">
        <f t="shared" si="8"/>
        <v>-3.5639319369389487E-2</v>
      </c>
      <c r="K73" s="77">
        <f t="shared" si="9"/>
        <v>-798</v>
      </c>
      <c r="L73" s="81">
        <f t="shared" si="11"/>
        <v>-1.1898371801753444E-2</v>
      </c>
      <c r="M73" s="78">
        <f t="shared" si="10"/>
        <v>-533</v>
      </c>
      <c r="N73" s="78">
        <f t="shared" si="12"/>
        <v>0</v>
      </c>
    </row>
    <row r="74" spans="1:14">
      <c r="A74" s="82">
        <v>81</v>
      </c>
      <c r="B74" s="79" t="s">
        <v>72</v>
      </c>
      <c r="C74" s="78">
        <v>44682</v>
      </c>
      <c r="D74" s="78">
        <v>39275</v>
      </c>
      <c r="E74" s="78">
        <v>37868</v>
      </c>
      <c r="F74" s="78"/>
      <c r="G74" s="78"/>
      <c r="H74" s="78"/>
      <c r="I74" s="80">
        <f t="shared" si="7"/>
        <v>1.9621945405931974E-2</v>
      </c>
      <c r="J74" s="80">
        <f t="shared" si="8"/>
        <v>-0.15249988809811557</v>
      </c>
      <c r="K74" s="77">
        <f t="shared" si="9"/>
        <v>-6814</v>
      </c>
      <c r="L74" s="81">
        <f t="shared" si="11"/>
        <v>-0.10159837776584958</v>
      </c>
      <c r="M74" s="78">
        <f t="shared" si="10"/>
        <v>-1407</v>
      </c>
      <c r="N74" s="78">
        <f t="shared" si="12"/>
        <v>0</v>
      </c>
    </row>
    <row r="75" spans="1:14">
      <c r="A75" s="82">
        <v>82</v>
      </c>
      <c r="B75" s="79" t="s">
        <v>73</v>
      </c>
      <c r="C75" s="78">
        <v>46517</v>
      </c>
      <c r="D75" s="78">
        <v>43863</v>
      </c>
      <c r="E75" s="78">
        <v>44913</v>
      </c>
      <c r="F75" s="78"/>
      <c r="G75" s="78"/>
      <c r="H75" s="78"/>
      <c r="I75" s="80">
        <f t="shared" si="7"/>
        <v>2.3272431446514811E-2</v>
      </c>
      <c r="J75" s="80">
        <f t="shared" si="8"/>
        <v>-3.448201732699873E-2</v>
      </c>
      <c r="K75" s="77">
        <f t="shared" si="9"/>
        <v>-1604</v>
      </c>
      <c r="L75" s="81">
        <f t="shared" si="11"/>
        <v>-2.3916025526331486E-2</v>
      </c>
      <c r="M75" s="78">
        <f t="shared" si="10"/>
        <v>1050</v>
      </c>
      <c r="N75" s="78">
        <f t="shared" si="12"/>
        <v>0</v>
      </c>
    </row>
    <row r="76" spans="1:14">
      <c r="A76" s="82">
        <v>84</v>
      </c>
      <c r="B76" s="79" t="s">
        <v>74</v>
      </c>
      <c r="C76" s="78">
        <v>4805</v>
      </c>
      <c r="D76" s="78">
        <v>4971</v>
      </c>
      <c r="E76" s="78">
        <v>5191</v>
      </c>
      <c r="F76" s="78"/>
      <c r="G76" s="78"/>
      <c r="H76" s="78"/>
      <c r="I76" s="80">
        <f t="shared" si="7"/>
        <v>2.6898045474330009E-3</v>
      </c>
      <c r="J76" s="80">
        <f t="shared" si="8"/>
        <v>8.0332986472424553E-2</v>
      </c>
      <c r="K76" s="77">
        <f t="shared" si="9"/>
        <v>386</v>
      </c>
      <c r="L76" s="81">
        <f t="shared" si="11"/>
        <v>5.7553527762867537E-3</v>
      </c>
      <c r="M76" s="78">
        <f t="shared" si="10"/>
        <v>220</v>
      </c>
      <c r="N76" s="78">
        <f t="shared" si="12"/>
        <v>0</v>
      </c>
    </row>
    <row r="77" spans="1:14">
      <c r="A77" s="82">
        <v>85</v>
      </c>
      <c r="B77" s="79" t="s">
        <v>75</v>
      </c>
      <c r="C77" s="78">
        <v>36841</v>
      </c>
      <c r="D77" s="78">
        <v>30303</v>
      </c>
      <c r="E77" s="78">
        <v>34065</v>
      </c>
      <c r="F77" s="78"/>
      <c r="G77" s="78"/>
      <c r="H77" s="78"/>
      <c r="I77" s="80">
        <f t="shared" si="7"/>
        <v>1.7651356561029702E-2</v>
      </c>
      <c r="J77" s="80">
        <f t="shared" si="8"/>
        <v>-7.535083195353004E-2</v>
      </c>
      <c r="K77" s="77">
        <f t="shared" si="9"/>
        <v>-2776</v>
      </c>
      <c r="L77" s="81">
        <f t="shared" si="11"/>
        <v>-4.139082722013479E-2</v>
      </c>
      <c r="M77" s="78">
        <f t="shared" si="10"/>
        <v>3762</v>
      </c>
      <c r="N77" s="78">
        <f t="shared" si="12"/>
        <v>0</v>
      </c>
    </row>
    <row r="78" spans="1:14">
      <c r="A78" s="82">
        <v>86</v>
      </c>
      <c r="B78" s="79" t="s">
        <v>76</v>
      </c>
      <c r="C78" s="78">
        <v>28392</v>
      </c>
      <c r="D78" s="78">
        <v>30780</v>
      </c>
      <c r="E78" s="78">
        <v>31986</v>
      </c>
      <c r="F78" s="78"/>
      <c r="G78" s="78"/>
      <c r="H78" s="78"/>
      <c r="I78" s="80">
        <f t="shared" si="7"/>
        <v>1.6574087508031587E-2</v>
      </c>
      <c r="J78" s="80">
        <f t="shared" si="8"/>
        <v>0.12658495350803042</v>
      </c>
      <c r="K78" s="77">
        <f t="shared" si="9"/>
        <v>3594</v>
      </c>
      <c r="L78" s="81">
        <f t="shared" si="11"/>
        <v>5.358740382894972E-2</v>
      </c>
      <c r="M78" s="78">
        <f t="shared" si="10"/>
        <v>1206</v>
      </c>
      <c r="N78" s="78">
        <f t="shared" si="12"/>
        <v>0</v>
      </c>
    </row>
    <row r="79" spans="1:14">
      <c r="A79" s="82">
        <v>87</v>
      </c>
      <c r="B79" s="79" t="s">
        <v>77</v>
      </c>
      <c r="C79" s="78">
        <v>1669</v>
      </c>
      <c r="D79" s="78">
        <v>1873</v>
      </c>
      <c r="E79" s="78">
        <v>2306</v>
      </c>
      <c r="F79" s="78"/>
      <c r="G79" s="78"/>
      <c r="H79" s="78"/>
      <c r="I79" s="80">
        <f t="shared" si="7"/>
        <v>1.1948929467117126E-3</v>
      </c>
      <c r="J79" s="80">
        <f t="shared" si="8"/>
        <v>0.38166566806470942</v>
      </c>
      <c r="K79" s="77">
        <f t="shared" si="9"/>
        <v>637</v>
      </c>
      <c r="L79" s="81">
        <f t="shared" si="11"/>
        <v>9.4978231049084507E-3</v>
      </c>
      <c r="M79" s="78">
        <f t="shared" si="10"/>
        <v>433</v>
      </c>
      <c r="N79" s="78">
        <f t="shared" si="12"/>
        <v>0</v>
      </c>
    </row>
    <row r="80" spans="1:14">
      <c r="A80" s="82">
        <v>88</v>
      </c>
      <c r="B80" s="79" t="s">
        <v>78</v>
      </c>
      <c r="C80" s="78">
        <v>5349</v>
      </c>
      <c r="D80" s="78">
        <v>5485</v>
      </c>
      <c r="E80" s="78">
        <v>5596</v>
      </c>
      <c r="F80" s="78"/>
      <c r="G80" s="78"/>
      <c r="H80" s="78"/>
      <c r="I80" s="80">
        <f t="shared" si="7"/>
        <v>2.8996621551599065E-3</v>
      </c>
      <c r="J80" s="80">
        <f t="shared" si="8"/>
        <v>4.6176855487006917E-2</v>
      </c>
      <c r="K80" s="77">
        <f t="shared" si="9"/>
        <v>247</v>
      </c>
      <c r="L80" s="81">
        <f t="shared" si="11"/>
        <v>3.6828293672093995E-3</v>
      </c>
      <c r="M80" s="78">
        <f t="shared" si="10"/>
        <v>111</v>
      </c>
      <c r="N80" s="78">
        <f t="shared" si="12"/>
        <v>0</v>
      </c>
    </row>
    <row r="81" spans="1:15">
      <c r="A81" s="82">
        <v>90</v>
      </c>
      <c r="B81" s="79" t="s">
        <v>79</v>
      </c>
      <c r="C81" s="78">
        <v>1469</v>
      </c>
      <c r="D81" s="78">
        <v>1444</v>
      </c>
      <c r="E81" s="78">
        <v>1466</v>
      </c>
      <c r="F81" s="78"/>
      <c r="G81" s="78"/>
      <c r="H81" s="78"/>
      <c r="I81" s="80">
        <f t="shared" si="7"/>
        <v>7.5963272327813128E-4</v>
      </c>
      <c r="J81" s="80">
        <f t="shared" si="8"/>
        <v>-2.0422055820285907E-3</v>
      </c>
      <c r="K81" s="77">
        <f t="shared" si="9"/>
        <v>-3</v>
      </c>
      <c r="L81" s="81">
        <f t="shared" si="11"/>
        <v>-4.4730721059223472E-5</v>
      </c>
      <c r="M81" s="78">
        <f t="shared" si="10"/>
        <v>22</v>
      </c>
      <c r="N81" s="78">
        <f t="shared" si="12"/>
        <v>0</v>
      </c>
      <c r="O81" s="8"/>
    </row>
    <row r="82" spans="1:15">
      <c r="A82" s="82">
        <v>91</v>
      </c>
      <c r="B82" s="79" t="s">
        <v>80</v>
      </c>
      <c r="C82" s="78">
        <v>613</v>
      </c>
      <c r="D82" s="78">
        <v>892</v>
      </c>
      <c r="E82" s="78">
        <v>922</v>
      </c>
      <c r="F82" s="78"/>
      <c r="G82" s="78"/>
      <c r="H82" s="78"/>
      <c r="I82" s="80">
        <f t="shared" si="7"/>
        <v>4.7774991191162143E-4</v>
      </c>
      <c r="J82" s="80">
        <f t="shared" si="8"/>
        <v>0.50407830342577487</v>
      </c>
      <c r="K82" s="77">
        <f t="shared" si="9"/>
        <v>309</v>
      </c>
      <c r="L82" s="81">
        <f t="shared" si="11"/>
        <v>4.6072642691000181E-3</v>
      </c>
      <c r="M82" s="78">
        <f t="shared" si="10"/>
        <v>30</v>
      </c>
      <c r="N82" s="78">
        <f t="shared" si="12"/>
        <v>0</v>
      </c>
    </row>
    <row r="83" spans="1:15">
      <c r="A83" s="82">
        <v>92</v>
      </c>
      <c r="B83" s="79" t="s">
        <v>81</v>
      </c>
      <c r="C83" s="78">
        <v>2856</v>
      </c>
      <c r="D83" s="78">
        <v>2551</v>
      </c>
      <c r="E83" s="78">
        <v>2543</v>
      </c>
      <c r="F83" s="78"/>
      <c r="G83" s="78"/>
      <c r="H83" s="78"/>
      <c r="I83" s="80">
        <f t="shared" si="7"/>
        <v>1.3176985097519017E-3</v>
      </c>
      <c r="J83" s="80">
        <f t="shared" si="8"/>
        <v>-0.109593837535014</v>
      </c>
      <c r="K83" s="77">
        <f t="shared" si="9"/>
        <v>-313</v>
      </c>
      <c r="L83" s="81">
        <f t="shared" si="11"/>
        <v>-4.6669052305123157E-3</v>
      </c>
      <c r="M83" s="78">
        <f t="shared" si="10"/>
        <v>-8</v>
      </c>
      <c r="N83" s="78">
        <f t="shared" si="12"/>
        <v>0</v>
      </c>
    </row>
    <row r="84" spans="1:15">
      <c r="A84" s="82">
        <v>93</v>
      </c>
      <c r="B84" s="79" t="s">
        <v>82</v>
      </c>
      <c r="C84" s="78">
        <v>9404</v>
      </c>
      <c r="D84" s="78">
        <v>9471</v>
      </c>
      <c r="E84" s="78">
        <v>9453</v>
      </c>
      <c r="F84" s="78"/>
      <c r="G84" s="78"/>
      <c r="H84" s="78"/>
      <c r="I84" s="80">
        <f t="shared" si="7"/>
        <v>4.8982320144257676E-3</v>
      </c>
      <c r="J84" s="80">
        <f t="shared" si="8"/>
        <v>5.210548702679711E-3</v>
      </c>
      <c r="K84" s="77">
        <f t="shared" si="9"/>
        <v>49</v>
      </c>
      <c r="L84" s="81">
        <f t="shared" si="11"/>
        <v>7.3060177730065005E-4</v>
      </c>
      <c r="M84" s="78">
        <f t="shared" si="10"/>
        <v>-18</v>
      </c>
      <c r="N84" s="78">
        <f t="shared" si="12"/>
        <v>0</v>
      </c>
    </row>
    <row r="85" spans="1:15">
      <c r="A85" s="82">
        <v>94</v>
      </c>
      <c r="B85" s="79" t="s">
        <v>83</v>
      </c>
      <c r="C85" s="78">
        <v>11418</v>
      </c>
      <c r="D85" s="78">
        <v>11245</v>
      </c>
      <c r="E85" s="78">
        <v>11317</v>
      </c>
      <c r="F85" s="78"/>
      <c r="G85" s="78"/>
      <c r="H85" s="78"/>
      <c r="I85" s="80">
        <f t="shared" si="7"/>
        <v>5.8640951769021905E-3</v>
      </c>
      <c r="J85" s="80">
        <f t="shared" si="8"/>
        <v>-8.8456822560868797E-3</v>
      </c>
      <c r="K85" s="77">
        <f t="shared" si="9"/>
        <v>-101</v>
      </c>
      <c r="L85" s="81">
        <f t="shared" si="11"/>
        <v>-1.5059342756605237E-3</v>
      </c>
      <c r="M85" s="78">
        <f t="shared" si="10"/>
        <v>72</v>
      </c>
      <c r="N85" s="78">
        <f t="shared" si="12"/>
        <v>0</v>
      </c>
    </row>
    <row r="86" spans="1:15">
      <c r="A86" s="82">
        <v>95</v>
      </c>
      <c r="B86" s="79" t="s">
        <v>84</v>
      </c>
      <c r="C86" s="78">
        <v>11674</v>
      </c>
      <c r="D86" s="78">
        <v>12047</v>
      </c>
      <c r="E86" s="78">
        <v>12103</v>
      </c>
      <c r="F86" s="78"/>
      <c r="G86" s="78"/>
      <c r="H86" s="78"/>
      <c r="I86" s="80">
        <f t="shared" si="7"/>
        <v>6.2713743859721845E-3</v>
      </c>
      <c r="J86" s="80">
        <f t="shared" si="8"/>
        <v>3.6748329621380846E-2</v>
      </c>
      <c r="K86" s="77">
        <f t="shared" si="9"/>
        <v>429</v>
      </c>
      <c r="L86" s="81">
        <f t="shared" si="11"/>
        <v>6.396493111468957E-3</v>
      </c>
      <c r="M86" s="78">
        <f t="shared" si="10"/>
        <v>56</v>
      </c>
      <c r="N86" s="78">
        <f t="shared" si="12"/>
        <v>0</v>
      </c>
    </row>
    <row r="87" spans="1:15">
      <c r="A87" s="82">
        <v>96</v>
      </c>
      <c r="B87" s="79" t="s">
        <v>85</v>
      </c>
      <c r="C87" s="78">
        <v>33939</v>
      </c>
      <c r="D87" s="78">
        <v>34651</v>
      </c>
      <c r="E87" s="78">
        <v>34804</v>
      </c>
      <c r="F87" s="78"/>
      <c r="G87" s="78"/>
      <c r="H87" s="78"/>
      <c r="I87" s="80">
        <f t="shared" si="7"/>
        <v>1.803428192426472E-2</v>
      </c>
      <c r="J87" s="80">
        <f t="shared" si="8"/>
        <v>2.5486902972980938E-2</v>
      </c>
      <c r="K87" s="77">
        <f t="shared" si="9"/>
        <v>865</v>
      </c>
      <c r="L87" s="81">
        <f t="shared" si="11"/>
        <v>1.2897357905409435E-2</v>
      </c>
      <c r="M87" s="78">
        <f t="shared" si="10"/>
        <v>153</v>
      </c>
      <c r="N87" s="78">
        <f t="shared" si="12"/>
        <v>0</v>
      </c>
    </row>
    <row r="88" spans="1:15">
      <c r="A88" s="82">
        <v>97</v>
      </c>
      <c r="B88" s="79" t="s">
        <v>86</v>
      </c>
      <c r="C88" s="78">
        <v>10058</v>
      </c>
      <c r="D88" s="78">
        <v>4599</v>
      </c>
      <c r="E88" s="78">
        <v>4394</v>
      </c>
      <c r="F88" s="78"/>
      <c r="G88" s="78"/>
      <c r="H88" s="78"/>
      <c r="I88" s="80">
        <f t="shared" si="7"/>
        <v>2.2768255021037576E-3</v>
      </c>
      <c r="J88" s="80">
        <f t="shared" si="8"/>
        <v>-0.56313382382183341</v>
      </c>
      <c r="K88" s="77">
        <f t="shared" si="9"/>
        <v>-5664</v>
      </c>
      <c r="L88" s="81">
        <f t="shared" si="11"/>
        <v>-8.4451601359813916E-2</v>
      </c>
      <c r="M88" s="78">
        <f t="shared" si="10"/>
        <v>-205</v>
      </c>
      <c r="N88" s="78">
        <f t="shared" si="12"/>
        <v>0</v>
      </c>
    </row>
    <row r="89" spans="1:15">
      <c r="A89" s="82">
        <v>98</v>
      </c>
      <c r="B89" s="79" t="s">
        <v>87</v>
      </c>
      <c r="C89" s="78">
        <v>355</v>
      </c>
      <c r="D89" s="78">
        <v>253</v>
      </c>
      <c r="E89" s="78">
        <v>255</v>
      </c>
      <c r="F89" s="78"/>
      <c r="G89" s="78"/>
      <c r="H89" s="78"/>
      <c r="I89" s="80">
        <f t="shared" si="7"/>
        <v>1.3213256782805148E-4</v>
      </c>
      <c r="J89" s="80">
        <f t="shared" si="8"/>
        <v>-0.28169014084507044</v>
      </c>
      <c r="K89" s="77">
        <f t="shared" si="9"/>
        <v>-100</v>
      </c>
      <c r="L89" s="81">
        <f t="shared" si="11"/>
        <v>-1.4910240353074491E-3</v>
      </c>
      <c r="M89" s="78">
        <f t="shared" si="10"/>
        <v>2</v>
      </c>
      <c r="N89" s="78">
        <f t="shared" si="12"/>
        <v>0</v>
      </c>
    </row>
    <row r="90" spans="1:15">
      <c r="A90" s="82">
        <v>99</v>
      </c>
      <c r="B90" s="79" t="s">
        <v>88</v>
      </c>
      <c r="C90" s="78">
        <v>444</v>
      </c>
      <c r="D90" s="78">
        <v>440</v>
      </c>
      <c r="E90" s="78">
        <v>446</v>
      </c>
      <c r="F90" s="78"/>
      <c r="G90" s="78"/>
      <c r="H90" s="78"/>
      <c r="I90" s="80">
        <f t="shared" si="7"/>
        <v>2.3110245196592534E-4</v>
      </c>
      <c r="J90" s="80">
        <f t="shared" si="8"/>
        <v>4.5045045045045045E-3</v>
      </c>
      <c r="K90" s="77">
        <f t="shared" si="9"/>
        <v>2</v>
      </c>
      <c r="L90" s="81">
        <f t="shared" si="11"/>
        <v>2.9820480706148982E-5</v>
      </c>
      <c r="M90" s="78">
        <f t="shared" si="10"/>
        <v>6</v>
      </c>
      <c r="N90" s="78">
        <f t="shared" si="12"/>
        <v>0</v>
      </c>
    </row>
    <row r="91" spans="1:15">
      <c r="A91" s="82"/>
      <c r="B91" s="79" t="s">
        <v>277</v>
      </c>
      <c r="C91" s="78">
        <v>46444</v>
      </c>
      <c r="D91" s="78">
        <v>57558</v>
      </c>
      <c r="E91" s="78">
        <v>58997</v>
      </c>
      <c r="F91" s="78"/>
      <c r="G91" s="78"/>
      <c r="H91" s="78"/>
      <c r="I91" s="80">
        <f>E91/$E$92</f>
        <v>3.0570294526084524E-2</v>
      </c>
      <c r="J91" s="80">
        <f>(E91-C91)/C91</f>
        <v>0.27028249074153821</v>
      </c>
      <c r="K91" s="77">
        <f>E91-C91</f>
        <v>12553</v>
      </c>
      <c r="L91" s="81">
        <f>K91/$K$92</f>
        <v>0.18716824715214408</v>
      </c>
      <c r="M91" s="78">
        <f>E91-D91</f>
        <v>1439</v>
      </c>
      <c r="N91" s="78">
        <f>H91-G91</f>
        <v>0</v>
      </c>
    </row>
    <row r="92" spans="1:15" s="89" customFormat="1">
      <c r="A92" s="162" t="s">
        <v>89</v>
      </c>
      <c r="B92" s="162"/>
      <c r="C92" s="44">
        <v>1862812</v>
      </c>
      <c r="D92" s="44">
        <v>1908358</v>
      </c>
      <c r="E92" s="44">
        <v>1929880</v>
      </c>
      <c r="F92" s="44"/>
      <c r="G92" s="44"/>
      <c r="H92" s="44"/>
      <c r="I92" s="80">
        <f t="shared" si="7"/>
        <v>1</v>
      </c>
      <c r="J92" s="80">
        <f>(E92-C92)/C92</f>
        <v>3.6003633216878571E-2</v>
      </c>
      <c r="K92" s="77">
        <f>E92-C92</f>
        <v>67068</v>
      </c>
      <c r="L92" s="81">
        <f t="shared" si="11"/>
        <v>1</v>
      </c>
      <c r="M92" s="77">
        <f>E92-D92</f>
        <v>21522</v>
      </c>
      <c r="N92" s="78">
        <f t="shared" si="12"/>
        <v>0</v>
      </c>
      <c r="O92" s="17"/>
    </row>
    <row r="93" spans="1:15">
      <c r="C93" s="105"/>
      <c r="D93" s="105"/>
      <c r="E93" s="108"/>
      <c r="F93" s="120"/>
      <c r="G93" s="120"/>
      <c r="H93" s="120"/>
    </row>
    <row r="94" spans="1:15">
      <c r="C94" s="106"/>
      <c r="D94" s="104"/>
      <c r="E94" s="107"/>
      <c r="F94" s="107"/>
      <c r="G94" s="107"/>
      <c r="H94" s="107"/>
    </row>
    <row r="95" spans="1:15">
      <c r="C95" s="105"/>
      <c r="D95" s="105"/>
      <c r="E95" s="108"/>
      <c r="F95" s="120"/>
      <c r="G95" s="120"/>
      <c r="H95" s="120"/>
    </row>
    <row r="96" spans="1:15">
      <c r="C96" s="105"/>
      <c r="D96" s="105"/>
      <c r="E96" s="108"/>
      <c r="F96" s="120"/>
      <c r="G96" s="120"/>
      <c r="H96" s="120"/>
    </row>
    <row r="97" spans="3:8">
      <c r="C97" s="105"/>
      <c r="D97" s="106"/>
      <c r="E97" s="106"/>
      <c r="F97" s="120"/>
      <c r="G97" s="120"/>
      <c r="H97" s="120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AsusN20</cp:lastModifiedBy>
  <dcterms:created xsi:type="dcterms:W3CDTF">2011-08-11T09:01:00Z</dcterms:created>
  <dcterms:modified xsi:type="dcterms:W3CDTF">2020-12-06T12:20:29Z</dcterms:modified>
</cp:coreProperties>
</file>