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720" windowHeight="12345" tabRatio="924" activeTab="0"/>
  </bookViews>
  <sheets>
    <sheet name="# of insured workers" sheetId="1" r:id="rId1"/>
    <sheet name="# of insured workers by sector" sheetId="2" r:id="rId2"/>
    <sheet name="Business-sector" sheetId="3" r:id="rId3"/>
    <sheet name="Insured workers by province" sheetId="4" r:id="rId4"/>
    <sheet name="Companies by province" sheetId="5" r:id="rId5"/>
    <sheet name="Insured women" sheetId="6" r:id="rId6"/>
    <sheet name="Women employment by province" sheetId="7" r:id="rId7"/>
    <sheet name="Unemployment insur. application" sheetId="8" r:id="rId8"/>
    <sheet name="İşsizlikSigortası_Ödeme" sheetId="9" r:id="rId9"/>
    <sheet name="Indices" sheetId="10" r:id="rId10"/>
  </sheets>
  <definedNames>
    <definedName name="_xlnm._FilterDatabase" localSheetId="0" hidden="1">'# of insured workers'!$A$1:$H$46</definedName>
    <definedName name="_xlnm._FilterDatabase" localSheetId="1" hidden="1">'# of insured workers by sector'!$A$1:$M$90</definedName>
    <definedName name="_xlnm._FilterDatabase" localSheetId="2" hidden="1">'Business-sector'!$A$1:$M$90</definedName>
    <definedName name="_xlnm._FilterDatabase" localSheetId="4" hidden="1">'Companies by province'!$A$1:$M$90</definedName>
    <definedName name="_xlnm._FilterDatabase" localSheetId="5" hidden="1">'Insured women'!$A$1:$M$90</definedName>
    <definedName name="_xlnm._FilterDatabase" localSheetId="3" hidden="1">'Insured workers by province'!$A$1:$M$90</definedName>
    <definedName name="_xlnm._FilterDatabase" localSheetId="8" hidden="1">'İşsizlikSigortası_Ödeme'!$A$1:$F$83</definedName>
    <definedName name="_xlnm._FilterDatabase" localSheetId="7" hidden="1">'Unemployment insur. application'!$A$1:$F$83</definedName>
    <definedName name="_xlnm._FilterDatabase" localSheetId="6" hidden="1">'Women employment by province'!$A$1:$N$89</definedName>
  </definedNames>
  <calcPr fullCalcOnLoad="1"/>
</workbook>
</file>

<file path=xl/sharedStrings.xml><?xml version="1.0" encoding="utf-8"?>
<sst xmlns="http://schemas.openxmlformats.org/spreadsheetml/2006/main" count="821" uniqueCount="322">
  <si>
    <t>01</t>
  </si>
  <si>
    <t>02</t>
  </si>
  <si>
    <t>03</t>
  </si>
  <si>
    <t>05</t>
  </si>
  <si>
    <t>06</t>
  </si>
  <si>
    <t>07</t>
  </si>
  <si>
    <t>08</t>
  </si>
  <si>
    <t>09</t>
  </si>
  <si>
    <t xml:space="preserve">ADANA     </t>
  </si>
  <si>
    <t xml:space="preserve">ADIYAMAN  </t>
  </si>
  <si>
    <t xml:space="preserve">AFYONKARAHİSAR   </t>
  </si>
  <si>
    <t xml:space="preserve">AĞRI      </t>
  </si>
  <si>
    <t xml:space="preserve">AMASYA    </t>
  </si>
  <si>
    <t xml:space="preserve">ANKARA    </t>
  </si>
  <si>
    <t xml:space="preserve">ANTALYA   </t>
  </si>
  <si>
    <t xml:space="preserve">ARTVİN    </t>
  </si>
  <si>
    <t xml:space="preserve">AYDIN     </t>
  </si>
  <si>
    <t xml:space="preserve">BALIKESİR </t>
  </si>
  <si>
    <t xml:space="preserve">BİLECİK   </t>
  </si>
  <si>
    <t xml:space="preserve">BİNGÖL    </t>
  </si>
  <si>
    <t xml:space="preserve">BİTLİS    </t>
  </si>
  <si>
    <t xml:space="preserve">BOLU      </t>
  </si>
  <si>
    <t xml:space="preserve">BURDUR    </t>
  </si>
  <si>
    <t xml:space="preserve">BURSA     </t>
  </si>
  <si>
    <t xml:space="preserve">ÇANAKKALE </t>
  </si>
  <si>
    <t xml:space="preserve">ÇANKIRI   </t>
  </si>
  <si>
    <t xml:space="preserve">ÇORUM     </t>
  </si>
  <si>
    <t xml:space="preserve">DENİZLİ   </t>
  </si>
  <si>
    <t>DİYARBAKIR</t>
  </si>
  <si>
    <t xml:space="preserve">EDİRNE    </t>
  </si>
  <si>
    <t xml:space="preserve">ELAZIĞ    </t>
  </si>
  <si>
    <t xml:space="preserve">ERZİNCAN  </t>
  </si>
  <si>
    <t xml:space="preserve">ERZURUM   </t>
  </si>
  <si>
    <t xml:space="preserve">ESKİŞEHİR </t>
  </si>
  <si>
    <t xml:space="preserve">GAZİANTEP </t>
  </si>
  <si>
    <t xml:space="preserve">GİRESUN   </t>
  </si>
  <si>
    <t xml:space="preserve">GÜMÜŞHANE </t>
  </si>
  <si>
    <t xml:space="preserve">HAKKARİ   </t>
  </si>
  <si>
    <t xml:space="preserve">HATAY     </t>
  </si>
  <si>
    <t xml:space="preserve">ISPARTA   </t>
  </si>
  <si>
    <t xml:space="preserve">MERSİN    </t>
  </si>
  <si>
    <t xml:space="preserve">İSTANBUL  </t>
  </si>
  <si>
    <t xml:space="preserve">İZMİR     </t>
  </si>
  <si>
    <t xml:space="preserve">KARS      </t>
  </si>
  <si>
    <t xml:space="preserve">KASTAMONU </t>
  </si>
  <si>
    <t xml:space="preserve">KAYSERİ   </t>
  </si>
  <si>
    <t>KIRKLARELİ</t>
  </si>
  <si>
    <t xml:space="preserve">KIRŞEHİR  </t>
  </si>
  <si>
    <t xml:space="preserve">KOCAELİ   </t>
  </si>
  <si>
    <t xml:space="preserve">KONYA     </t>
  </si>
  <si>
    <t xml:space="preserve">KÜTAHYA   </t>
  </si>
  <si>
    <t xml:space="preserve">MALATYA   </t>
  </si>
  <si>
    <t xml:space="preserve">MANİSA    </t>
  </si>
  <si>
    <t xml:space="preserve">K.MARAŞ   </t>
  </si>
  <si>
    <t xml:space="preserve">MARDİN    </t>
  </si>
  <si>
    <t xml:space="preserve">MUĞLA     </t>
  </si>
  <si>
    <t xml:space="preserve">MUŞ       </t>
  </si>
  <si>
    <t xml:space="preserve">NEVŞEHİR  </t>
  </si>
  <si>
    <t xml:space="preserve">NİĞDE     </t>
  </si>
  <si>
    <t xml:space="preserve">ORDU      </t>
  </si>
  <si>
    <t xml:space="preserve">RİZE      </t>
  </si>
  <si>
    <t xml:space="preserve">SAKARYA   </t>
  </si>
  <si>
    <t xml:space="preserve">SAMSUN    </t>
  </si>
  <si>
    <t xml:space="preserve">SİİRT     </t>
  </si>
  <si>
    <t xml:space="preserve">SİNOP     </t>
  </si>
  <si>
    <t xml:space="preserve">SIVAS     </t>
  </si>
  <si>
    <t xml:space="preserve">TEKİRDAĞ  </t>
  </si>
  <si>
    <t xml:space="preserve">TOKAT     </t>
  </si>
  <si>
    <t xml:space="preserve">TRABZON   </t>
  </si>
  <si>
    <t xml:space="preserve">TUNCELİ   </t>
  </si>
  <si>
    <t xml:space="preserve">URFA      </t>
  </si>
  <si>
    <t xml:space="preserve">UŞAK      </t>
  </si>
  <si>
    <t xml:space="preserve">VAN       </t>
  </si>
  <si>
    <t xml:space="preserve">YOZGAT    </t>
  </si>
  <si>
    <t xml:space="preserve">ZONGULDAK </t>
  </si>
  <si>
    <t xml:space="preserve">AKSARAY   </t>
  </si>
  <si>
    <t xml:space="preserve">BAYBURT   </t>
  </si>
  <si>
    <t xml:space="preserve">KARAMAN   </t>
  </si>
  <si>
    <t xml:space="preserve">KIRIKKALE </t>
  </si>
  <si>
    <t xml:space="preserve">BATMAN    </t>
  </si>
  <si>
    <t xml:space="preserve">ŞIRNAK    </t>
  </si>
  <si>
    <t xml:space="preserve">BARTIN    </t>
  </si>
  <si>
    <t xml:space="preserve">ARDAHAN   </t>
  </si>
  <si>
    <t xml:space="preserve">IĞDIR     </t>
  </si>
  <si>
    <t xml:space="preserve">YALOVA    </t>
  </si>
  <si>
    <t xml:space="preserve">KARABÜK   </t>
  </si>
  <si>
    <t xml:space="preserve">KİLİS     </t>
  </si>
  <si>
    <t xml:space="preserve">OSMANİYE  </t>
  </si>
  <si>
    <t xml:space="preserve">DÜZCE     </t>
  </si>
  <si>
    <t>ADANA</t>
  </si>
  <si>
    <t>ADIYAMAN</t>
  </si>
  <si>
    <t>AFYONKARAHİSAR</t>
  </si>
  <si>
    <t>AĞRI</t>
  </si>
  <si>
    <t>AKSARAY</t>
  </si>
  <si>
    <t>AMASYA</t>
  </si>
  <si>
    <t>ANKARA</t>
  </si>
  <si>
    <t>ANTALYA</t>
  </si>
  <si>
    <t>ARDAHAN</t>
  </si>
  <si>
    <t>ARTVİN</t>
  </si>
  <si>
    <t>AYDIN</t>
  </si>
  <si>
    <t>BALIKESİR</t>
  </si>
  <si>
    <t>BARTIN</t>
  </si>
  <si>
    <t>BATMAN</t>
  </si>
  <si>
    <t>BAYBURT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</si>
  <si>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</si>
  <si>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</si>
  <si>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</si>
  <si>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</si>
  <si>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</si>
  <si>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</si>
  <si>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</si>
  <si>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</si>
  <si>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</si>
  <si>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</si>
  <si>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DÜZCE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</si>
  <si>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</si>
  <si>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</si>
  <si>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</si>
  <si>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</si>
  <si>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</si>
  <si>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</si>
  <si>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</si>
  <si>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</si>
  <si>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</si>
  <si>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</si>
  <si>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IĞDIR</t>
  </si>
  <si>
    <t>ISPARTA</t>
  </si>
  <si>
    <t>İSTANBUL</t>
  </si>
  <si>
    <t>İZMİR</t>
  </si>
  <si>
    <t>KAHRAMANMARAŞ</t>
  </si>
  <si>
    <t>KARABÜK</t>
  </si>
  <si>
    <t>KARAMAN</t>
  </si>
  <si>
    <t>KARS</t>
  </si>
  <si>
    <t>KASTAMONU</t>
  </si>
  <si>
    <t>KAYSERİ</t>
  </si>
  <si>
    <t>KİLİS</t>
  </si>
  <si>
    <t>KIRIKKALE</t>
  </si>
  <si>
    <t>KIRŞEHİR</t>
  </si>
  <si>
    <t>KOCAELİ</t>
  </si>
  <si>
    <t>KONYA</t>
  </si>
  <si>
    <t>KÜTAHYA</t>
  </si>
  <si>
    <t>MALATYA</t>
  </si>
  <si>
    <t>MANİSA</t>
  </si>
  <si>
    <t>MARDİN</t>
  </si>
  <si>
    <t>MERSİN</t>
  </si>
  <si>
    <t>MUĞLA</t>
  </si>
  <si>
    <t>MUŞ</t>
  </si>
  <si>
    <t>NEVŞEHİR</t>
  </si>
  <si>
    <t>NİĞDE</t>
  </si>
  <si>
    <t>ORDU</t>
  </si>
  <si>
    <t>OSMANİYE</t>
  </si>
  <si>
    <t>RİZE</t>
  </si>
  <si>
    <t>SAKARYA</t>
  </si>
  <si>
    <t>SAMSUN</t>
  </si>
  <si>
    <t>SİİRT</t>
  </si>
  <si>
    <t>SİNOP</t>
  </si>
  <si>
    <t>SİVAS</t>
  </si>
  <si>
    <t>ŞANLIURFA</t>
  </si>
  <si>
    <t>ŞIRNAK</t>
  </si>
  <si>
    <t>TEKİRDAĞ</t>
  </si>
  <si>
    <t>TOKAT</t>
  </si>
  <si>
    <t>TRABZON</t>
  </si>
  <si>
    <t>TUNCELİ</t>
  </si>
  <si>
    <t>UŞAK</t>
  </si>
  <si>
    <t>VAN</t>
  </si>
  <si>
    <t>YALOVA</t>
  </si>
  <si>
    <t>YOZGAT</t>
  </si>
  <si>
    <t>ZONGULDAK</t>
  </si>
  <si>
    <t>PROVINCES</t>
  </si>
  <si>
    <t>TOTAL</t>
  </si>
  <si>
    <t>Months</t>
  </si>
  <si>
    <t># of Compulsory Insured (4a)</t>
  </si>
  <si>
    <t># of Compulsory Insured (4b)</t>
  </si>
  <si>
    <t># of  Insured  (4c)</t>
  </si>
  <si>
    <t>Total # of Insured Workers</t>
  </si>
  <si>
    <t xml:space="preserve">Total # of Insured Workers (Seasonally Adjusted) </t>
  </si>
  <si>
    <t>Index</t>
  </si>
  <si>
    <t>Index (Seasonally Adjusted)</t>
  </si>
  <si>
    <t>ACTIVITY CODE</t>
  </si>
  <si>
    <t>ACTIVITY GRUOP</t>
  </si>
  <si>
    <t>AGRICULTURE AND FARMING</t>
  </si>
  <si>
    <t>FORESTRY AND LOGGING</t>
  </si>
  <si>
    <t>FISHING AND FISH FARMING</t>
  </si>
  <si>
    <t>MINING OF COAL AND LIGNITE</t>
  </si>
  <si>
    <t xml:space="preserve">EXTRACTION OF CRUDE PETROLEUM AND NATURAL GAS </t>
  </si>
  <si>
    <t>MINING OF METAL ORES</t>
  </si>
  <si>
    <t>OTHER MINING AND QUARRYING</t>
  </si>
  <si>
    <t xml:space="preserve">SERVICES INCIDENTAL TO MINING </t>
  </si>
  <si>
    <t>MANUFACTURE OF FOOD PRODUCTS</t>
  </si>
  <si>
    <t>MANUFACTURE OF BEVERAGES</t>
  </si>
  <si>
    <t>MANUFACTURE OF TOBACCO PRODUCTS</t>
  </si>
  <si>
    <t>MANUFACTURE OF TEXTILES AND TEXTILE PRODUCTS</t>
  </si>
  <si>
    <t>MANUFACTURE OF WEARING APPAREL</t>
  </si>
  <si>
    <t>MANUFACTURE OF LEATHER CLOTHES AND LEATHER PRODUCTS</t>
  </si>
  <si>
    <t>MANUFACTURE OF WOOD AND WOOD PRODUCTS</t>
  </si>
  <si>
    <t>MANUFACTURE OF PAPER AND PAPER PRODUCTS</t>
  </si>
  <si>
    <t>PUBLISHING, PRINTING AND REPRODUCTION OF RECORDED MEDIA</t>
  </si>
  <si>
    <t>MANUFACTURE OF COKE AND REFINED PETROLEUM PRODUCTS</t>
  </si>
  <si>
    <t xml:space="preserve">MANUFACTURE OF CHEMICALS, CHEMICAL PRODUCTS </t>
  </si>
  <si>
    <t>MANUFACTURE OF PHARMACEUTICALS, MEDICINAL CHEMICALS</t>
  </si>
  <si>
    <t>MANUFACTURE OF RUBBER AND PLASTIC PRODUCTS</t>
  </si>
  <si>
    <t>MANUFACTURE OF OTHER NON-METALLIC MINERAL PRODUCTS</t>
  </si>
  <si>
    <t>MANUFACTURE OF BASIC METALS</t>
  </si>
  <si>
    <t>MANUFACTURE OF FABRICATED METAL PRODUCTS, EXCEPT MACHINERY AND EQUIPMENT</t>
  </si>
  <si>
    <t>MANUFACTURE OF COMPUTERS, ELECTRICAL AND OPTICAL EQUIPMENT</t>
  </si>
  <si>
    <t>MANUFACTURE OF ELECTRICAL MACHINERY AND APPARATUS</t>
  </si>
  <si>
    <t xml:space="preserve">MANUFACTURE OF MACHINERY AND EQUIPMENT </t>
  </si>
  <si>
    <t>MANUFACTURE OF MOTOR VEHICLES, TRAILERS AND SEMI-TRAILERS</t>
  </si>
  <si>
    <t>MANUFACTURE OF OTHER TRANSPORT EQUIPMENT</t>
  </si>
  <si>
    <t>MANUFACTURE OF FURNITURE</t>
  </si>
  <si>
    <t>MANUFACTURING N.E.C.</t>
  </si>
  <si>
    <t>MAINTENANCE AND REPAIR OF MACHINERY AND EQUIPMENTS</t>
  </si>
  <si>
    <t>ELECTRICITY, GAS, STEAM AND HOT WATER SUPPLY</t>
  </si>
  <si>
    <t>COLLECTION, PURIFICATION AND DISTRIBUTION OF WATER</t>
  </si>
  <si>
    <t>SEWAGE</t>
  </si>
  <si>
    <t>COLLECTION AND TREATMENT OF WASTE</t>
  </si>
  <si>
    <t>SANITATION, REMEDIATION AND SIMILAR ACTIVITIES</t>
  </si>
  <si>
    <t>GENERAL CONSTRUCTION OF BUILDINGS</t>
  </si>
  <si>
    <t>CONSTRUCTION OTHER HAND BUILDING</t>
  </si>
  <si>
    <t>OTHER CONSTRUCTION WORK INVOLVING SPECIAL TRADES</t>
  </si>
  <si>
    <t>WHOLESALE AND RETAIL TRADE; REPAIR OF MOTOR VEHICLES</t>
  </si>
  <si>
    <t>WHOLESALE TRADE AND COMMISSION TRADE, EXCEPT OF MOTOR VEHICLES</t>
  </si>
  <si>
    <t>RETAIL TRADE, EXCEPT OF MOTOR VEHICLES</t>
  </si>
  <si>
    <t>LAND TRANSPORT; TRANSPORT VIA PIPELINES</t>
  </si>
  <si>
    <t>WATER TRANSPORT</t>
  </si>
  <si>
    <t>AIR TRANSPORT</t>
  </si>
  <si>
    <t>SUPPORTING AND AUXILIARY TRANSPORT ACTIVITIES, STORAGE AND WAREHOUSING</t>
  </si>
  <si>
    <t>POST AND COURIER ACTIVITIES</t>
  </si>
  <si>
    <t>ACCOMMODATION</t>
  </si>
  <si>
    <t>FOOD AND BEVERAGES SERVICES</t>
  </si>
  <si>
    <t>PUBLISHING</t>
  </si>
  <si>
    <t>PUBLISHING OF SOUND RECORDINGS AND MOVIES</t>
  </si>
  <si>
    <t>PROGRAMMING AND PUBLISHING ACTIVITIES</t>
  </si>
  <si>
    <t xml:space="preserve">TELECOMMUNICATION                    </t>
  </si>
  <si>
    <t>SOFTWARE CONSULTANCY AND SUPPLY</t>
  </si>
  <si>
    <t>INFORMATION SERVICES</t>
  </si>
  <si>
    <t>FINANCIAL INTERMEDIATION, EXCEPT INSURANCE AND PENSION FUNDING</t>
  </si>
  <si>
    <t>INSURANCE AND PENSION FUNDING, EXCEPT COMPULSORY SOCIAL SECURITY</t>
  </si>
  <si>
    <t>ACTIVITIES AUXILIARY TO INSURANCE AND PENSION FUNDING</t>
  </si>
  <si>
    <t>REAL ESTATE ACTIVITIES</t>
  </si>
  <si>
    <t>LEGAL AND ACCOUNTING ACTIVITIES</t>
  </si>
  <si>
    <t>BUSINESS AND MANAGEMENT CONSULTANCY ACTIVITIES</t>
  </si>
  <si>
    <t>ARCHITECTURAL AND ENGINEERING ACTIVITIES</t>
  </si>
  <si>
    <t>SCIENTIFIC RESEARCH AND DEVELOPMENT ACTIVITIES</t>
  </si>
  <si>
    <t xml:space="preserve">MARKET RESEARCH AND PUBLIC OPINION POLLING </t>
  </si>
  <si>
    <t xml:space="preserve">OTHER BUSINESS, SCIENCE AND TECHNOLOGY ACTIVITIES N.E.C. </t>
  </si>
  <si>
    <t>VETERINARY ACTIVITIES</t>
  </si>
  <si>
    <t>RENTING AND LEASING ACTIVITIES</t>
  </si>
  <si>
    <t>EMPLOYMENT ACTIVITIES</t>
  </si>
  <si>
    <t>ACTIVITIES OF TRAVEL AGENCIES AND TOUR OPERATORS; TOURIST ASSISTANCE ACTIVITIES</t>
  </si>
  <si>
    <t>INVESTIGATION AND SECURITY ACTIVITIES</t>
  </si>
  <si>
    <t>BUILDING AND LANDSCAPE GARDENING ACTIVITIES</t>
  </si>
  <si>
    <t>OFFICE MANAGEMENT AND AUXILARY SERVICES</t>
  </si>
  <si>
    <t>PUBLIC ADMINISTRATION AND DEFENCE; COMPULSORY SOCIAL SECURITY</t>
  </si>
  <si>
    <t xml:space="preserve">EDUCATION                              </t>
  </si>
  <si>
    <t xml:space="preserve">HUMAN HEALTH ACTIVITIES </t>
  </si>
  <si>
    <t>HOSPITAL ACTIVITIES</t>
  </si>
  <si>
    <t>SOCIAL SERVICES</t>
  </si>
  <si>
    <t>CREATIVE ARTS, ENTERTAINMENT ACTIVITIES</t>
  </si>
  <si>
    <t>LIBRARY, ARCHIVES, MUSEUMS</t>
  </si>
  <si>
    <t>GAMBLING AND BETTING ACTIVITIES</t>
  </si>
  <si>
    <t xml:space="preserve">RECREATIONAL, CULTURAL AND SPORTING ACTIVITIES </t>
  </si>
  <si>
    <t xml:space="preserve">ACTIVITIES OF RELIGIOUS ORGANIZATIONS </t>
  </si>
  <si>
    <t>REPAIR OF COMPUTERS AND HOUSEHOLD ARTICLES</t>
  </si>
  <si>
    <t>OTHER SERVICES ACTIVITIES</t>
  </si>
  <si>
    <t>ACTIVITIES OF DOMESTIC STAFF</t>
  </si>
  <si>
    <t>UNDIFFERENTIATED SERVICES PRODUCING ACTIVITIES OF PRIVATE HOUSEHOLDS FOR OWN USE</t>
  </si>
  <si>
    <t>EXTRA-TERRITORIAL ORGANIZATIONS AND BODIES</t>
  </si>
  <si>
    <t>Share of the Sector (October 2011)</t>
  </si>
  <si>
    <t>Difference Between the # of Workers (October 2011 - October 2010)</t>
  </si>
  <si>
    <t>Change in the # of Workers (October 2011 - October 2010)</t>
  </si>
  <si>
    <t>Difference Between the # of Workers  (October 2011 - October 2010)</t>
  </si>
  <si>
    <t>Share of the Sector in Employment Growth (%) (October 2011)</t>
  </si>
  <si>
    <t>September 2011 (Seasonally Adjusted)</t>
  </si>
  <si>
    <t>October 2011 (Seasonally Adjusted)</t>
  </si>
  <si>
    <t>Change in the # of Workers  (September 2011 - October 2011) (Seasonally adjusted)</t>
  </si>
  <si>
    <t>Difference Between the # of Workers (September 2011 - October 2011) (Seasonally adjusted)</t>
  </si>
  <si>
    <t>ACTIVITY GROUP</t>
  </si>
  <si>
    <t>Change in the # of Businesses (October 2011 - October 2010)</t>
  </si>
  <si>
    <t>Difference Between the # of Businesses (October 2011 - October 2010)</t>
  </si>
  <si>
    <t>Share of the Sector in the Increase (%) (October 2011)</t>
  </si>
  <si>
    <t>Change in the # of Businesses (October 2011 - September 2011) (Seasonally Adjusted)</t>
  </si>
  <si>
    <t>PROVINCE CODE</t>
  </si>
  <si>
    <t>Share of the Province (October 2011)</t>
  </si>
  <si>
    <t>Share of the Province in Employment Growth (%) (October 2011)</t>
  </si>
  <si>
    <t>Change in the # of Workers (October 2011 - September 2011) (Seasonally Adjusted)</t>
  </si>
  <si>
    <t>Difference Between the # of Workers (October 2011 - September 2011) (Seasonally Adjusted)</t>
  </si>
  <si>
    <t>Share of the Sector in Women's Employmen (October 2011)</t>
  </si>
  <si>
    <t>Change in the # of Workers  (October 2011 - October 2010)</t>
  </si>
  <si>
    <t>Change in the # of Insured Women (October 2011 - September 2011) (Seasonally Adjusted)</t>
  </si>
  <si>
    <t>Difference between the # of Insured Women (October 2011 - September 2011) (Seasonally Adjusted)</t>
  </si>
  <si>
    <t xml:space="preserve">Women's Employment in the Province as a Ratio to Total Employment (October 2011) </t>
  </si>
  <si>
    <t>Change in Women's Employment (October 2011 - October 2010)</t>
  </si>
  <si>
    <t>Difference between the Level of Women's Employment (October 2011 - October 2010)</t>
  </si>
  <si>
    <t>Share of the Province in the Employment Growth (%) (October 2011)</t>
  </si>
  <si>
    <t>Difference between the Level of Women's Employment (October 2011 - September 2011) (Seasonally Adjusted)</t>
  </si>
  <si>
    <t>Change in Women's Employment (October 2011 - September 2011) (Seasonally Adjusted)</t>
  </si>
  <si>
    <t>Change in the # of Applications (October 2011 - October 2010)</t>
  </si>
  <si>
    <t>Difference Between the # of Applications (October 2011 - October 2010)</t>
  </si>
  <si>
    <t>Change in the # of Beneficiaries (October 2011)</t>
  </si>
  <si>
    <t>Difference Between the # of Beneficiaries (October 2011 - October 2010)</t>
  </si>
  <si>
    <t>Insured Employment in Building Construction Sector</t>
  </si>
  <si>
    <t xml:space="preserve">Insured Employment in Building Construction Sector (Seasonally Adjusted) </t>
  </si>
  <si>
    <t>Month</t>
  </si>
  <si>
    <t>Insured Employment in Education Sector</t>
  </si>
  <si>
    <t xml:space="preserve">Insured Employment in Education Sector (Seasonally Adjusted) </t>
  </si>
  <si>
    <t xml:space="preserve">Insured Employment in Manufacturing of Textiles </t>
  </si>
  <si>
    <t xml:space="preserve">Insured Employment in Manufacturing of Textiles (Seasonally Adjusted) </t>
  </si>
  <si>
    <t>Insured Employment in Samsun Province</t>
  </si>
  <si>
    <t xml:space="preserve">Insured Employment in Samsun Province (Seasonally Adjusted) </t>
  </si>
  <si>
    <t xml:space="preserve">Number of Businesses in the Land and Pipeline Transport Sector </t>
  </si>
  <si>
    <t xml:space="preserve">Number of Businesses in the Land and Pipeline Transport Sector (Seasonally adjusted) </t>
  </si>
  <si>
    <t>Index (Seasonally adjusted)</t>
  </si>
  <si>
    <t xml:space="preserve">Number of Businesses in Adana (Seasonally Adjusted) </t>
  </si>
  <si>
    <t>Number of Businesses in Adana Province</t>
  </si>
  <si>
    <t xml:space="preserve">Insured Women's Employment in Manufacturing of Textiles </t>
  </si>
  <si>
    <t xml:space="preserve">Insured Women's Employment in Manufacturing of Textiles (Seasonally Adjusted) </t>
  </si>
  <si>
    <t xml:space="preserve">Months </t>
  </si>
  <si>
    <t>Insured Women's Employment in Denizli Province</t>
  </si>
  <si>
    <t xml:space="preserve">Insured Women's Employment in Denizli Province  (Seasonally adjusted) </t>
  </si>
  <si>
    <t>Women's Employment as a Ratio to Total Employment</t>
  </si>
  <si>
    <t xml:space="preserve">Women's Employment as a Ratio to Total Employment (Seasonally adjusted) 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</si>
</sst>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#,##0;[Red]#,##0"/>
    <numFmt numFmtId="181" formatCode="0.0%"/>
    <numFmt numFmtId="182" formatCode="0.0"/>
    <numFmt numFmtId="183" formatCode="[$-41F]dd\ mmmm\ yyyy\ dddd"/>
    <numFmt numFmtId="184" formatCode="#,##0.00\ &quot;TL&quot;"/>
    <numFmt numFmtId="185" formatCode="0.000"/>
    <numFmt numFmtId="186" formatCode="#,##0.000\ &quot;TL&quot;"/>
    <numFmt numFmtId="187" formatCode="#,##0.0000\ &quot;TL&quot;"/>
    <numFmt numFmtId="188" formatCode="&quot;Evet&quot;;&quot;Evet&quot;;&quot;Hayır&quot;"/>
    <numFmt numFmtId="189" formatCode="&quot;Doğru&quot;;&quot;Doğru&quot;;&quot;Yanlış&quot;"/>
    <numFmt numFmtId="190" formatCode="&quot;Açık&quot;;&quot;Açık&quot;;&quot;Kapalı&quot;"/>
    <numFmt numFmtId="191" formatCode="[$€-2]\ #,##0.00_);[Red]\([$€-2]\ #,##0.00\)"/>
    <numFmt numFmtId="192" formatCode="#,##0.0"/>
    <numFmt numFmtId="193" formatCode="#,##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 Tur"/>
      <family val="0"/>
    </font>
    <font>
      <b/>
      <sz val="8.5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Tahoma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hair"/>
      <bottom/>
    </border>
    <border>
      <left style="medium"/>
      <right/>
      <top/>
      <bottom style="hair"/>
    </border>
    <border>
      <left style="medium"/>
      <right/>
      <top style="hair"/>
      <bottom style="hair"/>
    </border>
    <border>
      <left style="medium"/>
      <right/>
      <top style="hair"/>
      <bottom style="medium"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hair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5" fillId="0" borderId="0" applyNumberFormat="0" applyFill="0" applyBorder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15">
    <xf numFmtId="0" fontId="0" fillId="0" borderId="0" xfId="0" applyFont="1" applyAlignment="1">
      <alignment/>
    </xf>
    <xf numFmtId="0" fontId="3" fillId="33" borderId="10" xfId="54" applyFont="1" applyFill="1" applyBorder="1" applyAlignment="1" quotePrefix="1">
      <alignment horizontal="center" vertical="top"/>
      <protection/>
    </xf>
    <xf numFmtId="0" fontId="4" fillId="33" borderId="11" xfId="52" applyFont="1" applyFill="1" applyBorder="1" applyAlignment="1">
      <alignment horizontal="center"/>
      <protection/>
    </xf>
    <xf numFmtId="0" fontId="4" fillId="33" borderId="12" xfId="52" applyFont="1" applyFill="1" applyBorder="1" applyAlignment="1">
      <alignment horizontal="center"/>
      <protection/>
    </xf>
    <xf numFmtId="3" fontId="0" fillId="0" borderId="0" xfId="0" applyNumberFormat="1" applyAlignment="1">
      <alignment/>
    </xf>
    <xf numFmtId="0" fontId="3" fillId="33" borderId="11" xfId="54" applyFont="1" applyFill="1" applyBorder="1" applyAlignment="1" quotePrefix="1">
      <alignment horizontal="center" vertical="top"/>
      <protection/>
    </xf>
    <xf numFmtId="0" fontId="3" fillId="33" borderId="13" xfId="54" applyFont="1" applyFill="1" applyBorder="1" applyAlignment="1" quotePrefix="1">
      <alignment horizontal="center" vertical="top"/>
      <protection/>
    </xf>
    <xf numFmtId="0" fontId="4" fillId="0" borderId="14" xfId="54" applyFont="1" applyFill="1" applyBorder="1" applyAlignment="1">
      <alignment vertical="center"/>
      <protection/>
    </xf>
    <xf numFmtId="0" fontId="4" fillId="0" borderId="15" xfId="54" applyFont="1" applyFill="1" applyBorder="1" applyAlignment="1">
      <alignment vertical="center"/>
      <protection/>
    </xf>
    <xf numFmtId="0" fontId="4" fillId="0" borderId="16" xfId="54" applyFont="1" applyFill="1" applyBorder="1" applyAlignment="1">
      <alignment vertical="center"/>
      <protection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0" xfId="0" applyNumberFormat="1" applyBorder="1" applyAlignment="1">
      <alignment/>
    </xf>
    <xf numFmtId="17" fontId="45" fillId="34" borderId="19" xfId="0" applyNumberFormat="1" applyFont="1" applyFill="1" applyBorder="1" applyAlignment="1">
      <alignment horizontal="center" vertical="center"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17" fontId="45" fillId="34" borderId="22" xfId="0" applyNumberFormat="1" applyFont="1" applyFill="1" applyBorder="1" applyAlignment="1">
      <alignment horizontal="center" vertical="center" wrapText="1"/>
    </xf>
    <xf numFmtId="181" fontId="0" fillId="0" borderId="20" xfId="0" applyNumberFormat="1" applyBorder="1" applyAlignment="1">
      <alignment/>
    </xf>
    <xf numFmtId="181" fontId="0" fillId="0" borderId="21" xfId="0" applyNumberFormat="1" applyBorder="1" applyAlignment="1">
      <alignment/>
    </xf>
    <xf numFmtId="0" fontId="45" fillId="34" borderId="19" xfId="0" applyFont="1" applyFill="1" applyBorder="1" applyAlignment="1">
      <alignment horizontal="center" vertical="center"/>
    </xf>
    <xf numFmtId="0" fontId="45" fillId="34" borderId="22" xfId="0" applyFont="1" applyFill="1" applyBorder="1" applyAlignment="1">
      <alignment horizontal="center" vertical="center"/>
    </xf>
    <xf numFmtId="3" fontId="0" fillId="0" borderId="23" xfId="0" applyNumberFormat="1" applyBorder="1" applyAlignment="1">
      <alignment/>
    </xf>
    <xf numFmtId="0" fontId="45" fillId="34" borderId="22" xfId="0" applyFont="1" applyFill="1" applyBorder="1" applyAlignment="1">
      <alignment horizontal="center" vertical="center" wrapText="1"/>
    </xf>
    <xf numFmtId="0" fontId="4" fillId="33" borderId="10" xfId="52" applyFont="1" applyFill="1" applyBorder="1" applyAlignment="1">
      <alignment horizontal="center"/>
      <protection/>
    </xf>
    <xf numFmtId="0" fontId="4" fillId="0" borderId="14" xfId="52" applyFont="1" applyBorder="1">
      <alignment/>
      <protection/>
    </xf>
    <xf numFmtId="0" fontId="4" fillId="0" borderId="15" xfId="52" applyFont="1" applyBorder="1">
      <alignment/>
      <protection/>
    </xf>
    <xf numFmtId="0" fontId="4" fillId="0" borderId="16" xfId="52" applyFont="1" applyBorder="1">
      <alignment/>
      <protection/>
    </xf>
    <xf numFmtId="180" fontId="0" fillId="0" borderId="18" xfId="0" applyNumberFormat="1" applyBorder="1" applyAlignment="1">
      <alignment/>
    </xf>
    <xf numFmtId="181" fontId="45" fillId="0" borderId="22" xfId="0" applyNumberFormat="1" applyFont="1" applyBorder="1" applyAlignment="1">
      <alignment/>
    </xf>
    <xf numFmtId="17" fontId="45" fillId="34" borderId="22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0" fontId="45" fillId="0" borderId="19" xfId="0" applyFont="1" applyBorder="1" applyAlignment="1">
      <alignment/>
    </xf>
    <xf numFmtId="0" fontId="45" fillId="0" borderId="22" xfId="0" applyFont="1" applyBorder="1" applyAlignment="1">
      <alignment/>
    </xf>
    <xf numFmtId="181" fontId="0" fillId="0" borderId="21" xfId="67" applyNumberFormat="1" applyFont="1" applyBorder="1" applyAlignment="1">
      <alignment/>
    </xf>
    <xf numFmtId="181" fontId="0" fillId="0" borderId="24" xfId="67" applyNumberFormat="1" applyFont="1" applyBorder="1" applyAlignment="1">
      <alignment/>
    </xf>
    <xf numFmtId="181" fontId="45" fillId="0" borderId="22" xfId="67" applyNumberFormat="1" applyFont="1" applyBorder="1" applyAlignment="1">
      <alignment/>
    </xf>
    <xf numFmtId="181" fontId="45" fillId="0" borderId="25" xfId="67" applyNumberFormat="1" applyFont="1" applyBorder="1" applyAlignment="1">
      <alignment/>
    </xf>
    <xf numFmtId="0" fontId="45" fillId="34" borderId="19" xfId="0" applyFont="1" applyFill="1" applyBorder="1" applyAlignment="1">
      <alignment horizontal="center" vertical="center" wrapText="1"/>
    </xf>
    <xf numFmtId="181" fontId="0" fillId="0" borderId="26" xfId="0" applyNumberFormat="1" applyBorder="1" applyAlignment="1">
      <alignment/>
    </xf>
    <xf numFmtId="181" fontId="0" fillId="0" borderId="18" xfId="0" applyNumberFormat="1" applyBorder="1" applyAlignment="1">
      <alignment/>
    </xf>
    <xf numFmtId="17" fontId="45" fillId="34" borderId="20" xfId="0" applyNumberFormat="1" applyFont="1" applyFill="1" applyBorder="1" applyAlignment="1">
      <alignment horizontal="center" vertical="center" wrapText="1"/>
    </xf>
    <xf numFmtId="181" fontId="45" fillId="0" borderId="19" xfId="0" applyNumberFormat="1" applyFont="1" applyBorder="1" applyAlignment="1">
      <alignment/>
    </xf>
    <xf numFmtId="17" fontId="45" fillId="34" borderId="27" xfId="0" applyNumberFormat="1" applyFont="1" applyFill="1" applyBorder="1" applyAlignment="1">
      <alignment horizontal="center" vertical="center" wrapText="1"/>
    </xf>
    <xf numFmtId="181" fontId="0" fillId="0" borderId="20" xfId="67" applyNumberFormat="1" applyFont="1" applyBorder="1" applyAlignment="1">
      <alignment/>
    </xf>
    <xf numFmtId="17" fontId="45" fillId="34" borderId="26" xfId="0" applyNumberFormat="1" applyFont="1" applyFill="1" applyBorder="1" applyAlignment="1">
      <alignment horizontal="center" vertical="center" wrapText="1"/>
    </xf>
    <xf numFmtId="0" fontId="45" fillId="34" borderId="28" xfId="0" applyFont="1" applyFill="1" applyBorder="1" applyAlignment="1">
      <alignment horizontal="center" vertical="center" wrapText="1"/>
    </xf>
    <xf numFmtId="0" fontId="4" fillId="33" borderId="13" xfId="52" applyFont="1" applyFill="1" applyBorder="1" applyAlignment="1">
      <alignment horizontal="center"/>
      <protection/>
    </xf>
    <xf numFmtId="0" fontId="4" fillId="0" borderId="29" xfId="52" applyFont="1" applyBorder="1">
      <alignment/>
      <protection/>
    </xf>
    <xf numFmtId="0" fontId="45" fillId="34" borderId="22" xfId="0" applyFont="1" applyFill="1" applyBorder="1" applyAlignment="1">
      <alignment horizontal="center" wrapText="1"/>
    </xf>
    <xf numFmtId="182" fontId="0" fillId="0" borderId="18" xfId="0" applyNumberFormat="1" applyBorder="1" applyAlignment="1">
      <alignment/>
    </xf>
    <xf numFmtId="182" fontId="0" fillId="0" borderId="21" xfId="0" applyNumberFormat="1" applyBorder="1" applyAlignment="1">
      <alignment/>
    </xf>
    <xf numFmtId="17" fontId="45" fillId="34" borderId="17" xfId="0" applyNumberFormat="1" applyFont="1" applyFill="1" applyBorder="1" applyAlignment="1">
      <alignment horizontal="center" vertical="center" wrapText="1"/>
    </xf>
    <xf numFmtId="180" fontId="0" fillId="0" borderId="21" xfId="0" applyNumberFormat="1" applyBorder="1" applyAlignment="1">
      <alignment/>
    </xf>
    <xf numFmtId="3" fontId="45" fillId="0" borderId="22" xfId="0" applyNumberFormat="1" applyFont="1" applyBorder="1" applyAlignment="1">
      <alignment/>
    </xf>
    <xf numFmtId="3" fontId="45" fillId="0" borderId="19" xfId="0" applyNumberFormat="1" applyFont="1" applyBorder="1" applyAlignment="1">
      <alignment/>
    </xf>
    <xf numFmtId="180" fontId="45" fillId="0" borderId="19" xfId="0" applyNumberFormat="1" applyFont="1" applyBorder="1" applyAlignment="1">
      <alignment/>
    </xf>
    <xf numFmtId="180" fontId="45" fillId="0" borderId="22" xfId="0" applyNumberFormat="1" applyFont="1" applyBorder="1" applyAlignment="1">
      <alignment/>
    </xf>
    <xf numFmtId="182" fontId="0" fillId="0" borderId="0" xfId="0" applyNumberFormat="1" applyBorder="1" applyAlignment="1">
      <alignment/>
    </xf>
    <xf numFmtId="17" fontId="0" fillId="0" borderId="20" xfId="0" applyNumberFormat="1" applyBorder="1" applyAlignment="1">
      <alignment/>
    </xf>
    <xf numFmtId="17" fontId="0" fillId="0" borderId="21" xfId="0" applyNumberFormat="1" applyBorder="1" applyAlignment="1">
      <alignment/>
    </xf>
    <xf numFmtId="9" fontId="0" fillId="0" borderId="0" xfId="67" applyFont="1" applyBorder="1" applyAlignment="1">
      <alignment/>
    </xf>
    <xf numFmtId="0" fontId="0" fillId="0" borderId="0" xfId="0" applyBorder="1" applyAlignment="1">
      <alignment/>
    </xf>
    <xf numFmtId="0" fontId="45" fillId="0" borderId="0" xfId="0" applyFont="1" applyAlignment="1">
      <alignment/>
    </xf>
    <xf numFmtId="181" fontId="0" fillId="0" borderId="23" xfId="67" applyNumberFormat="1" applyFont="1" applyBorder="1" applyAlignment="1">
      <alignment/>
    </xf>
    <xf numFmtId="181" fontId="45" fillId="0" borderId="23" xfId="67" applyNumberFormat="1" applyFont="1" applyBorder="1" applyAlignment="1">
      <alignment/>
    </xf>
    <xf numFmtId="3" fontId="0" fillId="0" borderId="30" xfId="0" applyNumberFormat="1" applyBorder="1" applyAlignment="1">
      <alignment/>
    </xf>
    <xf numFmtId="180" fontId="0" fillId="0" borderId="30" xfId="0" applyNumberFormat="1" applyBorder="1" applyAlignment="1">
      <alignment/>
    </xf>
    <xf numFmtId="3" fontId="45" fillId="0" borderId="25" xfId="0" applyNumberFormat="1" applyFont="1" applyBorder="1" applyAlignment="1">
      <alignment/>
    </xf>
    <xf numFmtId="182" fontId="0" fillId="0" borderId="0" xfId="0" applyNumberFormat="1" applyAlignment="1">
      <alignment/>
    </xf>
    <xf numFmtId="180" fontId="0" fillId="0" borderId="0" xfId="0" applyNumberFormat="1" applyAlignment="1">
      <alignment/>
    </xf>
    <xf numFmtId="0" fontId="46" fillId="0" borderId="0" xfId="0" applyFont="1" applyAlignment="1">
      <alignment/>
    </xf>
    <xf numFmtId="17" fontId="25" fillId="34" borderId="17" xfId="0" applyNumberFormat="1" applyFont="1" applyFill="1" applyBorder="1" applyAlignment="1">
      <alignment horizontal="center" vertical="center" wrapText="1"/>
    </xf>
    <xf numFmtId="17" fontId="25" fillId="34" borderId="22" xfId="0" applyNumberFormat="1" applyFont="1" applyFill="1" applyBorder="1" applyAlignment="1">
      <alignment horizontal="center" vertical="center" wrapText="1"/>
    </xf>
    <xf numFmtId="17" fontId="25" fillId="34" borderId="20" xfId="0" applyNumberFormat="1" applyFont="1" applyFill="1" applyBorder="1" applyAlignment="1">
      <alignment horizontal="center" vertical="center" wrapText="1"/>
    </xf>
    <xf numFmtId="17" fontId="25" fillId="34" borderId="19" xfId="0" applyNumberFormat="1" applyFont="1" applyFill="1" applyBorder="1" applyAlignment="1">
      <alignment horizontal="center" vertical="center" wrapText="1"/>
    </xf>
    <xf numFmtId="17" fontId="25" fillId="34" borderId="28" xfId="0" applyNumberFormat="1" applyFont="1" applyFill="1" applyBorder="1" applyAlignment="1">
      <alignment horizontal="center" vertical="center"/>
    </xf>
    <xf numFmtId="17" fontId="25" fillId="34" borderId="22" xfId="0" applyNumberFormat="1" applyFont="1" applyFill="1" applyBorder="1" applyAlignment="1">
      <alignment horizontal="center" vertical="center"/>
    </xf>
    <xf numFmtId="3" fontId="0" fillId="0" borderId="28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31" xfId="0" applyNumberFormat="1" applyBorder="1" applyAlignment="1">
      <alignment/>
    </xf>
    <xf numFmtId="3" fontId="0" fillId="0" borderId="32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4" xfId="0" applyNumberFormat="1" applyBorder="1" applyAlignment="1">
      <alignment/>
    </xf>
    <xf numFmtId="17" fontId="25" fillId="34" borderId="19" xfId="0" applyNumberFormat="1" applyFont="1" applyFill="1" applyBorder="1" applyAlignment="1">
      <alignment horizontal="center" vertical="center"/>
    </xf>
    <xf numFmtId="3" fontId="45" fillId="0" borderId="28" xfId="0" applyNumberFormat="1" applyFont="1" applyBorder="1" applyAlignment="1">
      <alignment/>
    </xf>
    <xf numFmtId="180" fontId="0" fillId="0" borderId="19" xfId="0" applyNumberFormat="1" applyBorder="1" applyAlignment="1">
      <alignment/>
    </xf>
    <xf numFmtId="180" fontId="0" fillId="0" borderId="26" xfId="0" applyNumberFormat="1" applyBorder="1" applyAlignment="1">
      <alignment/>
    </xf>
    <xf numFmtId="180" fontId="45" fillId="0" borderId="28" xfId="0" applyNumberFormat="1" applyFont="1" applyBorder="1" applyAlignment="1">
      <alignment/>
    </xf>
    <xf numFmtId="3" fontId="25" fillId="0" borderId="19" xfId="0" applyNumberFormat="1" applyFont="1" applyBorder="1" applyAlignment="1">
      <alignment/>
    </xf>
    <xf numFmtId="3" fontId="25" fillId="0" borderId="25" xfId="0" applyNumberFormat="1" applyFont="1" applyBorder="1" applyAlignment="1">
      <alignment/>
    </xf>
    <xf numFmtId="180" fontId="0" fillId="0" borderId="22" xfId="0" applyNumberFormat="1" applyBorder="1" applyAlignment="1">
      <alignment/>
    </xf>
    <xf numFmtId="180" fontId="0" fillId="0" borderId="25" xfId="0" applyNumberFormat="1" applyBorder="1" applyAlignment="1">
      <alignment/>
    </xf>
    <xf numFmtId="180" fontId="26" fillId="0" borderId="21" xfId="0" applyNumberFormat="1" applyFont="1" applyBorder="1" applyAlignment="1">
      <alignment/>
    </xf>
    <xf numFmtId="180" fontId="0" fillId="0" borderId="20" xfId="0" applyNumberFormat="1" applyBorder="1" applyAlignment="1">
      <alignment/>
    </xf>
    <xf numFmtId="3" fontId="25" fillId="0" borderId="22" xfId="0" applyNumberFormat="1" applyFont="1" applyBorder="1" applyAlignment="1">
      <alignment/>
    </xf>
    <xf numFmtId="17" fontId="0" fillId="0" borderId="0" xfId="0" applyNumberFormat="1" applyAlignment="1">
      <alignment/>
    </xf>
    <xf numFmtId="181" fontId="0" fillId="0" borderId="0" xfId="67" applyNumberFormat="1" applyFont="1" applyAlignment="1">
      <alignment/>
    </xf>
    <xf numFmtId="3" fontId="25" fillId="0" borderId="28" xfId="0" applyNumberFormat="1" applyFont="1" applyBorder="1" applyAlignment="1">
      <alignment/>
    </xf>
    <xf numFmtId="181" fontId="0" fillId="0" borderId="17" xfId="0" applyNumberFormat="1" applyBorder="1" applyAlignment="1">
      <alignment/>
    </xf>
    <xf numFmtId="181" fontId="0" fillId="0" borderId="0" xfId="0" applyNumberFormat="1" applyBorder="1" applyAlignment="1">
      <alignment/>
    </xf>
    <xf numFmtId="181" fontId="45" fillId="0" borderId="25" xfId="0" applyNumberFormat="1" applyFont="1" applyBorder="1" applyAlignment="1">
      <alignment/>
    </xf>
    <xf numFmtId="181" fontId="0" fillId="0" borderId="22" xfId="0" applyNumberFormat="1" applyBorder="1" applyAlignment="1">
      <alignment/>
    </xf>
    <xf numFmtId="181" fontId="0" fillId="0" borderId="0" xfId="67" applyNumberFormat="1" applyFont="1" applyAlignment="1">
      <alignment/>
    </xf>
    <xf numFmtId="0" fontId="6" fillId="33" borderId="19" xfId="54" applyFont="1" applyFill="1" applyBorder="1" applyAlignment="1">
      <alignment horizontal="center" vertical="top" wrapText="1"/>
      <protection/>
    </xf>
    <xf numFmtId="0" fontId="6" fillId="33" borderId="28" xfId="54" applyFont="1" applyFill="1" applyBorder="1" applyAlignment="1" quotePrefix="1">
      <alignment horizontal="center" vertical="top" wrapText="1"/>
      <protection/>
    </xf>
    <xf numFmtId="0" fontId="3" fillId="33" borderId="19" xfId="52" applyFont="1" applyFill="1" applyBorder="1" applyAlignment="1">
      <alignment horizontal="center"/>
      <protection/>
    </xf>
    <xf numFmtId="0" fontId="3" fillId="33" borderId="28" xfId="52" applyFont="1" applyFill="1" applyBorder="1" applyAlignment="1">
      <alignment horizontal="center"/>
      <protection/>
    </xf>
    <xf numFmtId="0" fontId="45" fillId="34" borderId="22" xfId="0" applyFont="1" applyFill="1" applyBorder="1" applyAlignment="1">
      <alignment horizontal="center" vertical="center" wrapText="1"/>
    </xf>
    <xf numFmtId="0" fontId="45" fillId="34" borderId="28" xfId="0" applyFont="1" applyFill="1" applyBorder="1" applyAlignment="1">
      <alignment horizontal="center"/>
    </xf>
    <xf numFmtId="17" fontId="45" fillId="34" borderId="19" xfId="0" applyNumberFormat="1" applyFont="1" applyFill="1" applyBorder="1" applyAlignment="1">
      <alignment horizontal="center" vertical="center" wrapText="1"/>
    </xf>
    <xf numFmtId="17" fontId="45" fillId="34" borderId="22" xfId="0" applyNumberFormat="1" applyFont="1" applyFill="1" applyBorder="1" applyAlignment="1">
      <alignment horizontal="center" vertical="center" wrapText="1"/>
    </xf>
    <xf numFmtId="17" fontId="45" fillId="34" borderId="25" xfId="0" applyNumberFormat="1" applyFont="1" applyFill="1" applyBorder="1" applyAlignment="1">
      <alignment horizontal="center" vertical="center" wrapText="1"/>
    </xf>
  </cellXfs>
  <cellStyles count="54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Binlik Ayracı 2" xfId="42"/>
    <cellStyle name="Çıkış" xfId="43"/>
    <cellStyle name="Giriş" xfId="44"/>
    <cellStyle name="Hesaplama" xfId="45"/>
    <cellStyle name="Hyperlink" xfId="46"/>
    <cellStyle name="İşaretli Hücre" xfId="47"/>
    <cellStyle name="İyi" xfId="48"/>
    <cellStyle name="Followed Hyperlink" xfId="49"/>
    <cellStyle name="Hyperlink" xfId="50"/>
    <cellStyle name="Kötü" xfId="51"/>
    <cellStyle name="Normal 2" xfId="52"/>
    <cellStyle name="Normal 4 2 2" xfId="53"/>
    <cellStyle name="Normal_Sayfa2" xfId="54"/>
    <cellStyle name="Not" xfId="55"/>
    <cellStyle name="Nötr" xfId="56"/>
    <cellStyle name="Currency" xfId="57"/>
    <cellStyle name="Currency [0]" xfId="58"/>
    <cellStyle name="Toplam" xfId="59"/>
    <cellStyle name="Uyarı Metni" xfId="60"/>
    <cellStyle name="Vurgu1" xfId="61"/>
    <cellStyle name="Vurgu2" xfId="62"/>
    <cellStyle name="Vurgu3" xfId="63"/>
    <cellStyle name="Vurgu4" xfId="64"/>
    <cellStyle name="Vurgu5" xfId="65"/>
    <cellStyle name="Vurgu6" xfId="66"/>
    <cellStyle name="Percen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-0.00775"/>
          <c:w val="0.96625"/>
          <c:h val="0.926"/>
        </c:manualLayout>
      </c:layout>
      <c:lineChart>
        <c:grouping val="standard"/>
        <c:varyColors val="0"/>
        <c:ser>
          <c:idx val="0"/>
          <c:order val="0"/>
          <c:tx>
            <c:strRef>
              <c:f>'# of insured workers'!$G$1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'# of insured workers'!$A$11:$A$47</c:f>
              <c:strCache/>
            </c:strRef>
          </c:cat>
          <c:val>
            <c:numRef>
              <c:f>'# of insured workers'!$G$11:$G$47</c:f>
              <c:numCache/>
            </c:numRef>
          </c:val>
          <c:smooth val="1"/>
        </c:ser>
        <c:ser>
          <c:idx val="1"/>
          <c:order val="1"/>
          <c:tx>
            <c:strRef>
              <c:f>'# of insured workers'!$H$1</c:f>
              <c:strCache>
                <c:ptCount val="1"/>
                <c:pt idx="0">
                  <c:v>Index (Seasonally Adjusted)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'# of insured workers'!$A$11:$A$47</c:f>
              <c:strCache/>
            </c:strRef>
          </c:cat>
          <c:val>
            <c:numRef>
              <c:f>'# of insured workers'!$H$11:$H$47</c:f>
              <c:numCache/>
            </c:numRef>
          </c:val>
          <c:smooth val="1"/>
        </c:ser>
        <c:marker val="1"/>
        <c:axId val="46465709"/>
        <c:axId val="15538198"/>
      </c:lineChart>
      <c:dateAx>
        <c:axId val="46465709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538198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15538198"/>
        <c:scaling>
          <c:orientation val="minMax"/>
          <c:max val="120"/>
          <c:min val="9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4657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8825"/>
          <c:y val="0.9065"/>
          <c:w val="0.41925"/>
          <c:h val="0.07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-0.00775"/>
          <c:w val="0.96675"/>
          <c:h val="0.895"/>
        </c:manualLayout>
      </c:layout>
      <c:lineChart>
        <c:grouping val="standard"/>
        <c:varyColors val="0"/>
        <c:ser>
          <c:idx val="0"/>
          <c:order val="0"/>
          <c:tx>
            <c:strRef>
              <c:f>Indices!$EP$1</c:f>
              <c:strCache>
                <c:ptCount val="1"/>
                <c:pt idx="0">
                  <c:v>Women's Employment as a Ratio to Total Employment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Indices!$EO$2:$EO$38</c:f>
              <c:strCache/>
            </c:strRef>
          </c:cat>
          <c:val>
            <c:numRef>
              <c:f>Indices!$EP$2:$EP$38</c:f>
              <c:numCache/>
            </c:numRef>
          </c:val>
          <c:smooth val="1"/>
        </c:ser>
        <c:ser>
          <c:idx val="1"/>
          <c:order val="1"/>
          <c:tx>
            <c:strRef>
              <c:f>Indices!$EQ$1</c:f>
              <c:strCache>
                <c:ptCount val="1"/>
                <c:pt idx="0">
                  <c:v>Women's Employment as a Ratio to Total Employment (Seasonally adjusted) 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Indices!$EO$2:$EO$38</c:f>
              <c:strCache/>
            </c:strRef>
          </c:cat>
          <c:val>
            <c:numRef>
              <c:f>Indices!$EQ$2:$EQ$38</c:f>
              <c:numCache/>
            </c:numRef>
          </c:val>
          <c:smooth val="1"/>
        </c:ser>
        <c:marker val="1"/>
        <c:axId val="56112663"/>
        <c:axId val="35251920"/>
      </c:lineChart>
      <c:dateAx>
        <c:axId val="56112663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251920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35251920"/>
        <c:scaling>
          <c:orientation val="minMax"/>
          <c:max val="0.25"/>
          <c:min val="0.2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1126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815"/>
          <c:y val="0.85475"/>
          <c:w val="0.6325"/>
          <c:h val="0.14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-0.00775"/>
          <c:w val="0.96725"/>
          <c:h val="0.926"/>
        </c:manualLayout>
      </c:layout>
      <c:lineChart>
        <c:grouping val="standard"/>
        <c:varyColors val="0"/>
        <c:ser>
          <c:idx val="0"/>
          <c:order val="0"/>
          <c:tx>
            <c:strRef>
              <c:f>Indices!$D$1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Indices!$A$2:$A$38</c:f>
              <c:strCache/>
            </c:strRef>
          </c:cat>
          <c:val>
            <c:numRef>
              <c:f>Indices!$D$2:$D$38</c:f>
              <c:numCache/>
            </c:numRef>
          </c:val>
          <c:smooth val="1"/>
        </c:ser>
        <c:ser>
          <c:idx val="1"/>
          <c:order val="1"/>
          <c:tx>
            <c:strRef>
              <c:f>Indices!$E$1</c:f>
              <c:strCache>
                <c:ptCount val="1"/>
                <c:pt idx="0">
                  <c:v>Index (Seasonally Adjusted)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Indices!$A$2:$A$38</c:f>
              <c:strCache/>
            </c:strRef>
          </c:cat>
          <c:val>
            <c:numRef>
              <c:f>Indices!$E$2:$E$38</c:f>
              <c:numCache/>
            </c:numRef>
          </c:val>
          <c:smooth val="1"/>
        </c:ser>
        <c:marker val="1"/>
        <c:axId val="5626055"/>
        <c:axId val="50634496"/>
      </c:lineChart>
      <c:dateAx>
        <c:axId val="5626055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634496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50634496"/>
        <c:scaling>
          <c:orientation val="minMax"/>
          <c:max val="130"/>
          <c:min val="7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260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8825"/>
          <c:y val="0.9065"/>
          <c:w val="0.41925"/>
          <c:h val="0.07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-0.00775"/>
          <c:w val="0.96725"/>
          <c:h val="0.926"/>
        </c:manualLayout>
      </c:layout>
      <c:lineChart>
        <c:grouping val="standard"/>
        <c:varyColors val="0"/>
        <c:ser>
          <c:idx val="0"/>
          <c:order val="0"/>
          <c:tx>
            <c:strRef>
              <c:f>Indices!$V$1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Indices!$S$2:$S$38</c:f>
              <c:strCache/>
            </c:strRef>
          </c:cat>
          <c:val>
            <c:numRef>
              <c:f>Indices!$V$2:$V$38</c:f>
              <c:numCache/>
            </c:numRef>
          </c:val>
          <c:smooth val="1"/>
        </c:ser>
        <c:ser>
          <c:idx val="1"/>
          <c:order val="1"/>
          <c:tx>
            <c:strRef>
              <c:f>Indices!$W$1</c:f>
              <c:strCache>
                <c:ptCount val="1"/>
                <c:pt idx="0">
                  <c:v>Index (Seasonally Adjusted)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Indices!$S$2:$S$38</c:f>
              <c:strCache/>
            </c:strRef>
          </c:cat>
          <c:val>
            <c:numRef>
              <c:f>Indices!$W$2:$W$38</c:f>
              <c:numCache/>
            </c:numRef>
          </c:val>
          <c:smooth val="1"/>
        </c:ser>
        <c:marker val="1"/>
        <c:axId val="53057281"/>
        <c:axId val="7753482"/>
      </c:lineChart>
      <c:dateAx>
        <c:axId val="53057281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753482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7753482"/>
        <c:scaling>
          <c:orientation val="minMax"/>
          <c:max val="180"/>
          <c:min val="9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0572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8825"/>
          <c:y val="0.9065"/>
          <c:w val="0.41925"/>
          <c:h val="0.07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-0.00775"/>
          <c:w val="0.96725"/>
          <c:h val="0.926"/>
        </c:manualLayout>
      </c:layout>
      <c:lineChart>
        <c:grouping val="standard"/>
        <c:varyColors val="0"/>
        <c:ser>
          <c:idx val="0"/>
          <c:order val="0"/>
          <c:tx>
            <c:strRef>
              <c:f>Indices!$AN$1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Indices!$AK$2:$AK$38</c:f>
              <c:strCache/>
            </c:strRef>
          </c:cat>
          <c:val>
            <c:numRef>
              <c:f>Indices!$AN$2:$AN$38</c:f>
              <c:numCache/>
            </c:numRef>
          </c:val>
          <c:smooth val="1"/>
        </c:ser>
        <c:ser>
          <c:idx val="1"/>
          <c:order val="1"/>
          <c:tx>
            <c:strRef>
              <c:f>Indices!$AO$1</c:f>
              <c:strCache>
                <c:ptCount val="1"/>
                <c:pt idx="0">
                  <c:v>Index (Seasonally Adjusted)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Indices!$AK$2:$AK$38</c:f>
              <c:strCache/>
            </c:strRef>
          </c:cat>
          <c:val>
            <c:numRef>
              <c:f>Indices!$AO$2:$AO$38</c:f>
              <c:numCache/>
            </c:numRef>
          </c:val>
          <c:smooth val="1"/>
        </c:ser>
        <c:marker val="1"/>
        <c:axId val="2672475"/>
        <c:axId val="24052276"/>
      </c:lineChart>
      <c:dateAx>
        <c:axId val="2672475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052276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24052276"/>
        <c:scaling>
          <c:orientation val="minMax"/>
          <c:max val="120"/>
          <c:min val="8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724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8825"/>
          <c:y val="0.9065"/>
          <c:w val="0.41925"/>
          <c:h val="0.07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-0.00775"/>
          <c:w val="0.96725"/>
          <c:h val="0.926"/>
        </c:manualLayout>
      </c:layout>
      <c:lineChart>
        <c:grouping val="standard"/>
        <c:varyColors val="0"/>
        <c:ser>
          <c:idx val="0"/>
          <c:order val="0"/>
          <c:tx>
            <c:strRef>
              <c:f>Indices!$BF$1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Indices!$BC$2:$BC$38</c:f>
              <c:strCache/>
            </c:strRef>
          </c:cat>
          <c:val>
            <c:numRef>
              <c:f>Indices!$BF$2:$BF$38</c:f>
              <c:numCache/>
            </c:numRef>
          </c:val>
          <c:smooth val="1"/>
        </c:ser>
        <c:ser>
          <c:idx val="1"/>
          <c:order val="1"/>
          <c:tx>
            <c:strRef>
              <c:f>Indices!$BG$1</c:f>
              <c:strCache>
                <c:ptCount val="1"/>
                <c:pt idx="0">
                  <c:v>Index (Seasonally Adjusted)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Indices!$BC$2:$BC$38</c:f>
              <c:strCache/>
            </c:strRef>
          </c:cat>
          <c:val>
            <c:numRef>
              <c:f>Indices!$BG$2:$BG$38</c:f>
              <c:numCache/>
            </c:numRef>
          </c:val>
          <c:smooth val="1"/>
        </c:ser>
        <c:marker val="1"/>
        <c:axId val="15143893"/>
        <c:axId val="2077310"/>
      </c:lineChart>
      <c:dateAx>
        <c:axId val="15143893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77310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2077310"/>
        <c:scaling>
          <c:orientation val="minMax"/>
          <c:max val="150"/>
          <c:min val="9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1438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8825"/>
          <c:y val="0.9065"/>
          <c:w val="0.41925"/>
          <c:h val="0.07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-0.00775"/>
          <c:w val="0.9672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Indices!$BX$1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Indices!$BU$2:$BU$38</c:f>
              <c:strCache/>
            </c:strRef>
          </c:cat>
          <c:val>
            <c:numRef>
              <c:f>Indices!$BX$2:$BX$38</c:f>
              <c:numCache/>
            </c:numRef>
          </c:val>
          <c:smooth val="1"/>
        </c:ser>
        <c:ser>
          <c:idx val="1"/>
          <c:order val="1"/>
          <c:tx>
            <c:strRef>
              <c:f>Indices!$BY$1</c:f>
              <c:strCache>
                <c:ptCount val="1"/>
                <c:pt idx="0">
                  <c:v>Index (Seasonally adjusted)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Indices!$BU$2:$BU$38</c:f>
              <c:strCache/>
            </c:strRef>
          </c:cat>
          <c:val>
            <c:numRef>
              <c:f>Indices!$BY$2:$BY$38</c:f>
              <c:numCache/>
            </c:numRef>
          </c:val>
          <c:smooth val="1"/>
        </c:ser>
        <c:marker val="1"/>
        <c:axId val="18695791"/>
        <c:axId val="34044392"/>
      </c:lineChart>
      <c:dateAx>
        <c:axId val="18695791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044392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34044392"/>
        <c:scaling>
          <c:orientation val="minMax"/>
          <c:max val="180"/>
          <c:min val="9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69579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8975"/>
          <c:y val="0.9065"/>
          <c:w val="0.4165"/>
          <c:h val="0.07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-0.00775"/>
          <c:w val="0.9672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Indices!$CP$1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Indices!$CM$2:$CM$38</c:f>
              <c:strCache/>
            </c:strRef>
          </c:cat>
          <c:val>
            <c:numRef>
              <c:f>Indices!$CP$2:$CP$38</c:f>
              <c:numCache/>
            </c:numRef>
          </c:val>
          <c:smooth val="1"/>
        </c:ser>
        <c:ser>
          <c:idx val="1"/>
          <c:order val="1"/>
          <c:tx>
            <c:strRef>
              <c:f>Indices!$CQ$1</c:f>
              <c:strCache>
                <c:ptCount val="1"/>
                <c:pt idx="0">
                  <c:v>Index (Seasonally Adjusted)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Indices!$CM$2:$CM$38</c:f>
              <c:strCache/>
            </c:strRef>
          </c:cat>
          <c:val>
            <c:numRef>
              <c:f>Indices!$CQ$2:$CQ$38</c:f>
              <c:numCache/>
            </c:numRef>
          </c:val>
          <c:smooth val="1"/>
        </c:ser>
        <c:marker val="1"/>
        <c:axId val="37964073"/>
        <c:axId val="6132338"/>
      </c:lineChart>
      <c:dateAx>
        <c:axId val="37964073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32338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6132338"/>
        <c:scaling>
          <c:orientation val="minMax"/>
          <c:max val="140"/>
          <c:min val="9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9640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8825"/>
          <c:y val="0.9065"/>
          <c:w val="0.41925"/>
          <c:h val="0.07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-0.00775"/>
          <c:w val="0.9672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Indices!$DH$1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Indices!$DE$2:$DE$38</c:f>
              <c:strCache/>
            </c:strRef>
          </c:cat>
          <c:val>
            <c:numRef>
              <c:f>Indices!$DH$2:$DH$38</c:f>
              <c:numCache/>
            </c:numRef>
          </c:val>
          <c:smooth val="1"/>
        </c:ser>
        <c:ser>
          <c:idx val="1"/>
          <c:order val="1"/>
          <c:tx>
            <c:strRef>
              <c:f>Indices!$DI$1</c:f>
              <c:strCache>
                <c:ptCount val="1"/>
                <c:pt idx="0">
                  <c:v>Index (Seasonally Adjusted)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Indices!$DE$2:$DE$38</c:f>
              <c:strCache/>
            </c:strRef>
          </c:cat>
          <c:val>
            <c:numRef>
              <c:f>Indices!$DI$2:$DI$38</c:f>
              <c:numCache/>
            </c:numRef>
          </c:val>
          <c:smooth val="1"/>
        </c:ser>
        <c:marker val="1"/>
        <c:axId val="55191043"/>
        <c:axId val="26957340"/>
      </c:lineChart>
      <c:dateAx>
        <c:axId val="55191043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957340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26957340"/>
        <c:scaling>
          <c:orientation val="minMax"/>
          <c:max val="110"/>
          <c:min val="8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1910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8825"/>
          <c:y val="0.9065"/>
          <c:w val="0.41925"/>
          <c:h val="0.07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-0.00775"/>
          <c:w val="0.9672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Indices!$DZ$1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Indices!$DW$2:$DW$38</c:f>
              <c:strCache/>
            </c:strRef>
          </c:cat>
          <c:val>
            <c:numRef>
              <c:f>Indices!$DZ$2:$DZ$38</c:f>
              <c:numCache/>
            </c:numRef>
          </c:val>
          <c:smooth val="1"/>
        </c:ser>
        <c:ser>
          <c:idx val="1"/>
          <c:order val="1"/>
          <c:tx>
            <c:strRef>
              <c:f>Indices!$EA$1</c:f>
              <c:strCache>
                <c:ptCount val="1"/>
                <c:pt idx="0">
                  <c:v>Index (Seasonally adjusted)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Indices!$DW$2:$DW$38</c:f>
              <c:strCache/>
            </c:strRef>
          </c:cat>
          <c:val>
            <c:numRef>
              <c:f>Indices!$EA$2:$EA$38</c:f>
              <c:numCache/>
            </c:numRef>
          </c:val>
          <c:smooth val="1"/>
        </c:ser>
        <c:marker val="1"/>
        <c:axId val="41289469"/>
        <c:axId val="36060902"/>
      </c:lineChart>
      <c:dateAx>
        <c:axId val="41289469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060902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36060902"/>
        <c:scaling>
          <c:orientation val="minMax"/>
          <c:max val="110"/>
          <c:min val="8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2894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8975"/>
          <c:y val="0.9065"/>
          <c:w val="0.4165"/>
          <c:h val="0.07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Relationship Id="rId7" Type="http://schemas.openxmlformats.org/officeDocument/2006/relationships/chart" Target="/xl/charts/chart8.xml" /><Relationship Id="rId8" Type="http://schemas.openxmlformats.org/officeDocument/2006/relationships/chart" Target="/xl/charts/chart9.xml" /><Relationship Id="rId9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0.058</cdr:x>
      <cdr:y>0.6475</cdr:y>
    </cdr:from>
    <cdr:to>
      <cdr:x>0.855</cdr:x>
      <cdr:y>0.6475</cdr:y>
    </cdr:to>
    <cdr:sp>
      <cdr:nvSpPr>
        <cdr:cNvPr id="1" name="2 Düz Bağlayıcı"/>
        <cdr:cNvSpPr>
          <a:spLocks/>
        </cdr:cNvSpPr>
      </cdr:nvSpPr>
      <cdr:spPr>
        <a:xfrm>
          <a:off x="381000" y="1962150"/>
          <a:ext cx="53340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0.064</cdr:x>
      <cdr:y>0.29925</cdr:y>
    </cdr:from>
    <cdr:to>
      <cdr:x>0.9295</cdr:x>
      <cdr:y>0.3</cdr:y>
    </cdr:to>
    <cdr:sp>
      <cdr:nvSpPr>
        <cdr:cNvPr id="1" name="2 Düz Bağlayıcı"/>
        <cdr:cNvSpPr>
          <a:spLocks/>
        </cdr:cNvSpPr>
      </cdr:nvSpPr>
      <cdr:spPr>
        <a:xfrm>
          <a:off x="419100" y="904875"/>
          <a:ext cx="57912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0.07425</cdr:x>
      <cdr:y>0.3005</cdr:y>
    </cdr:from>
    <cdr:to>
      <cdr:x>0.9295</cdr:x>
      <cdr:y>0.30125</cdr:y>
    </cdr:to>
    <cdr:sp>
      <cdr:nvSpPr>
        <cdr:cNvPr id="1" name="2 Düz Bağlayıcı"/>
        <cdr:cNvSpPr>
          <a:spLocks/>
        </cdr:cNvSpPr>
      </cdr:nvSpPr>
      <cdr:spPr>
        <a:xfrm>
          <a:off x="495300" y="904875"/>
          <a:ext cx="57245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0</xdr:rowOff>
    </xdr:from>
    <xdr:to>
      <xdr:col>16</xdr:col>
      <xdr:colOff>600075</xdr:colOff>
      <xdr:row>16</xdr:row>
      <xdr:rowOff>180975</xdr:rowOff>
    </xdr:to>
    <xdr:graphicFrame>
      <xdr:nvGraphicFramePr>
        <xdr:cNvPr id="1" name="1 Grafik"/>
        <xdr:cNvGraphicFramePr/>
      </xdr:nvGraphicFramePr>
      <xdr:xfrm>
        <a:off x="5067300" y="1343025"/>
        <a:ext cx="6696075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24</xdr:col>
      <xdr:colOff>0</xdr:colOff>
      <xdr:row>1</xdr:row>
      <xdr:rowOff>0</xdr:rowOff>
    </xdr:from>
    <xdr:to>
      <xdr:col>34</xdr:col>
      <xdr:colOff>600075</xdr:colOff>
      <xdr:row>16</xdr:row>
      <xdr:rowOff>180975</xdr:rowOff>
    </xdr:to>
    <xdr:graphicFrame>
      <xdr:nvGraphicFramePr>
        <xdr:cNvPr id="2" name="2 Grafik"/>
        <xdr:cNvGraphicFramePr/>
      </xdr:nvGraphicFramePr>
      <xdr:xfrm>
        <a:off x="17287875" y="1343025"/>
        <a:ext cx="6696075" cy="3038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42</xdr:col>
      <xdr:colOff>0</xdr:colOff>
      <xdr:row>1</xdr:row>
      <xdr:rowOff>0</xdr:rowOff>
    </xdr:from>
    <xdr:to>
      <xdr:col>52</xdr:col>
      <xdr:colOff>600075</xdr:colOff>
      <xdr:row>16</xdr:row>
      <xdr:rowOff>180975</xdr:rowOff>
    </xdr:to>
    <xdr:graphicFrame>
      <xdr:nvGraphicFramePr>
        <xdr:cNvPr id="3" name="3 Grafik"/>
        <xdr:cNvGraphicFramePr/>
      </xdr:nvGraphicFramePr>
      <xdr:xfrm>
        <a:off x="29394150" y="1343025"/>
        <a:ext cx="6696075" cy="3038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60</xdr:col>
      <xdr:colOff>0</xdr:colOff>
      <xdr:row>1</xdr:row>
      <xdr:rowOff>0</xdr:rowOff>
    </xdr:from>
    <xdr:to>
      <xdr:col>70</xdr:col>
      <xdr:colOff>600075</xdr:colOff>
      <xdr:row>16</xdr:row>
      <xdr:rowOff>180975</xdr:rowOff>
    </xdr:to>
    <xdr:graphicFrame>
      <xdr:nvGraphicFramePr>
        <xdr:cNvPr id="4" name="4 Grafik"/>
        <xdr:cNvGraphicFramePr/>
      </xdr:nvGraphicFramePr>
      <xdr:xfrm>
        <a:off x="41748075" y="1343025"/>
        <a:ext cx="6696075" cy="3038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78</xdr:col>
      <xdr:colOff>0</xdr:colOff>
      <xdr:row>1</xdr:row>
      <xdr:rowOff>0</xdr:rowOff>
    </xdr:from>
    <xdr:to>
      <xdr:col>88</xdr:col>
      <xdr:colOff>600075</xdr:colOff>
      <xdr:row>16</xdr:row>
      <xdr:rowOff>180975</xdr:rowOff>
    </xdr:to>
    <xdr:graphicFrame>
      <xdr:nvGraphicFramePr>
        <xdr:cNvPr id="5" name="4 Grafik"/>
        <xdr:cNvGraphicFramePr/>
      </xdr:nvGraphicFramePr>
      <xdr:xfrm>
        <a:off x="54216300" y="1343025"/>
        <a:ext cx="6696075" cy="30384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96</xdr:col>
      <xdr:colOff>0</xdr:colOff>
      <xdr:row>1</xdr:row>
      <xdr:rowOff>0</xdr:rowOff>
    </xdr:from>
    <xdr:to>
      <xdr:col>106</xdr:col>
      <xdr:colOff>600075</xdr:colOff>
      <xdr:row>16</xdr:row>
      <xdr:rowOff>180975</xdr:rowOff>
    </xdr:to>
    <xdr:graphicFrame>
      <xdr:nvGraphicFramePr>
        <xdr:cNvPr id="6" name="4 Grafik"/>
        <xdr:cNvGraphicFramePr/>
      </xdr:nvGraphicFramePr>
      <xdr:xfrm>
        <a:off x="66170175" y="1343025"/>
        <a:ext cx="6696075" cy="3038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114</xdr:col>
      <xdr:colOff>0</xdr:colOff>
      <xdr:row>1</xdr:row>
      <xdr:rowOff>0</xdr:rowOff>
    </xdr:from>
    <xdr:to>
      <xdr:col>124</xdr:col>
      <xdr:colOff>600075</xdr:colOff>
      <xdr:row>16</xdr:row>
      <xdr:rowOff>180975</xdr:rowOff>
    </xdr:to>
    <xdr:graphicFrame>
      <xdr:nvGraphicFramePr>
        <xdr:cNvPr id="7" name="4 Grafik"/>
        <xdr:cNvGraphicFramePr/>
      </xdr:nvGraphicFramePr>
      <xdr:xfrm>
        <a:off x="78628875" y="1343025"/>
        <a:ext cx="6696075" cy="30384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132</xdr:col>
      <xdr:colOff>0</xdr:colOff>
      <xdr:row>1</xdr:row>
      <xdr:rowOff>0</xdr:rowOff>
    </xdr:from>
    <xdr:to>
      <xdr:col>142</xdr:col>
      <xdr:colOff>600075</xdr:colOff>
      <xdr:row>16</xdr:row>
      <xdr:rowOff>180975</xdr:rowOff>
    </xdr:to>
    <xdr:graphicFrame>
      <xdr:nvGraphicFramePr>
        <xdr:cNvPr id="8" name="4 Grafik"/>
        <xdr:cNvGraphicFramePr/>
      </xdr:nvGraphicFramePr>
      <xdr:xfrm>
        <a:off x="90668475" y="1343025"/>
        <a:ext cx="6696075" cy="30384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148</xdr:col>
      <xdr:colOff>0</xdr:colOff>
      <xdr:row>1</xdr:row>
      <xdr:rowOff>0</xdr:rowOff>
    </xdr:from>
    <xdr:to>
      <xdr:col>158</xdr:col>
      <xdr:colOff>600075</xdr:colOff>
      <xdr:row>16</xdr:row>
      <xdr:rowOff>180975</xdr:rowOff>
    </xdr:to>
    <xdr:graphicFrame>
      <xdr:nvGraphicFramePr>
        <xdr:cNvPr id="9" name="4 Grafik"/>
        <xdr:cNvGraphicFramePr/>
      </xdr:nvGraphicFramePr>
      <xdr:xfrm>
        <a:off x="101298375" y="1343025"/>
        <a:ext cx="6696075" cy="30384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</xdr:row>
      <xdr:rowOff>0</xdr:rowOff>
    </xdr:from>
    <xdr:to>
      <xdr:col>19</xdr:col>
      <xdr:colOff>600075</xdr:colOff>
      <xdr:row>16</xdr:row>
      <xdr:rowOff>180975</xdr:rowOff>
    </xdr:to>
    <xdr:graphicFrame>
      <xdr:nvGraphicFramePr>
        <xdr:cNvPr id="1" name="1 Grafik"/>
        <xdr:cNvGraphicFramePr/>
      </xdr:nvGraphicFramePr>
      <xdr:xfrm>
        <a:off x="8982075" y="581025"/>
        <a:ext cx="6696075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0.0635</cdr:x>
      <cdr:y>0.45125</cdr:y>
    </cdr:from>
    <cdr:to>
      <cdr:x>0.86325</cdr:x>
      <cdr:y>0.454</cdr:y>
    </cdr:to>
    <cdr:sp>
      <cdr:nvSpPr>
        <cdr:cNvPr id="1" name="2 Düz Bağlayıcı"/>
        <cdr:cNvSpPr>
          <a:spLocks/>
        </cdr:cNvSpPr>
      </cdr:nvSpPr>
      <cdr:spPr>
        <a:xfrm>
          <a:off x="419100" y="1362075"/>
          <a:ext cx="535305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0.05925</cdr:x>
      <cdr:y>0.77625</cdr:y>
    </cdr:from>
    <cdr:to>
      <cdr:x>0.86775</cdr:x>
      <cdr:y>0.77625</cdr:y>
    </cdr:to>
    <cdr:sp>
      <cdr:nvSpPr>
        <cdr:cNvPr id="1" name="2 Düz Bağlayıcı"/>
        <cdr:cNvSpPr>
          <a:spLocks/>
        </cdr:cNvSpPr>
      </cdr:nvSpPr>
      <cdr:spPr>
        <a:xfrm>
          <a:off x="390525" y="2352675"/>
          <a:ext cx="54102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0.06125</cdr:x>
      <cdr:y>0.4505</cdr:y>
    </cdr:from>
    <cdr:to>
      <cdr:x>0.865</cdr:x>
      <cdr:y>0.45125</cdr:y>
    </cdr:to>
    <cdr:sp>
      <cdr:nvSpPr>
        <cdr:cNvPr id="1" name="2 Düz Bağlayıcı"/>
        <cdr:cNvSpPr>
          <a:spLocks/>
        </cdr:cNvSpPr>
      </cdr:nvSpPr>
      <cdr:spPr>
        <a:xfrm flipV="1">
          <a:off x="409575" y="1362075"/>
          <a:ext cx="53816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0.06175</cdr:x>
      <cdr:y>0.72475</cdr:y>
    </cdr:from>
    <cdr:to>
      <cdr:x>0.85975</cdr:x>
      <cdr:y>0.7285</cdr:y>
    </cdr:to>
    <cdr:sp>
      <cdr:nvSpPr>
        <cdr:cNvPr id="1" name="2 Düz Bağlayıcı"/>
        <cdr:cNvSpPr>
          <a:spLocks/>
        </cdr:cNvSpPr>
      </cdr:nvSpPr>
      <cdr:spPr>
        <a:xfrm flipV="1">
          <a:off x="409575" y="2200275"/>
          <a:ext cx="53435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0.06175</cdr:x>
      <cdr:y>0.72175</cdr:y>
    </cdr:from>
    <cdr:to>
      <cdr:x>0.85975</cdr:x>
      <cdr:y>0.72525</cdr:y>
    </cdr:to>
    <cdr:sp>
      <cdr:nvSpPr>
        <cdr:cNvPr id="1" name="2 Düz Bağlayıcı"/>
        <cdr:cNvSpPr>
          <a:spLocks/>
        </cdr:cNvSpPr>
      </cdr:nvSpPr>
      <cdr:spPr>
        <a:xfrm flipV="1">
          <a:off x="409575" y="2190750"/>
          <a:ext cx="53435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0.06175</cdr:x>
      <cdr:y>0.72175</cdr:y>
    </cdr:from>
    <cdr:to>
      <cdr:x>0.85975</cdr:x>
      <cdr:y>0.72525</cdr:y>
    </cdr:to>
    <cdr:sp>
      <cdr:nvSpPr>
        <cdr:cNvPr id="1" name="2 Düz Bağlayıcı"/>
        <cdr:cNvSpPr>
          <a:spLocks/>
        </cdr:cNvSpPr>
      </cdr:nvSpPr>
      <cdr:spPr>
        <a:xfrm flipV="1">
          <a:off x="409575" y="2190750"/>
          <a:ext cx="53435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0.064</cdr:x>
      <cdr:y>0.29925</cdr:y>
    </cdr:from>
    <cdr:to>
      <cdr:x>0.9295</cdr:x>
      <cdr:y>0.3</cdr:y>
    </cdr:to>
    <cdr:sp>
      <cdr:nvSpPr>
        <cdr:cNvPr id="1" name="2 Düz Bağlayıcı"/>
        <cdr:cNvSpPr>
          <a:spLocks/>
        </cdr:cNvSpPr>
      </cdr:nvSpPr>
      <cdr:spPr>
        <a:xfrm>
          <a:off x="419100" y="904875"/>
          <a:ext cx="57912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47"/>
  <sheetViews>
    <sheetView tabSelected="1" zoomScalePageLayoutView="0" workbookViewId="0" topLeftCell="A1">
      <pane ySplit="1" topLeftCell="A29" activePane="bottomLeft" state="frozen"/>
      <selection pane="topLeft" activeCell="A1" sqref="A1"/>
      <selection pane="bottomLeft" activeCell="G53" sqref="G53"/>
    </sheetView>
  </sheetViews>
  <sheetFormatPr defaultColWidth="9.140625" defaultRowHeight="15"/>
  <cols>
    <col min="1" max="1" width="8.140625" style="0" customWidth="1"/>
    <col min="2" max="2" width="17.7109375" style="0" customWidth="1"/>
    <col min="3" max="3" width="16.28125" style="0" customWidth="1"/>
    <col min="4" max="4" width="15.57421875" style="0" customWidth="1"/>
    <col min="5" max="5" width="14.421875" style="0" customWidth="1"/>
    <col min="6" max="6" width="22.57421875" style="0" customWidth="1"/>
    <col min="7" max="7" width="11.8515625" style="0" customWidth="1"/>
    <col min="8" max="8" width="18.00390625" style="0" customWidth="1"/>
    <col min="9" max="9" width="10.140625" style="0" bestFit="1" customWidth="1"/>
  </cols>
  <sheetData>
    <row r="1" spans="1:8" ht="45.75" thickBot="1">
      <c r="A1" s="22" t="s">
        <v>170</v>
      </c>
      <c r="B1" s="22" t="s">
        <v>171</v>
      </c>
      <c r="C1" s="46" t="s">
        <v>172</v>
      </c>
      <c r="D1" s="22" t="s">
        <v>173</v>
      </c>
      <c r="E1" s="46" t="s">
        <v>174</v>
      </c>
      <c r="F1" s="110" t="s">
        <v>175</v>
      </c>
      <c r="G1" s="111" t="s">
        <v>176</v>
      </c>
      <c r="H1" s="49" t="s">
        <v>177</v>
      </c>
    </row>
    <row r="2" spans="1:8" ht="15">
      <c r="A2" s="59">
        <v>39448</v>
      </c>
      <c r="B2" s="14">
        <v>8449577</v>
      </c>
      <c r="C2" s="10">
        <v>3124938</v>
      </c>
      <c r="D2" s="14">
        <v>2188536.741667897</v>
      </c>
      <c r="E2" s="10">
        <f>SUM(B2:D2)</f>
        <v>13763051.741667897</v>
      </c>
      <c r="F2" s="14"/>
      <c r="G2" s="58"/>
      <c r="H2" s="51"/>
    </row>
    <row r="3" spans="1:8" ht="15">
      <c r="A3" s="60">
        <v>39479</v>
      </c>
      <c r="B3" s="15">
        <v>8474374</v>
      </c>
      <c r="C3" s="12">
        <v>3120508</v>
      </c>
      <c r="D3" s="15">
        <v>2187729.3742594407</v>
      </c>
      <c r="E3" s="12">
        <f aca="true" t="shared" si="0" ref="E3:E44">SUM(B3:D3)</f>
        <v>13782611.37425944</v>
      </c>
      <c r="F3" s="15"/>
      <c r="G3" s="58"/>
      <c r="H3" s="51"/>
    </row>
    <row r="4" spans="1:8" ht="15">
      <c r="A4" s="60">
        <v>39508</v>
      </c>
      <c r="B4" s="15">
        <v>8704188</v>
      </c>
      <c r="C4" s="12">
        <v>3114771</v>
      </c>
      <c r="D4" s="15">
        <v>2186579.1889824276</v>
      </c>
      <c r="E4" s="12">
        <f t="shared" si="0"/>
        <v>14005538.188982427</v>
      </c>
      <c r="F4" s="15"/>
      <c r="G4" s="58"/>
      <c r="H4" s="51"/>
    </row>
    <row r="5" spans="1:8" ht="15">
      <c r="A5" s="60">
        <v>39539</v>
      </c>
      <c r="B5" s="15">
        <v>10097779</v>
      </c>
      <c r="C5" s="12">
        <v>3116223</v>
      </c>
      <c r="D5" s="15">
        <v>2188697.8571152603</v>
      </c>
      <c r="E5" s="12">
        <f t="shared" si="0"/>
        <v>15402699.857115261</v>
      </c>
      <c r="F5" s="15"/>
      <c r="G5" s="58"/>
      <c r="H5" s="51"/>
    </row>
    <row r="6" spans="1:8" ht="15">
      <c r="A6" s="60">
        <v>39569</v>
      </c>
      <c r="B6" s="15">
        <v>9703722</v>
      </c>
      <c r="C6" s="12">
        <v>3090399</v>
      </c>
      <c r="D6" s="15">
        <v>2187336.431585037</v>
      </c>
      <c r="E6" s="12">
        <f t="shared" si="0"/>
        <v>14981457.431585036</v>
      </c>
      <c r="F6" s="15"/>
      <c r="G6" s="58"/>
      <c r="H6" s="51"/>
    </row>
    <row r="7" spans="1:8" ht="15">
      <c r="A7" s="60">
        <v>39600</v>
      </c>
      <c r="B7" s="15">
        <v>9188005</v>
      </c>
      <c r="C7" s="12">
        <v>3103104</v>
      </c>
      <c r="D7" s="15">
        <v>2187929.873482827</v>
      </c>
      <c r="E7" s="12">
        <f t="shared" si="0"/>
        <v>14479038.873482827</v>
      </c>
      <c r="F7" s="15"/>
      <c r="G7" s="58"/>
      <c r="H7" s="51"/>
    </row>
    <row r="8" spans="1:8" ht="15">
      <c r="A8" s="60">
        <v>39630</v>
      </c>
      <c r="B8" s="15">
        <v>9127041</v>
      </c>
      <c r="C8" s="12">
        <v>3136366</v>
      </c>
      <c r="D8" s="15">
        <v>2188256.579806648</v>
      </c>
      <c r="E8" s="12">
        <f t="shared" si="0"/>
        <v>14451663.579806648</v>
      </c>
      <c r="F8" s="15"/>
      <c r="G8" s="58"/>
      <c r="H8" s="51"/>
    </row>
    <row r="9" spans="1:8" ht="15">
      <c r="A9" s="60">
        <v>39661</v>
      </c>
      <c r="B9" s="15">
        <v>9117005</v>
      </c>
      <c r="C9" s="12">
        <v>3143098</v>
      </c>
      <c r="D9" s="15">
        <v>2185030.6905160993</v>
      </c>
      <c r="E9" s="12">
        <f t="shared" si="0"/>
        <v>14445133.6905161</v>
      </c>
      <c r="F9" s="15"/>
      <c r="G9" s="58"/>
      <c r="H9" s="51"/>
    </row>
    <row r="10" spans="1:8" ht="15">
      <c r="A10" s="60">
        <v>39692</v>
      </c>
      <c r="B10" s="15">
        <v>9163639</v>
      </c>
      <c r="C10" s="12">
        <v>3143137</v>
      </c>
      <c r="D10" s="15">
        <v>2183772.1998550254</v>
      </c>
      <c r="E10" s="12">
        <f t="shared" si="0"/>
        <v>14490548.199855026</v>
      </c>
      <c r="F10" s="15"/>
      <c r="G10" s="58"/>
      <c r="H10" s="51"/>
    </row>
    <row r="11" spans="1:10" ht="15">
      <c r="A11" s="60">
        <v>39722</v>
      </c>
      <c r="B11" s="15">
        <v>9119936</v>
      </c>
      <c r="C11" s="12">
        <v>3034113</v>
      </c>
      <c r="D11" s="15">
        <v>2187772.3383787386</v>
      </c>
      <c r="E11" s="12">
        <f t="shared" si="0"/>
        <v>14341821.338378739</v>
      </c>
      <c r="F11" s="15">
        <v>14135988</v>
      </c>
      <c r="G11" s="50">
        <f aca="true" t="shared" si="1" ref="G11:G18">(E11/$E$11)*100</f>
        <v>100</v>
      </c>
      <c r="H11" s="51">
        <f>F11/$F$11*100</f>
        <v>100</v>
      </c>
      <c r="I11" s="11"/>
      <c r="J11" s="62"/>
    </row>
    <row r="12" spans="1:10" ht="15">
      <c r="A12" s="60">
        <v>39753</v>
      </c>
      <c r="B12" s="15">
        <v>9022823</v>
      </c>
      <c r="C12" s="12">
        <v>3038435</v>
      </c>
      <c r="D12" s="15">
        <v>2199424.56556641</v>
      </c>
      <c r="E12" s="12">
        <f t="shared" si="0"/>
        <v>14260682.56556641</v>
      </c>
      <c r="F12" s="15">
        <v>14113599</v>
      </c>
      <c r="G12" s="50">
        <f t="shared" si="1"/>
        <v>99.43425056763745</v>
      </c>
      <c r="H12" s="51">
        <f aca="true" t="shared" si="2" ref="H12:H43">F12/$F$11*100</f>
        <v>99.84161701325722</v>
      </c>
      <c r="I12" s="11"/>
      <c r="J12" s="62"/>
    </row>
    <row r="13" spans="1:10" ht="15">
      <c r="A13" s="60">
        <v>39783</v>
      </c>
      <c r="B13" s="15">
        <v>8802989</v>
      </c>
      <c r="C13" s="12">
        <v>3025650</v>
      </c>
      <c r="D13" s="15">
        <v>2205675.844924122</v>
      </c>
      <c r="E13" s="12">
        <f t="shared" si="0"/>
        <v>14034314.844924122</v>
      </c>
      <c r="F13" s="15">
        <v>14056250</v>
      </c>
      <c r="G13" s="50">
        <f t="shared" si="1"/>
        <v>97.85587558093664</v>
      </c>
      <c r="H13" s="51">
        <f t="shared" si="2"/>
        <v>99.43592198861516</v>
      </c>
      <c r="I13" s="11"/>
      <c r="J13" s="62"/>
    </row>
    <row r="14" spans="1:10" ht="15">
      <c r="A14" s="60">
        <v>39814</v>
      </c>
      <c r="B14" s="15">
        <v>8481011</v>
      </c>
      <c r="C14" s="12">
        <v>3042821</v>
      </c>
      <c r="D14" s="15">
        <v>2208984.3586915084</v>
      </c>
      <c r="E14" s="12">
        <f t="shared" si="0"/>
        <v>13732816.358691508</v>
      </c>
      <c r="F14" s="15">
        <v>14025208</v>
      </c>
      <c r="G14" s="50">
        <f t="shared" si="1"/>
        <v>95.75364268373967</v>
      </c>
      <c r="H14" s="51">
        <f t="shared" si="2"/>
        <v>99.21632644283513</v>
      </c>
      <c r="I14" s="11"/>
      <c r="J14" s="62"/>
    </row>
    <row r="15" spans="1:10" ht="15">
      <c r="A15" s="60">
        <v>39845</v>
      </c>
      <c r="B15" s="15">
        <v>8362290</v>
      </c>
      <c r="C15" s="12">
        <v>3052613</v>
      </c>
      <c r="D15" s="15">
        <v>2213459.802852991</v>
      </c>
      <c r="E15" s="12">
        <f t="shared" si="0"/>
        <v>13628362.802852992</v>
      </c>
      <c r="F15" s="15">
        <v>13992679</v>
      </c>
      <c r="G15" s="50">
        <f t="shared" si="1"/>
        <v>95.02532824323693</v>
      </c>
      <c r="H15" s="51">
        <f t="shared" si="2"/>
        <v>98.98621164647282</v>
      </c>
      <c r="I15" s="11"/>
      <c r="J15" s="62"/>
    </row>
    <row r="16" spans="1:10" ht="15">
      <c r="A16" s="60">
        <v>39873</v>
      </c>
      <c r="B16" s="15">
        <v>8410234</v>
      </c>
      <c r="C16" s="12">
        <v>3052927</v>
      </c>
      <c r="D16" s="15">
        <v>2279020</v>
      </c>
      <c r="E16" s="12">
        <f t="shared" si="0"/>
        <v>13742181</v>
      </c>
      <c r="F16" s="15">
        <v>13973293</v>
      </c>
      <c r="G16" s="50">
        <f t="shared" si="1"/>
        <v>95.8189387231167</v>
      </c>
      <c r="H16" s="51">
        <f t="shared" si="2"/>
        <v>98.84907231104044</v>
      </c>
      <c r="I16" s="11"/>
      <c r="J16" s="62"/>
    </row>
    <row r="17" spans="1:10" ht="15">
      <c r="A17" s="60">
        <v>39904</v>
      </c>
      <c r="B17" s="15">
        <v>8503053</v>
      </c>
      <c r="C17" s="12">
        <v>3067756</v>
      </c>
      <c r="D17" s="15">
        <v>2271908</v>
      </c>
      <c r="E17" s="12">
        <f t="shared" si="0"/>
        <v>13842717</v>
      </c>
      <c r="F17" s="15">
        <v>13957305</v>
      </c>
      <c r="G17" s="50">
        <f t="shared" si="1"/>
        <v>96.51993755463168</v>
      </c>
      <c r="H17" s="51">
        <f t="shared" si="2"/>
        <v>98.73597091338787</v>
      </c>
      <c r="I17" s="11"/>
      <c r="J17" s="62"/>
    </row>
    <row r="18" spans="1:10" ht="15">
      <c r="A18" s="60">
        <v>39934</v>
      </c>
      <c r="B18" s="15">
        <v>8674726</v>
      </c>
      <c r="C18" s="12">
        <v>3085783</v>
      </c>
      <c r="D18" s="15">
        <v>2270276</v>
      </c>
      <c r="E18" s="12">
        <f t="shared" si="0"/>
        <v>14030785</v>
      </c>
      <c r="F18" s="15">
        <v>13958273</v>
      </c>
      <c r="G18" s="50">
        <f t="shared" si="1"/>
        <v>97.83126333092433</v>
      </c>
      <c r="H18" s="51">
        <f t="shared" si="2"/>
        <v>98.74281868377365</v>
      </c>
      <c r="I18" s="11"/>
      <c r="J18" s="62"/>
    </row>
    <row r="19" spans="1:10" ht="15">
      <c r="A19" s="60">
        <v>39965</v>
      </c>
      <c r="B19" s="15">
        <v>8922743</v>
      </c>
      <c r="C19" s="12">
        <v>3051391</v>
      </c>
      <c r="D19" s="15">
        <v>2271485</v>
      </c>
      <c r="E19" s="12">
        <f t="shared" si="0"/>
        <v>14245619</v>
      </c>
      <c r="F19" s="15">
        <v>13986236</v>
      </c>
      <c r="G19" s="50">
        <f aca="true" t="shared" si="3" ref="G19:G45">(E19/$E$11)*100</f>
        <v>99.32921812293603</v>
      </c>
      <c r="H19" s="51">
        <f t="shared" si="2"/>
        <v>98.94063294337828</v>
      </c>
      <c r="I19" s="11"/>
      <c r="J19" s="62"/>
    </row>
    <row r="20" spans="1:47" ht="15">
      <c r="A20" s="60">
        <v>39995</v>
      </c>
      <c r="B20" s="15">
        <v>9013349</v>
      </c>
      <c r="C20" s="12">
        <v>2877507</v>
      </c>
      <c r="D20" s="15">
        <v>2260614</v>
      </c>
      <c r="E20" s="12">
        <f t="shared" si="0"/>
        <v>14151470</v>
      </c>
      <c r="F20" s="15">
        <v>13995831</v>
      </c>
      <c r="G20" s="50">
        <f t="shared" si="3"/>
        <v>98.67275338405341</v>
      </c>
      <c r="H20" s="51">
        <f t="shared" si="2"/>
        <v>99.00850934508433</v>
      </c>
      <c r="I20" s="11"/>
      <c r="J20" s="62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</row>
    <row r="21" spans="1:47" ht="15">
      <c r="A21" s="60">
        <v>40026</v>
      </c>
      <c r="B21" s="15">
        <v>8977653</v>
      </c>
      <c r="C21" s="12">
        <v>2837520</v>
      </c>
      <c r="D21" s="15">
        <v>2248048</v>
      </c>
      <c r="E21" s="12">
        <f t="shared" si="0"/>
        <v>14063221</v>
      </c>
      <c r="F21" s="15">
        <v>14012634</v>
      </c>
      <c r="G21" s="50">
        <f t="shared" si="3"/>
        <v>98.0574270742503</v>
      </c>
      <c r="H21" s="51">
        <f t="shared" si="2"/>
        <v>99.12737616924971</v>
      </c>
      <c r="I21" s="11"/>
      <c r="J21" s="62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</row>
    <row r="22" spans="1:47" ht="15">
      <c r="A22" s="60">
        <v>40057</v>
      </c>
      <c r="B22" s="15">
        <v>8950211</v>
      </c>
      <c r="C22" s="12">
        <v>2878242</v>
      </c>
      <c r="D22" s="15">
        <v>2262750</v>
      </c>
      <c r="E22" s="12">
        <f t="shared" si="0"/>
        <v>14091203</v>
      </c>
      <c r="F22" s="15">
        <v>14052738</v>
      </c>
      <c r="G22" s="50">
        <f t="shared" si="3"/>
        <v>98.25253478992877</v>
      </c>
      <c r="H22" s="51">
        <f t="shared" si="2"/>
        <v>99.41107759853786</v>
      </c>
      <c r="I22" s="11"/>
      <c r="J22" s="62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</row>
    <row r="23" spans="1:10" ht="15">
      <c r="A23" s="60">
        <v>40087</v>
      </c>
      <c r="B23" s="15">
        <v>9046769</v>
      </c>
      <c r="C23" s="12">
        <v>2891157</v>
      </c>
      <c r="D23" s="15">
        <v>2279402</v>
      </c>
      <c r="E23" s="12">
        <f t="shared" si="0"/>
        <v>14217328</v>
      </c>
      <c r="F23" s="15">
        <v>14105890</v>
      </c>
      <c r="G23" s="50">
        <f t="shared" si="3"/>
        <v>99.13195586919218</v>
      </c>
      <c r="H23" s="51">
        <f t="shared" si="2"/>
        <v>99.78708244517468</v>
      </c>
      <c r="I23" s="11"/>
      <c r="J23" s="62"/>
    </row>
    <row r="24" spans="1:10" ht="15">
      <c r="A24" s="60">
        <v>40118</v>
      </c>
      <c r="B24" s="15">
        <v>8975981</v>
      </c>
      <c r="C24" s="12">
        <v>2898808</v>
      </c>
      <c r="D24" s="15">
        <v>2266276</v>
      </c>
      <c r="E24" s="12">
        <f t="shared" si="0"/>
        <v>14141065</v>
      </c>
      <c r="F24" s="15">
        <v>14138021</v>
      </c>
      <c r="G24" s="50">
        <f t="shared" si="3"/>
        <v>98.60020332395639</v>
      </c>
      <c r="H24" s="51">
        <f t="shared" si="2"/>
        <v>100.0143817326387</v>
      </c>
      <c r="I24" s="11"/>
      <c r="J24" s="62"/>
    </row>
    <row r="25" spans="1:10" ht="15">
      <c r="A25" s="60">
        <v>40148</v>
      </c>
      <c r="B25" s="15">
        <v>9030202</v>
      </c>
      <c r="C25" s="12">
        <v>2847081</v>
      </c>
      <c r="D25" s="15">
        <v>2241418</v>
      </c>
      <c r="E25" s="12">
        <f t="shared" si="0"/>
        <v>14118701</v>
      </c>
      <c r="F25" s="15">
        <v>14186858</v>
      </c>
      <c r="G25" s="50">
        <f t="shared" si="3"/>
        <v>98.44426775989973</v>
      </c>
      <c r="H25" s="51">
        <f t="shared" si="2"/>
        <v>100.35986165240094</v>
      </c>
      <c r="I25" s="11"/>
      <c r="J25" s="62"/>
    </row>
    <row r="26" spans="1:10" ht="15">
      <c r="A26" s="60">
        <v>40179</v>
      </c>
      <c r="B26" s="15">
        <v>8874966</v>
      </c>
      <c r="C26" s="12">
        <v>2851378</v>
      </c>
      <c r="D26" s="15">
        <v>2224741</v>
      </c>
      <c r="E26" s="12">
        <f t="shared" si="0"/>
        <v>13951085</v>
      </c>
      <c r="F26" s="15">
        <v>14230927</v>
      </c>
      <c r="G26" s="50">
        <f t="shared" si="3"/>
        <v>97.27554590759594</v>
      </c>
      <c r="H26" s="51">
        <f t="shared" si="2"/>
        <v>100.6716120585275</v>
      </c>
      <c r="I26" s="11"/>
      <c r="J26" s="62"/>
    </row>
    <row r="27" spans="1:10" ht="15">
      <c r="A27" s="60">
        <v>40210</v>
      </c>
      <c r="B27" s="15">
        <v>8900113</v>
      </c>
      <c r="C27" s="12">
        <v>2870824</v>
      </c>
      <c r="D27" s="15">
        <v>2232394</v>
      </c>
      <c r="E27" s="12">
        <f t="shared" si="0"/>
        <v>14003331</v>
      </c>
      <c r="F27" s="15">
        <v>14311091</v>
      </c>
      <c r="G27" s="50">
        <f t="shared" si="3"/>
        <v>97.6398371560177</v>
      </c>
      <c r="H27" s="51">
        <f t="shared" si="2"/>
        <v>101.2387036548135</v>
      </c>
      <c r="I27" s="11"/>
      <c r="J27" s="62"/>
    </row>
    <row r="28" spans="1:10" ht="15">
      <c r="A28" s="60">
        <v>40238</v>
      </c>
      <c r="B28" s="15">
        <v>9136036</v>
      </c>
      <c r="C28" s="12">
        <v>2878843</v>
      </c>
      <c r="D28" s="15">
        <v>2233661</v>
      </c>
      <c r="E28" s="12">
        <f t="shared" si="0"/>
        <v>14248540</v>
      </c>
      <c r="F28" s="15">
        <v>14376217</v>
      </c>
      <c r="G28" s="50">
        <f t="shared" si="3"/>
        <v>99.34958513163792</v>
      </c>
      <c r="H28" s="51">
        <f t="shared" si="2"/>
        <v>101.69941428925944</v>
      </c>
      <c r="I28" s="11"/>
      <c r="J28" s="62"/>
    </row>
    <row r="29" spans="1:10" ht="15">
      <c r="A29" s="60">
        <v>40269</v>
      </c>
      <c r="B29" s="15">
        <v>9361665</v>
      </c>
      <c r="C29" s="12">
        <v>2888488</v>
      </c>
      <c r="D29" s="15">
        <v>2228659</v>
      </c>
      <c r="E29" s="12">
        <f t="shared" si="0"/>
        <v>14478812</v>
      </c>
      <c r="F29" s="15">
        <v>14449514</v>
      </c>
      <c r="G29" s="50">
        <f t="shared" si="3"/>
        <v>100.955183155536</v>
      </c>
      <c r="H29" s="51">
        <f aca="true" t="shared" si="4" ref="H29:H34">F29/$F$11*100</f>
        <v>102.21792774583567</v>
      </c>
      <c r="I29" s="11"/>
      <c r="J29" s="62"/>
    </row>
    <row r="30" spans="1:10" ht="15">
      <c r="A30" s="60">
        <v>40299</v>
      </c>
      <c r="B30" s="15">
        <v>9604589</v>
      </c>
      <c r="C30" s="12">
        <v>2896308</v>
      </c>
      <c r="D30" s="15">
        <v>2220134</v>
      </c>
      <c r="E30" s="12">
        <f t="shared" si="0"/>
        <v>14721031</v>
      </c>
      <c r="F30" s="15">
        <v>14529627</v>
      </c>
      <c r="G30" s="50">
        <f t="shared" si="3"/>
        <v>102.64408301201253</v>
      </c>
      <c r="H30" s="51">
        <f t="shared" si="4"/>
        <v>102.7846585608307</v>
      </c>
      <c r="I30" s="11"/>
      <c r="J30" s="62"/>
    </row>
    <row r="31" spans="1:10" ht="15">
      <c r="A31" s="60">
        <v>40330</v>
      </c>
      <c r="B31" s="15">
        <v>9743072</v>
      </c>
      <c r="C31" s="12">
        <v>2888898</v>
      </c>
      <c r="D31" s="15">
        <v>2250200.232</v>
      </c>
      <c r="E31" s="12">
        <f t="shared" si="0"/>
        <v>14882170.232</v>
      </c>
      <c r="F31" s="15">
        <v>14566792</v>
      </c>
      <c r="G31" s="50">
        <f t="shared" si="3"/>
        <v>103.76764485397186</v>
      </c>
      <c r="H31" s="51">
        <f t="shared" si="4"/>
        <v>103.04756908395791</v>
      </c>
      <c r="I31" s="11"/>
      <c r="J31" s="62"/>
    </row>
    <row r="32" spans="1:10" ht="15">
      <c r="A32" s="60">
        <v>40360</v>
      </c>
      <c r="B32" s="15">
        <v>9976855</v>
      </c>
      <c r="C32" s="12">
        <v>2926292</v>
      </c>
      <c r="D32" s="15">
        <v>2238882</v>
      </c>
      <c r="E32" s="12">
        <f t="shared" si="0"/>
        <v>15142029</v>
      </c>
      <c r="F32" s="15">
        <v>14933368</v>
      </c>
      <c r="G32" s="50">
        <f t="shared" si="3"/>
        <v>105.57954002313433</v>
      </c>
      <c r="H32" s="51">
        <f t="shared" si="4"/>
        <v>105.64078011384844</v>
      </c>
      <c r="I32" s="11"/>
      <c r="J32" s="62"/>
    </row>
    <row r="33" spans="1:10" ht="15">
      <c r="A33" s="60">
        <v>40391</v>
      </c>
      <c r="B33" s="15">
        <v>9937919</v>
      </c>
      <c r="C33" s="12">
        <v>2935390</v>
      </c>
      <c r="D33" s="15">
        <v>2244534</v>
      </c>
      <c r="E33" s="12">
        <f t="shared" si="0"/>
        <v>15117843</v>
      </c>
      <c r="F33" s="15">
        <v>15047893</v>
      </c>
      <c r="G33" s="50">
        <f t="shared" si="3"/>
        <v>105.4109003543687</v>
      </c>
      <c r="H33" s="51">
        <f t="shared" si="4"/>
        <v>106.45094633640039</v>
      </c>
      <c r="I33" s="11"/>
      <c r="J33" s="62"/>
    </row>
    <row r="34" spans="1:10" ht="15">
      <c r="A34" s="60">
        <v>40422</v>
      </c>
      <c r="B34" s="15">
        <v>9959685</v>
      </c>
      <c r="C34" s="12">
        <v>2900001</v>
      </c>
      <c r="D34" s="15">
        <v>2246537</v>
      </c>
      <c r="E34" s="12">
        <f t="shared" si="0"/>
        <v>15106223</v>
      </c>
      <c r="F34" s="15">
        <v>15093266</v>
      </c>
      <c r="G34" s="50">
        <f t="shared" si="3"/>
        <v>105.32987856692735</v>
      </c>
      <c r="H34" s="51">
        <f t="shared" si="4"/>
        <v>106.77192142494745</v>
      </c>
      <c r="I34" s="11"/>
      <c r="J34" s="62"/>
    </row>
    <row r="35" spans="1:10" ht="15">
      <c r="A35" s="60">
        <v>40452</v>
      </c>
      <c r="B35" s="15">
        <v>9992591</v>
      </c>
      <c r="C35" s="12">
        <v>2912220.72069272</v>
      </c>
      <c r="D35" s="15">
        <v>2263441.58976</v>
      </c>
      <c r="E35" s="12">
        <f t="shared" si="0"/>
        <v>15168253.31045272</v>
      </c>
      <c r="F35" s="15">
        <v>15183832</v>
      </c>
      <c r="G35" s="50">
        <f t="shared" si="3"/>
        <v>105.76239204613746</v>
      </c>
      <c r="H35" s="51">
        <f t="shared" si="2"/>
        <v>107.41259825630864</v>
      </c>
      <c r="I35" s="11"/>
      <c r="J35" s="62"/>
    </row>
    <row r="36" spans="1:10" ht="15">
      <c r="A36" s="60">
        <v>40483</v>
      </c>
      <c r="B36" s="15">
        <v>9914876</v>
      </c>
      <c r="C36" s="12">
        <v>2926501</v>
      </c>
      <c r="D36" s="15">
        <v>2260299</v>
      </c>
      <c r="E36" s="12">
        <f t="shared" si="0"/>
        <v>15101676</v>
      </c>
      <c r="F36" s="15">
        <v>15268688</v>
      </c>
      <c r="G36" s="50">
        <f t="shared" si="3"/>
        <v>105.29817408607573</v>
      </c>
      <c r="H36" s="51">
        <f t="shared" si="2"/>
        <v>108.01288173136537</v>
      </c>
      <c r="I36" s="11"/>
      <c r="J36" s="62"/>
    </row>
    <row r="37" spans="1:10" ht="15">
      <c r="A37" s="60">
        <v>40513</v>
      </c>
      <c r="B37" s="15">
        <v>10030810</v>
      </c>
      <c r="C37" s="12">
        <v>2963322</v>
      </c>
      <c r="D37" s="15">
        <v>2282511</v>
      </c>
      <c r="E37" s="12">
        <f t="shared" si="0"/>
        <v>15276643</v>
      </c>
      <c r="F37" s="15">
        <v>15393913</v>
      </c>
      <c r="G37" s="50">
        <f t="shared" si="3"/>
        <v>106.51815163196656</v>
      </c>
      <c r="H37" s="51">
        <f t="shared" si="2"/>
        <v>108.89874128359476</v>
      </c>
      <c r="I37" s="11"/>
      <c r="J37" s="62"/>
    </row>
    <row r="38" spans="1:10" ht="15">
      <c r="A38" s="60">
        <v>40544</v>
      </c>
      <c r="B38" s="15">
        <v>9960858</v>
      </c>
      <c r="C38" s="12">
        <v>2991561.6954112365</v>
      </c>
      <c r="D38" s="15">
        <v>2287486.867606679</v>
      </c>
      <c r="E38" s="12">
        <f t="shared" si="0"/>
        <v>15239906.563017916</v>
      </c>
      <c r="F38" s="15">
        <v>15513447</v>
      </c>
      <c r="G38" s="50">
        <f t="shared" si="3"/>
        <v>106.26200259681036</v>
      </c>
      <c r="H38" s="51">
        <f t="shared" si="2"/>
        <v>109.7443418882359</v>
      </c>
      <c r="I38" s="11"/>
      <c r="J38" s="62"/>
    </row>
    <row r="39" spans="1:10" ht="15">
      <c r="A39" s="60">
        <v>40575</v>
      </c>
      <c r="B39" s="15">
        <v>9970036</v>
      </c>
      <c r="C39" s="12">
        <v>3027766.3283948246</v>
      </c>
      <c r="D39" s="15">
        <v>2301439</v>
      </c>
      <c r="E39" s="12">
        <f t="shared" si="0"/>
        <v>15299241.328394825</v>
      </c>
      <c r="F39" s="15">
        <v>15613228</v>
      </c>
      <c r="G39" s="50">
        <f t="shared" si="3"/>
        <v>106.67572107772692</v>
      </c>
      <c r="H39" s="51">
        <f t="shared" si="2"/>
        <v>110.45020694697816</v>
      </c>
      <c r="I39" s="11"/>
      <c r="J39" s="62"/>
    </row>
    <row r="40" spans="1:10" ht="15">
      <c r="A40" s="60">
        <v>40603</v>
      </c>
      <c r="B40" s="15">
        <v>10252034</v>
      </c>
      <c r="C40" s="12">
        <v>3059010</v>
      </c>
      <c r="D40" s="15">
        <v>2306478</v>
      </c>
      <c r="E40" s="12">
        <f t="shared" si="0"/>
        <v>15617522</v>
      </c>
      <c r="F40" s="15">
        <v>15732866</v>
      </c>
      <c r="G40" s="50">
        <f t="shared" si="3"/>
        <v>108.8949696940338</v>
      </c>
      <c r="H40" s="51">
        <f t="shared" si="2"/>
        <v>111.29654326248722</v>
      </c>
      <c r="I40" s="11"/>
      <c r="J40" s="62"/>
    </row>
    <row r="41" spans="1:10" ht="15">
      <c r="A41" s="60">
        <v>40634</v>
      </c>
      <c r="B41" s="15">
        <v>10511792</v>
      </c>
      <c r="C41" s="12">
        <v>3102039.400431247</v>
      </c>
      <c r="D41" s="15">
        <v>2305863</v>
      </c>
      <c r="E41" s="12">
        <f t="shared" si="0"/>
        <v>15919694.400431247</v>
      </c>
      <c r="F41" s="15">
        <v>15858084</v>
      </c>
      <c r="G41" s="50">
        <f t="shared" si="3"/>
        <v>111.00190153554708</v>
      </c>
      <c r="H41" s="51">
        <f t="shared" si="2"/>
        <v>112.18235329571587</v>
      </c>
      <c r="I41" s="11"/>
      <c r="J41" s="62"/>
    </row>
    <row r="42" spans="1:10" ht="15">
      <c r="A42" s="60">
        <v>40664</v>
      </c>
      <c r="B42" s="15">
        <v>10771209</v>
      </c>
      <c r="C42" s="12">
        <v>3103246</v>
      </c>
      <c r="D42" s="15">
        <v>2312096</v>
      </c>
      <c r="E42" s="12">
        <f t="shared" si="0"/>
        <v>16186551</v>
      </c>
      <c r="F42" s="15">
        <v>15975083</v>
      </c>
      <c r="G42" s="50">
        <f t="shared" si="3"/>
        <v>112.86258989076067</v>
      </c>
      <c r="H42" s="51">
        <f t="shared" si="2"/>
        <v>113.01002094795214</v>
      </c>
      <c r="I42" s="11"/>
      <c r="J42" s="62"/>
    </row>
    <row r="43" spans="1:10" ht="15">
      <c r="A43" s="60">
        <v>40695</v>
      </c>
      <c r="B43" s="15">
        <v>11045909</v>
      </c>
      <c r="C43" s="12">
        <v>3089309</v>
      </c>
      <c r="D43" s="15">
        <v>2370551</v>
      </c>
      <c r="E43" s="12">
        <f t="shared" si="0"/>
        <v>16505769</v>
      </c>
      <c r="F43" s="15">
        <v>16127151</v>
      </c>
      <c r="G43" s="50">
        <f t="shared" si="3"/>
        <v>115.08837413718531</v>
      </c>
      <c r="H43" s="51">
        <f t="shared" si="2"/>
        <v>114.08577171967038</v>
      </c>
      <c r="I43" s="11"/>
      <c r="J43" s="62"/>
    </row>
    <row r="44" spans="1:10" ht="15">
      <c r="A44" s="60">
        <v>40725</v>
      </c>
      <c r="B44" s="15">
        <v>11112453</v>
      </c>
      <c r="C44" s="12">
        <v>3053242</v>
      </c>
      <c r="D44" s="15">
        <v>2376533</v>
      </c>
      <c r="E44" s="12">
        <f t="shared" si="0"/>
        <v>16542228</v>
      </c>
      <c r="F44" s="15">
        <v>16274480</v>
      </c>
      <c r="G44" s="50">
        <f t="shared" si="3"/>
        <v>115.34258871105143</v>
      </c>
      <c r="H44" s="51">
        <f>F44/$F$11*100</f>
        <v>115.1279981278988</v>
      </c>
      <c r="I44" s="11"/>
      <c r="J44" s="62"/>
    </row>
    <row r="45" spans="1:10" ht="15">
      <c r="A45" s="60">
        <v>40756</v>
      </c>
      <c r="B45" s="15">
        <v>10886860</v>
      </c>
      <c r="C45" s="12">
        <v>3043525</v>
      </c>
      <c r="D45" s="15">
        <v>2509484</v>
      </c>
      <c r="E45" s="12">
        <f>SUM(B45:D45)</f>
        <v>16439869</v>
      </c>
      <c r="F45" s="15">
        <v>16394572</v>
      </c>
      <c r="G45" s="50">
        <f t="shared" si="3"/>
        <v>114.6288788022124</v>
      </c>
      <c r="H45" s="51">
        <f>F45/$F$11*100</f>
        <v>115.97754610431193</v>
      </c>
      <c r="I45" s="11"/>
      <c r="J45" s="62"/>
    </row>
    <row r="46" spans="1:10" ht="15">
      <c r="A46" s="60">
        <v>40787</v>
      </c>
      <c r="B46" s="15">
        <v>11061597</v>
      </c>
      <c r="C46" s="15">
        <v>3020725</v>
      </c>
      <c r="D46" s="15">
        <v>2537648.3709038096</v>
      </c>
      <c r="E46" s="15">
        <f>SUM(B46:D46)</f>
        <v>16619970.370903809</v>
      </c>
      <c r="F46" s="15">
        <v>16582605</v>
      </c>
      <c r="G46" s="50">
        <f>(E46/$E$11)*100</f>
        <v>115.884656340187</v>
      </c>
      <c r="H46" s="51">
        <f>F46/$F$11*100</f>
        <v>117.30771842760477</v>
      </c>
      <c r="I46" s="11"/>
      <c r="J46" s="62"/>
    </row>
    <row r="47" spans="1:10" ht="15">
      <c r="A47" s="60">
        <v>40817</v>
      </c>
      <c r="B47" s="15">
        <v>11078121</v>
      </c>
      <c r="C47" s="15">
        <v>3023173</v>
      </c>
      <c r="D47" s="15">
        <v>2579366</v>
      </c>
      <c r="E47" s="15">
        <f>SUM(B47:D47)</f>
        <v>16680660</v>
      </c>
      <c r="F47" s="15">
        <v>16728567</v>
      </c>
      <c r="G47" s="50">
        <f>(E47/$E$11)*100</f>
        <v>116.30782176432868</v>
      </c>
      <c r="H47" s="51">
        <f>F47/$F$11*100</f>
        <v>118.34027448240619</v>
      </c>
      <c r="I47" s="4"/>
      <c r="J47" s="62"/>
    </row>
  </sheetData>
  <sheetProtection/>
  <autoFilter ref="A1:H46"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Q47"/>
  <sheetViews>
    <sheetView zoomScale="70" zoomScaleNormal="70" zoomScalePageLayoutView="0" workbookViewId="0" topLeftCell="FJ1">
      <selection activeCell="FX46" sqref="FX46"/>
    </sheetView>
  </sheetViews>
  <sheetFormatPr defaultColWidth="9.140625" defaultRowHeight="15"/>
  <cols>
    <col min="2" max="2" width="13.7109375" style="0" customWidth="1"/>
    <col min="3" max="3" width="16.8515625" style="0" customWidth="1"/>
    <col min="5" max="5" width="16.57421875" style="0" customWidth="1"/>
    <col min="6" max="6" width="10.57421875" style="0" customWidth="1"/>
    <col min="20" max="20" width="11.57421875" style="0" customWidth="1"/>
    <col min="21" max="21" width="17.57421875" style="0" customWidth="1"/>
    <col min="23" max="23" width="17.00390625" style="0" customWidth="1"/>
    <col min="38" max="38" width="11.421875" style="0" customWidth="1"/>
    <col min="39" max="39" width="16.7109375" style="0" customWidth="1"/>
    <col min="41" max="41" width="16.28125" style="0" customWidth="1"/>
    <col min="56" max="56" width="14.00390625" style="0" customWidth="1"/>
    <col min="57" max="57" width="17.00390625" style="0" customWidth="1"/>
    <col min="59" max="59" width="17.140625" style="0" customWidth="1"/>
    <col min="74" max="74" width="15.421875" style="0" customWidth="1"/>
    <col min="75" max="75" width="17.57421875" style="0" customWidth="1"/>
    <col min="77" max="77" width="16.8515625" style="0" customWidth="1"/>
    <col min="93" max="93" width="16.28125" style="0" customWidth="1"/>
    <col min="95" max="95" width="16.7109375" style="0" customWidth="1"/>
    <col min="110" max="110" width="14.7109375" style="0" customWidth="1"/>
    <col min="111" max="111" width="18.421875" style="0" customWidth="1"/>
    <col min="113" max="113" width="16.57421875" style="0" customWidth="1"/>
    <col min="128" max="128" width="10.7109375" style="0" customWidth="1"/>
    <col min="129" max="129" width="16.421875" style="0" customWidth="1"/>
    <col min="131" max="131" width="16.28125" style="0" customWidth="1"/>
    <col min="146" max="146" width="12.57421875" style="0" customWidth="1"/>
    <col min="147" max="147" width="18.8515625" style="0" customWidth="1"/>
  </cols>
  <sheetData>
    <row r="1" spans="1:147" ht="105.75" thickBot="1">
      <c r="A1" s="22" t="s">
        <v>303</v>
      </c>
      <c r="B1" s="22" t="s">
        <v>301</v>
      </c>
      <c r="C1" s="22" t="s">
        <v>302</v>
      </c>
      <c r="D1" s="22" t="s">
        <v>176</v>
      </c>
      <c r="E1" s="22" t="s">
        <v>177</v>
      </c>
      <c r="S1" s="22" t="s">
        <v>303</v>
      </c>
      <c r="T1" s="22" t="s">
        <v>304</v>
      </c>
      <c r="U1" s="22" t="s">
        <v>305</v>
      </c>
      <c r="V1" s="22" t="s">
        <v>176</v>
      </c>
      <c r="W1" s="22" t="s">
        <v>177</v>
      </c>
      <c r="AK1" s="22" t="s">
        <v>303</v>
      </c>
      <c r="AL1" s="22" t="s">
        <v>306</v>
      </c>
      <c r="AM1" s="22" t="s">
        <v>307</v>
      </c>
      <c r="AN1" s="22" t="s">
        <v>176</v>
      </c>
      <c r="AO1" s="22" t="s">
        <v>177</v>
      </c>
      <c r="BC1" s="22" t="s">
        <v>170</v>
      </c>
      <c r="BD1" s="22" t="s">
        <v>308</v>
      </c>
      <c r="BE1" s="22" t="s">
        <v>309</v>
      </c>
      <c r="BF1" s="22" t="s">
        <v>176</v>
      </c>
      <c r="BG1" s="22" t="s">
        <v>177</v>
      </c>
      <c r="BU1" s="22" t="s">
        <v>170</v>
      </c>
      <c r="BV1" s="22" t="s">
        <v>310</v>
      </c>
      <c r="BW1" s="22" t="s">
        <v>311</v>
      </c>
      <c r="BX1" s="22" t="s">
        <v>176</v>
      </c>
      <c r="BY1" s="22" t="s">
        <v>312</v>
      </c>
      <c r="CM1" s="22" t="s">
        <v>170</v>
      </c>
      <c r="CN1" s="22" t="s">
        <v>314</v>
      </c>
      <c r="CO1" s="22" t="s">
        <v>313</v>
      </c>
      <c r="CP1" s="22" t="s">
        <v>176</v>
      </c>
      <c r="CQ1" s="22" t="s">
        <v>177</v>
      </c>
      <c r="DE1" s="22" t="s">
        <v>303</v>
      </c>
      <c r="DF1" s="22" t="s">
        <v>315</v>
      </c>
      <c r="DG1" s="22" t="s">
        <v>316</v>
      </c>
      <c r="DH1" s="22" t="s">
        <v>176</v>
      </c>
      <c r="DI1" s="22" t="s">
        <v>177</v>
      </c>
      <c r="DW1" s="22" t="s">
        <v>317</v>
      </c>
      <c r="DX1" s="22" t="s">
        <v>318</v>
      </c>
      <c r="DY1" s="22" t="s">
        <v>319</v>
      </c>
      <c r="DZ1" s="22" t="s">
        <v>176</v>
      </c>
      <c r="EA1" s="22" t="s">
        <v>312</v>
      </c>
      <c r="EO1" s="22" t="s">
        <v>170</v>
      </c>
      <c r="EP1" s="22" t="s">
        <v>320</v>
      </c>
      <c r="EQ1" s="22" t="s">
        <v>321</v>
      </c>
    </row>
    <row r="2" spans="1:147" ht="15">
      <c r="A2" s="60">
        <v>39722</v>
      </c>
      <c r="B2" s="4">
        <v>808545</v>
      </c>
      <c r="C2" s="4">
        <v>729248.24</v>
      </c>
      <c r="D2" s="69">
        <f>(B2/$B$2)*100</f>
        <v>100</v>
      </c>
      <c r="E2" s="69">
        <f>C2/$C$2*100</f>
        <v>100</v>
      </c>
      <c r="F2" s="4"/>
      <c r="S2" s="60">
        <v>39722</v>
      </c>
      <c r="T2" s="4">
        <v>319728</v>
      </c>
      <c r="U2" s="4">
        <v>333887.01</v>
      </c>
      <c r="V2" s="69">
        <f>(T2/$T$2)*100</f>
        <v>100</v>
      </c>
      <c r="W2" s="69">
        <f>(U2/$U$2)*100</f>
        <v>100</v>
      </c>
      <c r="AK2" s="60">
        <v>39722</v>
      </c>
      <c r="AL2" s="4">
        <v>336437</v>
      </c>
      <c r="AM2" s="4">
        <v>324287.87</v>
      </c>
      <c r="AN2" s="69">
        <f aca="true" t="shared" si="0" ref="AN2:AN11">(AL2/$AL$2)*100</f>
        <v>100</v>
      </c>
      <c r="AO2" s="69">
        <f aca="true" t="shared" si="1" ref="AO2:AO7">(AM2/$AM$2)*100</f>
        <v>100</v>
      </c>
      <c r="BC2" s="60">
        <v>39722</v>
      </c>
      <c r="BD2" s="70">
        <v>93086</v>
      </c>
      <c r="BE2" s="4">
        <v>91614.1649999999</v>
      </c>
      <c r="BF2" s="69">
        <f>(BD2/$BD$2)*100</f>
        <v>100</v>
      </c>
      <c r="BG2" s="69">
        <f>(BE2/$BE$2)*100</f>
        <v>100</v>
      </c>
      <c r="BU2" s="60">
        <v>39722</v>
      </c>
      <c r="BV2" s="4">
        <v>61909</v>
      </c>
      <c r="BW2" s="4">
        <v>61580.702</v>
      </c>
      <c r="BX2" s="69">
        <f>BV2/$BV$2*100</f>
        <v>100</v>
      </c>
      <c r="BY2" s="69">
        <f>BW2/$BW$2*100</f>
        <v>100</v>
      </c>
      <c r="CM2" s="60">
        <v>39722</v>
      </c>
      <c r="CN2" s="70">
        <v>25118</v>
      </c>
      <c r="CO2" s="4">
        <v>24958.246</v>
      </c>
      <c r="CP2" s="69">
        <f>CN2/$CN$2*100</f>
        <v>100</v>
      </c>
      <c r="CQ2" s="69">
        <f>CO2/$CO$2*100</f>
        <v>100</v>
      </c>
      <c r="DE2" s="60">
        <v>39722</v>
      </c>
      <c r="DF2" s="4">
        <v>185567</v>
      </c>
      <c r="DG2" s="4">
        <v>186025.84</v>
      </c>
      <c r="DH2" s="69">
        <f>DF2/$DF$2*100</f>
        <v>100</v>
      </c>
      <c r="DI2" s="69">
        <f>DG2/$DG$2*100</f>
        <v>100</v>
      </c>
      <c r="DW2" s="60">
        <v>39722</v>
      </c>
      <c r="DX2" s="4">
        <v>42530</v>
      </c>
      <c r="DY2" s="4">
        <v>42287.157</v>
      </c>
      <c r="DZ2" s="69">
        <f>DX2/$DX$2*100</f>
        <v>100</v>
      </c>
      <c r="EA2" s="69">
        <f>DY2/$DY$2*100</f>
        <v>100</v>
      </c>
      <c r="EO2" s="60">
        <v>39722</v>
      </c>
      <c r="EP2" s="105">
        <v>0.22645685232878826</v>
      </c>
      <c r="EQ2" s="105">
        <v>0.2312189824410289</v>
      </c>
    </row>
    <row r="3" spans="1:147" ht="15">
      <c r="A3" s="60">
        <v>39753</v>
      </c>
      <c r="B3" s="4">
        <v>795356</v>
      </c>
      <c r="C3" s="4">
        <v>722013.18</v>
      </c>
      <c r="D3" s="69">
        <f>(B3/$B$2)*100</f>
        <v>98.3687982734418</v>
      </c>
      <c r="E3" s="69">
        <f aca="true" t="shared" si="2" ref="E3:E38">C3/$C$2*100</f>
        <v>99.0078741910985</v>
      </c>
      <c r="F3" s="4"/>
      <c r="S3" s="60">
        <v>39753</v>
      </c>
      <c r="T3" s="4">
        <v>338640</v>
      </c>
      <c r="U3" s="4">
        <v>343774.96</v>
      </c>
      <c r="V3" s="69">
        <f aca="true" t="shared" si="3" ref="V3:V38">(T3/$T$2)*100</f>
        <v>105.91502777360758</v>
      </c>
      <c r="W3" s="69">
        <f>(U3/$U$2)*100</f>
        <v>102.9614659162691</v>
      </c>
      <c r="AK3" s="60">
        <v>39753</v>
      </c>
      <c r="AL3" s="4">
        <v>333117</v>
      </c>
      <c r="AM3" s="4">
        <v>325924.39</v>
      </c>
      <c r="AN3" s="69">
        <f t="shared" si="0"/>
        <v>99.01318820462673</v>
      </c>
      <c r="AO3" s="69">
        <f t="shared" si="1"/>
        <v>100.50465038979101</v>
      </c>
      <c r="BC3" s="60">
        <v>39753</v>
      </c>
      <c r="BD3" s="70">
        <v>94687</v>
      </c>
      <c r="BE3" s="4">
        <v>92519.1</v>
      </c>
      <c r="BF3" s="69">
        <f>(BD3/$BD$2)*100</f>
        <v>101.71991491738824</v>
      </c>
      <c r="BG3" s="69">
        <f aca="true" t="shared" si="4" ref="BG3:BG38">(BE3/$BE$2)*100</f>
        <v>100.98776755756067</v>
      </c>
      <c r="BU3" s="60">
        <v>39753</v>
      </c>
      <c r="BV3" s="4">
        <v>62610</v>
      </c>
      <c r="BW3" s="4">
        <v>62270.587</v>
      </c>
      <c r="BX3" s="69">
        <f aca="true" t="shared" si="5" ref="BX3:BX38">BV3/$BV$2*100</f>
        <v>101.13230709589882</v>
      </c>
      <c r="BY3" s="69">
        <f aca="true" t="shared" si="6" ref="BY3:BY38">BW3/$BW$2*100</f>
        <v>101.1202941466955</v>
      </c>
      <c r="CM3" s="60">
        <v>39753</v>
      </c>
      <c r="CN3" s="70">
        <v>25192</v>
      </c>
      <c r="CO3" s="4">
        <v>24998.024</v>
      </c>
      <c r="CP3" s="69">
        <f aca="true" t="shared" si="7" ref="CP3:CP38">CN3/$CN$2*100</f>
        <v>100.29460944342703</v>
      </c>
      <c r="CQ3" s="69">
        <f aca="true" t="shared" si="8" ref="CQ3:CQ38">CO3/$CO$2*100</f>
        <v>100.15937818707292</v>
      </c>
      <c r="DE3" s="60">
        <v>39753</v>
      </c>
      <c r="DF3" s="4">
        <v>185877</v>
      </c>
      <c r="DG3" s="4">
        <v>184820.34</v>
      </c>
      <c r="DH3" s="69">
        <f aca="true" t="shared" si="9" ref="DH3:DH38">DF3/$DF$2*100</f>
        <v>100.16705556483643</v>
      </c>
      <c r="DI3" s="69">
        <f aca="true" t="shared" si="10" ref="DI3:DI38">DG3/$DG$2*100</f>
        <v>99.35197174758088</v>
      </c>
      <c r="DW3" s="60">
        <v>39753</v>
      </c>
      <c r="DX3" s="4">
        <v>42100</v>
      </c>
      <c r="DY3" s="4">
        <v>41569.5009999999</v>
      </c>
      <c r="DZ3" s="69">
        <f aca="true" t="shared" si="11" ref="DZ3:DZ38">DX3/$DX$2*100</f>
        <v>98.98894897719256</v>
      </c>
      <c r="EA3" s="69">
        <f aca="true" t="shared" si="12" ref="EA3:EA38">DY3/$DY$2*100</f>
        <v>98.30289844266406</v>
      </c>
      <c r="EO3" s="60">
        <v>39753</v>
      </c>
      <c r="EP3" s="105">
        <v>0.2274872287752957</v>
      </c>
      <c r="EQ3" s="105">
        <v>0.23149805651958028</v>
      </c>
    </row>
    <row r="4" spans="1:147" ht="15">
      <c r="A4" s="60">
        <v>39783</v>
      </c>
      <c r="B4" s="4">
        <v>733071</v>
      </c>
      <c r="C4" s="4">
        <v>704037.09</v>
      </c>
      <c r="D4" s="69">
        <f aca="true" t="shared" si="13" ref="D4:D38">(B4/$B$2)*100</f>
        <v>90.6654546129158</v>
      </c>
      <c r="E4" s="69">
        <f t="shared" si="2"/>
        <v>96.5428576145758</v>
      </c>
      <c r="F4" s="4"/>
      <c r="S4" s="60">
        <v>39783</v>
      </c>
      <c r="T4" s="4">
        <v>341712</v>
      </c>
      <c r="U4" s="4">
        <v>350043.87</v>
      </c>
      <c r="V4" s="69">
        <f t="shared" si="3"/>
        <v>106.87584446779763</v>
      </c>
      <c r="W4" s="69">
        <f>(U4/$U$2)*100</f>
        <v>104.83902024220708</v>
      </c>
      <c r="AK4" s="60">
        <v>39783</v>
      </c>
      <c r="AL4" s="4">
        <v>326806</v>
      </c>
      <c r="AM4" s="4">
        <v>325653.33</v>
      </c>
      <c r="AN4" s="69">
        <f t="shared" si="0"/>
        <v>97.13735409601203</v>
      </c>
      <c r="AO4" s="69">
        <f t="shared" si="1"/>
        <v>100.42106416129594</v>
      </c>
      <c r="BC4" s="60">
        <v>39783</v>
      </c>
      <c r="BD4" s="70">
        <v>94318</v>
      </c>
      <c r="BE4" s="4">
        <v>92197.794</v>
      </c>
      <c r="BF4" s="69">
        <f>(BD4/$BD$2)*100</f>
        <v>101.32350729432997</v>
      </c>
      <c r="BG4" s="69">
        <f t="shared" si="4"/>
        <v>100.63705104991143</v>
      </c>
      <c r="BU4" s="60">
        <v>39783</v>
      </c>
      <c r="BV4" s="4">
        <v>62569</v>
      </c>
      <c r="BW4" s="4">
        <v>61754.321</v>
      </c>
      <c r="BX4" s="69">
        <f t="shared" si="5"/>
        <v>101.06608086061802</v>
      </c>
      <c r="BY4" s="69">
        <f t="shared" si="6"/>
        <v>100.2819373510877</v>
      </c>
      <c r="CM4" s="60">
        <v>39783</v>
      </c>
      <c r="CN4" s="70">
        <v>25181</v>
      </c>
      <c r="CO4" s="4">
        <v>24999.925</v>
      </c>
      <c r="CP4" s="69">
        <f t="shared" si="7"/>
        <v>100.25081614778246</v>
      </c>
      <c r="CQ4" s="69">
        <f t="shared" si="8"/>
        <v>100.1669949082159</v>
      </c>
      <c r="DE4" s="60">
        <v>39783</v>
      </c>
      <c r="DF4" s="4">
        <v>182392</v>
      </c>
      <c r="DG4" s="4">
        <v>179134.05</v>
      </c>
      <c r="DH4" s="69">
        <f t="shared" si="9"/>
        <v>98.28902768272376</v>
      </c>
      <c r="DI4" s="69">
        <f t="shared" si="10"/>
        <v>96.2952512403653</v>
      </c>
      <c r="DW4" s="60">
        <v>39783</v>
      </c>
      <c r="DX4" s="4">
        <v>40818</v>
      </c>
      <c r="DY4" s="4">
        <v>40733.272</v>
      </c>
      <c r="DZ4" s="69">
        <f t="shared" si="11"/>
        <v>95.9746061603574</v>
      </c>
      <c r="EA4" s="69">
        <f t="shared" si="12"/>
        <v>96.32539733044716</v>
      </c>
      <c r="EO4" s="60">
        <v>39783</v>
      </c>
      <c r="EP4" s="105">
        <v>0.23042877822521418</v>
      </c>
      <c r="EQ4" s="105">
        <v>0.2311994012569428</v>
      </c>
    </row>
    <row r="5" spans="1:147" ht="15">
      <c r="A5" s="60">
        <v>39814</v>
      </c>
      <c r="B5" s="4">
        <v>607012</v>
      </c>
      <c r="C5" s="4">
        <v>689528.72</v>
      </c>
      <c r="D5" s="69">
        <f t="shared" si="13"/>
        <v>75.07460932910351</v>
      </c>
      <c r="E5" s="69">
        <f t="shared" si="2"/>
        <v>94.55336086926998</v>
      </c>
      <c r="F5" s="4"/>
      <c r="S5" s="60">
        <v>39814</v>
      </c>
      <c r="T5" s="4">
        <v>347222</v>
      </c>
      <c r="U5" s="4">
        <v>360307.16</v>
      </c>
      <c r="V5" s="69">
        <f t="shared" si="3"/>
        <v>108.59918430666067</v>
      </c>
      <c r="W5" s="69">
        <f>(U5/$U$2)*100</f>
        <v>107.91290143333218</v>
      </c>
      <c r="AK5" s="60">
        <v>39814</v>
      </c>
      <c r="AL5" s="4">
        <v>318612</v>
      </c>
      <c r="AM5" s="4">
        <v>326065.28</v>
      </c>
      <c r="AN5" s="69">
        <f t="shared" si="0"/>
        <v>94.70183124923834</v>
      </c>
      <c r="AO5" s="69">
        <f t="shared" si="1"/>
        <v>100.54809635648722</v>
      </c>
      <c r="BC5" s="60">
        <v>39814</v>
      </c>
      <c r="BD5" s="70">
        <v>90923</v>
      </c>
      <c r="BE5" s="4">
        <v>91623.97</v>
      </c>
      <c r="BF5" s="69">
        <f>(BD5/$BD$2)*100</f>
        <v>97.67634230711386</v>
      </c>
      <c r="BG5" s="69">
        <f t="shared" si="4"/>
        <v>100.01070249344093</v>
      </c>
      <c r="BU5" s="60">
        <v>39814</v>
      </c>
      <c r="BV5" s="4">
        <v>62328</v>
      </c>
      <c r="BW5" s="4">
        <v>62166.076</v>
      </c>
      <c r="BX5" s="69">
        <f t="shared" si="5"/>
        <v>100.6767998190893</v>
      </c>
      <c r="BY5" s="69">
        <f t="shared" si="6"/>
        <v>100.95058026457704</v>
      </c>
      <c r="CM5" s="60">
        <v>39814</v>
      </c>
      <c r="CN5" s="70">
        <v>24787</v>
      </c>
      <c r="CO5" s="4">
        <v>25059.495</v>
      </c>
      <c r="CP5" s="69">
        <f t="shared" si="7"/>
        <v>98.68221992196831</v>
      </c>
      <c r="CQ5" s="69">
        <f t="shared" si="8"/>
        <v>100.4056735397191</v>
      </c>
      <c r="DE5" s="60">
        <v>39814</v>
      </c>
      <c r="DF5" s="4">
        <v>174445</v>
      </c>
      <c r="DG5" s="4">
        <v>173520.6</v>
      </c>
      <c r="DH5" s="69">
        <f t="shared" si="9"/>
        <v>94.0064774448043</v>
      </c>
      <c r="DI5" s="69">
        <f t="shared" si="10"/>
        <v>93.27768658375632</v>
      </c>
      <c r="DW5" s="60">
        <v>39814</v>
      </c>
      <c r="DX5" s="4">
        <v>39645</v>
      </c>
      <c r="DY5" s="4">
        <v>40006.836</v>
      </c>
      <c r="DZ5" s="69">
        <f t="shared" si="11"/>
        <v>93.21655302139666</v>
      </c>
      <c r="EA5" s="69">
        <f t="shared" si="12"/>
        <v>94.60753296798838</v>
      </c>
      <c r="EO5" s="60">
        <v>39814</v>
      </c>
      <c r="EP5" s="105">
        <v>0.23536168034683602</v>
      </c>
      <c r="EQ5" s="105">
        <v>0.2313676862186891</v>
      </c>
    </row>
    <row r="6" spans="1:147" ht="15">
      <c r="A6" s="60">
        <v>39845</v>
      </c>
      <c r="B6" s="4">
        <v>589317</v>
      </c>
      <c r="C6" s="4">
        <v>681963.52</v>
      </c>
      <c r="D6" s="69">
        <f t="shared" si="13"/>
        <v>72.88611023505185</v>
      </c>
      <c r="E6" s="69">
        <f t="shared" si="2"/>
        <v>93.51596378209977</v>
      </c>
      <c r="F6" s="4"/>
      <c r="S6" s="60">
        <v>39845</v>
      </c>
      <c r="T6" s="4">
        <v>349228</v>
      </c>
      <c r="U6" s="4">
        <v>366843.7</v>
      </c>
      <c r="V6" s="69">
        <f t="shared" si="3"/>
        <v>109.22659260371314</v>
      </c>
      <c r="W6" s="69">
        <f>(U6/$U$2)*100</f>
        <v>109.87061161798417</v>
      </c>
      <c r="AK6" s="60">
        <v>39845</v>
      </c>
      <c r="AL6" s="4">
        <v>312733</v>
      </c>
      <c r="AM6" s="4">
        <v>326578.74</v>
      </c>
      <c r="AN6" s="69">
        <f t="shared" si="0"/>
        <v>92.95440156700957</v>
      </c>
      <c r="AO6" s="69">
        <f t="shared" si="1"/>
        <v>100.70643098676493</v>
      </c>
      <c r="BC6" s="60">
        <v>39845</v>
      </c>
      <c r="BD6" s="70">
        <v>90110</v>
      </c>
      <c r="BE6" s="4">
        <v>92765.422</v>
      </c>
      <c r="BF6" s="69">
        <f>(BD6/$BD$2)*100</f>
        <v>96.80295640590421</v>
      </c>
      <c r="BG6" s="69">
        <f t="shared" si="4"/>
        <v>101.25663646009338</v>
      </c>
      <c r="BU6" s="60">
        <v>39845</v>
      </c>
      <c r="BV6" s="4">
        <v>62524</v>
      </c>
      <c r="BW6" s="4">
        <v>62935.106</v>
      </c>
      <c r="BX6" s="69">
        <f t="shared" si="5"/>
        <v>100.99339352921224</v>
      </c>
      <c r="BY6" s="69">
        <f t="shared" si="6"/>
        <v>102.19939681752899</v>
      </c>
      <c r="CM6" s="60">
        <v>39845</v>
      </c>
      <c r="CN6" s="70">
        <v>25001</v>
      </c>
      <c r="CO6" s="4">
        <v>25127.077</v>
      </c>
      <c r="CP6" s="69">
        <f t="shared" si="7"/>
        <v>99.5341985826897</v>
      </c>
      <c r="CQ6" s="69">
        <f t="shared" si="8"/>
        <v>100.67645378605532</v>
      </c>
      <c r="DE6" s="60">
        <v>39845</v>
      </c>
      <c r="DF6" s="4">
        <v>169676</v>
      </c>
      <c r="DG6" s="4">
        <v>170253.07</v>
      </c>
      <c r="DH6" s="69">
        <f t="shared" si="9"/>
        <v>91.43651619091757</v>
      </c>
      <c r="DI6" s="69">
        <f t="shared" si="10"/>
        <v>91.52119404487034</v>
      </c>
      <c r="DW6" s="60">
        <v>39845</v>
      </c>
      <c r="DX6" s="4">
        <v>38779</v>
      </c>
      <c r="DY6" s="4">
        <v>39435.071</v>
      </c>
      <c r="DZ6" s="69">
        <f t="shared" si="11"/>
        <v>91.18034328709147</v>
      </c>
      <c r="EA6" s="69">
        <f t="shared" si="12"/>
        <v>93.25543213983386</v>
      </c>
      <c r="EO6" s="60">
        <v>39845</v>
      </c>
      <c r="EP6" s="105">
        <v>0.23670968119976704</v>
      </c>
      <c r="EQ6" s="105">
        <v>0.23240817435256322</v>
      </c>
    </row>
    <row r="7" spans="1:147" ht="15">
      <c r="A7" s="60">
        <v>39873</v>
      </c>
      <c r="B7" s="4">
        <v>596289</v>
      </c>
      <c r="C7" s="4">
        <v>673632.82</v>
      </c>
      <c r="D7" s="69">
        <f t="shared" si="13"/>
        <v>73.74839990353041</v>
      </c>
      <c r="E7" s="69">
        <f t="shared" si="2"/>
        <v>92.37359558111514</v>
      </c>
      <c r="F7" s="4"/>
      <c r="S7" s="60">
        <v>39873</v>
      </c>
      <c r="T7" s="4">
        <v>366153</v>
      </c>
      <c r="U7" s="4">
        <v>375203.05</v>
      </c>
      <c r="V7" s="69">
        <f t="shared" si="3"/>
        <v>114.52015463143672</v>
      </c>
      <c r="W7" s="69">
        <f aca="true" t="shared" si="14" ref="W7:W38">(U7/$U$2)*100</f>
        <v>112.37425798625709</v>
      </c>
      <c r="AK7" s="60">
        <v>39873</v>
      </c>
      <c r="AL7" s="4">
        <v>313564</v>
      </c>
      <c r="AM7" s="4">
        <v>327598.55</v>
      </c>
      <c r="AN7" s="69">
        <f t="shared" si="0"/>
        <v>93.20140174832137</v>
      </c>
      <c r="AO7" s="69">
        <f t="shared" si="1"/>
        <v>101.02090775088195</v>
      </c>
      <c r="BC7" s="60">
        <v>39873</v>
      </c>
      <c r="BD7" s="70">
        <v>91432</v>
      </c>
      <c r="BE7" s="4">
        <v>93285.107</v>
      </c>
      <c r="BF7" s="69">
        <f aca="true" t="shared" si="15" ref="BF7:BF38">(BD7/$BD$2)*100</f>
        <v>98.22314848634596</v>
      </c>
      <c r="BG7" s="69">
        <f t="shared" si="4"/>
        <v>101.82389044314282</v>
      </c>
      <c r="BU7" s="60">
        <v>39873</v>
      </c>
      <c r="BV7" s="4">
        <v>62936</v>
      </c>
      <c r="BW7" s="4">
        <v>63787.388</v>
      </c>
      <c r="BX7" s="69">
        <f t="shared" si="5"/>
        <v>101.65888643008287</v>
      </c>
      <c r="BY7" s="69">
        <f t="shared" si="6"/>
        <v>103.58340507388175</v>
      </c>
      <c r="CM7" s="60">
        <v>39873</v>
      </c>
      <c r="CN7" s="70">
        <v>25060</v>
      </c>
      <c r="CO7" s="4">
        <v>25194.888</v>
      </c>
      <c r="CP7" s="69">
        <f t="shared" si="7"/>
        <v>99.76908989569233</v>
      </c>
      <c r="CQ7" s="69">
        <f t="shared" si="8"/>
        <v>100.9481515648175</v>
      </c>
      <c r="DE7" s="60">
        <v>39873</v>
      </c>
      <c r="DF7" s="4">
        <v>166828</v>
      </c>
      <c r="DG7" s="4">
        <v>165195.5</v>
      </c>
      <c r="DH7" s="69">
        <f t="shared" si="9"/>
        <v>89.9017605500978</v>
      </c>
      <c r="DI7" s="69">
        <f t="shared" si="10"/>
        <v>88.80244809000727</v>
      </c>
      <c r="DW7" s="60">
        <v>39873</v>
      </c>
      <c r="DX7" s="4">
        <v>38280</v>
      </c>
      <c r="DY7" s="4">
        <v>38741.097</v>
      </c>
      <c r="DZ7" s="69">
        <f t="shared" si="11"/>
        <v>90.00705384434517</v>
      </c>
      <c r="EA7" s="69">
        <f t="shared" si="12"/>
        <v>91.61433340151007</v>
      </c>
      <c r="EO7" s="60">
        <v>39873</v>
      </c>
      <c r="EP7" s="105">
        <v>0.23721361379481237</v>
      </c>
      <c r="EQ7" s="105">
        <v>0.23155621551576747</v>
      </c>
    </row>
    <row r="8" spans="1:147" ht="15">
      <c r="A8" s="60">
        <v>39904</v>
      </c>
      <c r="B8" s="4">
        <v>621509</v>
      </c>
      <c r="C8" s="4">
        <v>667778.97</v>
      </c>
      <c r="D8" s="69">
        <f t="shared" si="13"/>
        <v>76.86758312771708</v>
      </c>
      <c r="E8" s="69">
        <f t="shared" si="2"/>
        <v>91.57087166915892</v>
      </c>
      <c r="F8" s="4"/>
      <c r="S8" s="60">
        <v>39904</v>
      </c>
      <c r="T8" s="4">
        <v>372324</v>
      </c>
      <c r="U8" s="4">
        <v>383029.66</v>
      </c>
      <c r="V8" s="69">
        <f t="shared" si="3"/>
        <v>116.45023269779313</v>
      </c>
      <c r="W8" s="69">
        <f t="shared" si="14"/>
        <v>114.71834738344566</v>
      </c>
      <c r="AK8" s="60">
        <v>39904</v>
      </c>
      <c r="AL8" s="4">
        <v>314673</v>
      </c>
      <c r="AM8" s="4">
        <v>328080.76</v>
      </c>
      <c r="AN8" s="69">
        <f t="shared" si="0"/>
        <v>93.53103255587227</v>
      </c>
      <c r="AO8" s="69">
        <f aca="true" t="shared" si="16" ref="AO8:AO38">(AM8/$AM$2)*100</f>
        <v>101.1696058813424</v>
      </c>
      <c r="BC8" s="60">
        <v>39904</v>
      </c>
      <c r="BD8" s="70">
        <v>91965</v>
      </c>
      <c r="BE8" s="4">
        <v>93358.174</v>
      </c>
      <c r="BF8" s="69">
        <f t="shared" si="15"/>
        <v>98.79573727520787</v>
      </c>
      <c r="BG8" s="69">
        <f t="shared" si="4"/>
        <v>101.90364557707872</v>
      </c>
      <c r="BU8" s="60">
        <v>39904</v>
      </c>
      <c r="BV8" s="4">
        <v>63445</v>
      </c>
      <c r="BW8" s="4">
        <v>64258.758</v>
      </c>
      <c r="BX8" s="69">
        <f t="shared" si="5"/>
        <v>102.48106091198372</v>
      </c>
      <c r="BY8" s="69">
        <f t="shared" si="6"/>
        <v>104.34885591268512</v>
      </c>
      <c r="CM8" s="60">
        <v>39904</v>
      </c>
      <c r="CN8" s="70">
        <v>25118</v>
      </c>
      <c r="CO8" s="4">
        <v>25263.014</v>
      </c>
      <c r="CP8" s="69">
        <f t="shared" si="7"/>
        <v>100</v>
      </c>
      <c r="CQ8" s="69">
        <f t="shared" si="8"/>
        <v>101.22111145150183</v>
      </c>
      <c r="DE8" s="60">
        <v>39904</v>
      </c>
      <c r="DF8" s="4">
        <v>163652</v>
      </c>
      <c r="DG8" s="4">
        <v>162282.61</v>
      </c>
      <c r="DH8" s="69">
        <f t="shared" si="9"/>
        <v>88.19024934390274</v>
      </c>
      <c r="DI8" s="69">
        <f t="shared" si="10"/>
        <v>87.2365957331519</v>
      </c>
      <c r="DW8" s="60">
        <v>39904</v>
      </c>
      <c r="DX8" s="4">
        <v>37646</v>
      </c>
      <c r="DY8" s="4">
        <v>38051.9</v>
      </c>
      <c r="DZ8" s="69">
        <f t="shared" si="11"/>
        <v>88.5163414060663</v>
      </c>
      <c r="EA8" s="69">
        <f t="shared" si="12"/>
        <v>89.98453123722648</v>
      </c>
      <c r="EO8" s="60">
        <v>39904</v>
      </c>
      <c r="EP8" s="105">
        <v>0.23647000671405904</v>
      </c>
      <c r="EQ8" s="105">
        <v>0.23174143353009796</v>
      </c>
    </row>
    <row r="9" spans="1:147" ht="15">
      <c r="A9" s="60">
        <v>39934</v>
      </c>
      <c r="B9" s="4">
        <v>656984</v>
      </c>
      <c r="C9" s="4">
        <v>664190.96</v>
      </c>
      <c r="D9" s="69">
        <f t="shared" si="13"/>
        <v>81.25509402692491</v>
      </c>
      <c r="E9" s="69">
        <f t="shared" si="2"/>
        <v>91.07885676899268</v>
      </c>
      <c r="F9" s="4"/>
      <c r="S9" s="60">
        <v>39934</v>
      </c>
      <c r="T9" s="4">
        <v>379299</v>
      </c>
      <c r="U9" s="4">
        <v>391623.92</v>
      </c>
      <c r="V9" s="69">
        <f t="shared" si="3"/>
        <v>118.63177450833209</v>
      </c>
      <c r="W9" s="69">
        <f t="shared" si="14"/>
        <v>117.29234988806543</v>
      </c>
      <c r="AK9" s="60">
        <v>39934</v>
      </c>
      <c r="AL9" s="4">
        <v>331307</v>
      </c>
      <c r="AM9" s="4">
        <v>329683.4</v>
      </c>
      <c r="AN9" s="69">
        <f t="shared" si="0"/>
        <v>98.4751974366672</v>
      </c>
      <c r="AO9" s="69">
        <f t="shared" si="16"/>
        <v>101.66380876349153</v>
      </c>
      <c r="BC9" s="60">
        <v>39934</v>
      </c>
      <c r="BD9" s="70">
        <v>93033</v>
      </c>
      <c r="BE9" s="4">
        <v>93861.232</v>
      </c>
      <c r="BF9" s="69">
        <f t="shared" si="15"/>
        <v>99.94306340373417</v>
      </c>
      <c r="BG9" s="69">
        <f t="shared" si="4"/>
        <v>102.45275061995062</v>
      </c>
      <c r="BU9" s="60">
        <v>39934</v>
      </c>
      <c r="BV9" s="4">
        <v>64368</v>
      </c>
      <c r="BW9" s="4">
        <v>64245.426</v>
      </c>
      <c r="BX9" s="69">
        <f t="shared" si="5"/>
        <v>103.97195884281768</v>
      </c>
      <c r="BY9" s="69">
        <f t="shared" si="6"/>
        <v>104.32720627316006</v>
      </c>
      <c r="CM9" s="60">
        <v>39934</v>
      </c>
      <c r="CN9" s="70">
        <v>25283</v>
      </c>
      <c r="CO9" s="4">
        <v>25352.21</v>
      </c>
      <c r="CP9" s="69">
        <f t="shared" si="7"/>
        <v>100.65689943466836</v>
      </c>
      <c r="CQ9" s="69">
        <f t="shared" si="8"/>
        <v>101.57849233475783</v>
      </c>
      <c r="DE9" s="60">
        <v>39934</v>
      </c>
      <c r="DF9" s="4">
        <v>162200</v>
      </c>
      <c r="DG9" s="4">
        <v>162740.82</v>
      </c>
      <c r="DH9" s="69">
        <f t="shared" si="9"/>
        <v>87.4077826337657</v>
      </c>
      <c r="DI9" s="69">
        <f t="shared" si="10"/>
        <v>87.48291097623857</v>
      </c>
      <c r="DW9" s="60">
        <v>39934</v>
      </c>
      <c r="DX9" s="4">
        <v>37488</v>
      </c>
      <c r="DY9" s="4">
        <v>37588.282</v>
      </c>
      <c r="DZ9" s="69">
        <f t="shared" si="11"/>
        <v>88.14483893722078</v>
      </c>
      <c r="EA9" s="69">
        <f t="shared" si="12"/>
        <v>88.88817472406575</v>
      </c>
      <c r="EO9" s="60">
        <v>39934</v>
      </c>
      <c r="EP9" s="105">
        <v>0.23470216811458944</v>
      </c>
      <c r="EQ9" s="105">
        <v>0.23224171445558245</v>
      </c>
    </row>
    <row r="10" spans="1:147" ht="15">
      <c r="A10" s="60">
        <v>39965</v>
      </c>
      <c r="B10" s="4">
        <v>687055</v>
      </c>
      <c r="C10" s="4">
        <v>668953.37</v>
      </c>
      <c r="D10" s="69">
        <f t="shared" si="13"/>
        <v>84.97424385779394</v>
      </c>
      <c r="E10" s="69">
        <f t="shared" si="2"/>
        <v>91.73191422443475</v>
      </c>
      <c r="F10" s="4"/>
      <c r="S10" s="60">
        <v>39965</v>
      </c>
      <c r="T10" s="4">
        <v>443489</v>
      </c>
      <c r="U10" s="4">
        <v>396997.95</v>
      </c>
      <c r="V10" s="69">
        <f t="shared" si="3"/>
        <v>138.70821448230996</v>
      </c>
      <c r="W10" s="69">
        <f t="shared" si="14"/>
        <v>118.90188540129189</v>
      </c>
      <c r="AK10" s="60">
        <v>39965</v>
      </c>
      <c r="AL10" s="4">
        <v>326684</v>
      </c>
      <c r="AM10" s="4">
        <v>330806.28</v>
      </c>
      <c r="AN10" s="69">
        <f t="shared" si="0"/>
        <v>97.10109173485675</v>
      </c>
      <c r="AO10" s="69">
        <f t="shared" si="16"/>
        <v>102.01006901676588</v>
      </c>
      <c r="BC10" s="60">
        <v>39965</v>
      </c>
      <c r="BD10" s="70">
        <v>95207</v>
      </c>
      <c r="BE10" s="4">
        <v>94773.927</v>
      </c>
      <c r="BF10" s="69">
        <f t="shared" si="15"/>
        <v>102.27853812603398</v>
      </c>
      <c r="BG10" s="69">
        <f t="shared" si="4"/>
        <v>103.44898848338585</v>
      </c>
      <c r="BU10" s="60">
        <v>39965</v>
      </c>
      <c r="BV10" s="4">
        <v>65364</v>
      </c>
      <c r="BW10" s="4">
        <v>64889.884</v>
      </c>
      <c r="BX10" s="69">
        <f t="shared" si="5"/>
        <v>105.58077177793213</v>
      </c>
      <c r="BY10" s="69">
        <f t="shared" si="6"/>
        <v>105.37373217992871</v>
      </c>
      <c r="CM10" s="60">
        <v>39965</v>
      </c>
      <c r="CN10" s="70">
        <v>25477</v>
      </c>
      <c r="CO10" s="4">
        <v>25451.737</v>
      </c>
      <c r="CP10" s="69">
        <f t="shared" si="7"/>
        <v>101.42925392149056</v>
      </c>
      <c r="CQ10" s="69">
        <f t="shared" si="8"/>
        <v>101.97726635116908</v>
      </c>
      <c r="DE10" s="60">
        <v>39965</v>
      </c>
      <c r="DF10" s="4">
        <v>161546</v>
      </c>
      <c r="DG10" s="4">
        <v>161016.78</v>
      </c>
      <c r="DH10" s="69">
        <f t="shared" si="9"/>
        <v>87.05534928085274</v>
      </c>
      <c r="DI10" s="69">
        <f t="shared" si="10"/>
        <v>86.55613650232678</v>
      </c>
      <c r="DW10" s="60">
        <v>39965</v>
      </c>
      <c r="DX10" s="4">
        <v>37877</v>
      </c>
      <c r="DY10" s="4">
        <v>37503.789</v>
      </c>
      <c r="DZ10" s="69">
        <f t="shared" si="11"/>
        <v>89.05948742064426</v>
      </c>
      <c r="EA10" s="69">
        <f t="shared" si="12"/>
        <v>88.68836701412677</v>
      </c>
      <c r="EO10" s="60">
        <v>39965</v>
      </c>
      <c r="EP10" s="105">
        <v>0.2345513033379982</v>
      </c>
      <c r="EQ10" s="105">
        <v>0.23309720714974386</v>
      </c>
    </row>
    <row r="11" spans="1:147" ht="15">
      <c r="A11" s="60">
        <v>39995</v>
      </c>
      <c r="B11" s="4">
        <v>710157</v>
      </c>
      <c r="C11" s="4">
        <v>667458.41</v>
      </c>
      <c r="D11" s="69">
        <f t="shared" si="13"/>
        <v>87.83147505704692</v>
      </c>
      <c r="E11" s="69">
        <f t="shared" si="2"/>
        <v>91.52691407249746</v>
      </c>
      <c r="F11" s="4"/>
      <c r="S11" s="60">
        <v>39995</v>
      </c>
      <c r="T11" s="4">
        <v>455260</v>
      </c>
      <c r="U11" s="4">
        <v>405566.75</v>
      </c>
      <c r="V11" s="69">
        <f t="shared" si="3"/>
        <v>142.389781314117</v>
      </c>
      <c r="W11" s="69">
        <f t="shared" si="14"/>
        <v>121.46826257182033</v>
      </c>
      <c r="AK11" s="60">
        <v>39995</v>
      </c>
      <c r="AL11" s="4">
        <v>332938</v>
      </c>
      <c r="AM11" s="4">
        <v>331538.21</v>
      </c>
      <c r="AN11" s="69">
        <f t="shared" si="0"/>
        <v>98.95998359276774</v>
      </c>
      <c r="AO11" s="69">
        <f t="shared" si="16"/>
        <v>102.23577280272617</v>
      </c>
      <c r="BC11" s="60">
        <v>39995</v>
      </c>
      <c r="BD11" s="70">
        <v>94689</v>
      </c>
      <c r="BE11" s="4">
        <v>94030.378</v>
      </c>
      <c r="BF11" s="69">
        <f t="shared" si="15"/>
        <v>101.7220634681907</v>
      </c>
      <c r="BG11" s="69">
        <f t="shared" si="4"/>
        <v>102.63737927426408</v>
      </c>
      <c r="BU11" s="60">
        <v>39995</v>
      </c>
      <c r="BV11" s="4">
        <v>65665</v>
      </c>
      <c r="BW11" s="4">
        <v>65890.081</v>
      </c>
      <c r="BX11" s="69">
        <f t="shared" si="5"/>
        <v>106.06696926133519</v>
      </c>
      <c r="BY11" s="69">
        <f t="shared" si="6"/>
        <v>106.99793743825788</v>
      </c>
      <c r="CM11" s="60">
        <v>39995</v>
      </c>
      <c r="CN11" s="70">
        <v>25626</v>
      </c>
      <c r="CO11" s="4">
        <v>25584.387</v>
      </c>
      <c r="CP11" s="69">
        <f t="shared" si="7"/>
        <v>102.02245401703958</v>
      </c>
      <c r="CQ11" s="69">
        <f t="shared" si="8"/>
        <v>102.50875402061507</v>
      </c>
      <c r="DE11" s="60">
        <v>39995</v>
      </c>
      <c r="DF11" s="4">
        <v>159864</v>
      </c>
      <c r="DG11" s="4">
        <v>160201.16</v>
      </c>
      <c r="DH11" s="69">
        <f t="shared" si="9"/>
        <v>86.14893811938545</v>
      </c>
      <c r="DI11" s="69">
        <f t="shared" si="10"/>
        <v>86.11769203676221</v>
      </c>
      <c r="DW11" s="60">
        <v>39995</v>
      </c>
      <c r="DX11" s="4">
        <v>37402</v>
      </c>
      <c r="DY11" s="4">
        <v>37625.218</v>
      </c>
      <c r="DZ11" s="69">
        <f t="shared" si="11"/>
        <v>87.9426287326593</v>
      </c>
      <c r="EA11" s="69">
        <f t="shared" si="12"/>
        <v>88.97552039263363</v>
      </c>
      <c r="EO11" s="60">
        <v>39995</v>
      </c>
      <c r="EP11" s="105">
        <v>0.23114660266677792</v>
      </c>
      <c r="EQ11" s="105">
        <v>0.23410138098844238</v>
      </c>
    </row>
    <row r="12" spans="1:147" ht="15">
      <c r="A12" s="60">
        <v>40026</v>
      </c>
      <c r="B12" s="4">
        <v>720199</v>
      </c>
      <c r="C12" s="4">
        <v>670429.92</v>
      </c>
      <c r="D12" s="69">
        <f t="shared" si="13"/>
        <v>89.07345911482972</v>
      </c>
      <c r="E12" s="69">
        <f t="shared" si="2"/>
        <v>91.93438985879486</v>
      </c>
      <c r="F12" s="4"/>
      <c r="S12" s="60">
        <v>40026</v>
      </c>
      <c r="T12" s="4">
        <v>410959</v>
      </c>
      <c r="U12" s="4">
        <v>415104.9</v>
      </c>
      <c r="V12" s="69">
        <f t="shared" si="3"/>
        <v>128.53394135014761</v>
      </c>
      <c r="W12" s="69">
        <f t="shared" si="14"/>
        <v>124.32496250752614</v>
      </c>
      <c r="AK12" s="60">
        <v>40026</v>
      </c>
      <c r="AL12" s="4">
        <v>346716</v>
      </c>
      <c r="AM12" s="4">
        <v>334691.33</v>
      </c>
      <c r="AN12" s="69">
        <f aca="true" t="shared" si="17" ref="AN12:AN38">(AL12/$AL$2)*100</f>
        <v>103.05525254356684</v>
      </c>
      <c r="AO12" s="69">
        <f t="shared" si="16"/>
        <v>103.20809409244941</v>
      </c>
      <c r="BC12" s="60">
        <v>40026</v>
      </c>
      <c r="BD12" s="70">
        <v>95860</v>
      </c>
      <c r="BE12" s="4">
        <v>96128.398</v>
      </c>
      <c r="BF12" s="69">
        <f t="shared" si="15"/>
        <v>102.98003996304492</v>
      </c>
      <c r="BG12" s="69">
        <f t="shared" si="4"/>
        <v>104.92743998703705</v>
      </c>
      <c r="BU12" s="60">
        <v>40026</v>
      </c>
      <c r="BV12" s="4">
        <v>66554</v>
      </c>
      <c r="BW12" s="4">
        <v>66741.008</v>
      </c>
      <c r="BX12" s="69">
        <f t="shared" si="5"/>
        <v>107.50294787510701</v>
      </c>
      <c r="BY12" s="69">
        <f t="shared" si="6"/>
        <v>108.37974532995744</v>
      </c>
      <c r="CM12" s="60">
        <v>40026</v>
      </c>
      <c r="CN12" s="70">
        <v>25892</v>
      </c>
      <c r="CO12" s="4">
        <v>25746.732</v>
      </c>
      <c r="CP12" s="69">
        <f t="shared" si="7"/>
        <v>103.08145552989888</v>
      </c>
      <c r="CQ12" s="69">
        <f t="shared" si="8"/>
        <v>103.15922040354918</v>
      </c>
      <c r="DE12" s="60">
        <v>40026</v>
      </c>
      <c r="DF12" s="4">
        <v>158120</v>
      </c>
      <c r="DG12" s="4">
        <v>160983.06</v>
      </c>
      <c r="DH12" s="69">
        <f t="shared" si="9"/>
        <v>85.20911584495087</v>
      </c>
      <c r="DI12" s="69">
        <f t="shared" si="10"/>
        <v>86.5380099882898</v>
      </c>
      <c r="DW12" s="60">
        <v>40026</v>
      </c>
      <c r="DX12" s="4">
        <v>38037</v>
      </c>
      <c r="DY12" s="4">
        <v>37783.705</v>
      </c>
      <c r="DZ12" s="69">
        <f t="shared" si="11"/>
        <v>89.43569245238655</v>
      </c>
      <c r="EA12" s="69">
        <f t="shared" si="12"/>
        <v>89.35030794337865</v>
      </c>
      <c r="EO12" s="60">
        <v>40026</v>
      </c>
      <c r="EP12" s="105">
        <v>0.229076352137914</v>
      </c>
      <c r="EQ12" s="105">
        <v>0.2354399926009534</v>
      </c>
    </row>
    <row r="13" spans="1:147" ht="15">
      <c r="A13" s="60">
        <v>40057</v>
      </c>
      <c r="B13" s="4">
        <v>682386</v>
      </c>
      <c r="C13" s="4">
        <v>668923.47</v>
      </c>
      <c r="D13" s="69">
        <f t="shared" si="13"/>
        <v>84.39678682077064</v>
      </c>
      <c r="E13" s="69">
        <f t="shared" si="2"/>
        <v>91.72781411169399</v>
      </c>
      <c r="F13" s="4"/>
      <c r="S13" s="60">
        <v>40057</v>
      </c>
      <c r="T13" s="4">
        <v>422329</v>
      </c>
      <c r="U13" s="4">
        <v>423752.8</v>
      </c>
      <c r="V13" s="69">
        <f t="shared" si="3"/>
        <v>132.09008907571436</v>
      </c>
      <c r="W13" s="69">
        <f t="shared" si="14"/>
        <v>126.91503032717564</v>
      </c>
      <c r="AK13" s="60">
        <v>40057</v>
      </c>
      <c r="AL13" s="4">
        <v>353731</v>
      </c>
      <c r="AM13" s="4">
        <v>334294.42</v>
      </c>
      <c r="AN13" s="69">
        <f t="shared" si="17"/>
        <v>105.14033830999563</v>
      </c>
      <c r="AO13" s="69">
        <f t="shared" si="16"/>
        <v>103.08569975189019</v>
      </c>
      <c r="BC13" s="60">
        <v>40057</v>
      </c>
      <c r="BD13" s="70">
        <v>98385</v>
      </c>
      <c r="BE13" s="4">
        <v>97967.876</v>
      </c>
      <c r="BF13" s="69">
        <f t="shared" si="15"/>
        <v>105.69258535118063</v>
      </c>
      <c r="BG13" s="69">
        <f t="shared" si="4"/>
        <v>106.93529324859328</v>
      </c>
      <c r="BU13" s="60">
        <v>40057</v>
      </c>
      <c r="BV13" s="4">
        <v>67622</v>
      </c>
      <c r="BW13" s="4">
        <v>67421.7</v>
      </c>
      <c r="BX13" s="69">
        <f t="shared" si="5"/>
        <v>109.2280605404707</v>
      </c>
      <c r="BY13" s="69">
        <f t="shared" si="6"/>
        <v>109.4851110986036</v>
      </c>
      <c r="CM13" s="60">
        <v>40057</v>
      </c>
      <c r="CN13" s="70">
        <v>25811</v>
      </c>
      <c r="CO13" s="4">
        <v>25831.027</v>
      </c>
      <c r="CP13" s="69">
        <f t="shared" si="7"/>
        <v>102.75897762560713</v>
      </c>
      <c r="CQ13" s="69">
        <f t="shared" si="8"/>
        <v>103.49696449021297</v>
      </c>
      <c r="DE13" s="60">
        <v>40057</v>
      </c>
      <c r="DF13" s="4">
        <v>155160</v>
      </c>
      <c r="DG13" s="4">
        <v>158623.15</v>
      </c>
      <c r="DH13" s="69">
        <f t="shared" si="9"/>
        <v>83.61400464522248</v>
      </c>
      <c r="DI13" s="69">
        <f t="shared" si="10"/>
        <v>85.26941740996841</v>
      </c>
      <c r="DW13" s="60">
        <v>40057</v>
      </c>
      <c r="DX13" s="4">
        <v>38406</v>
      </c>
      <c r="DY13" s="4">
        <v>37934.348</v>
      </c>
      <c r="DZ13" s="69">
        <f t="shared" si="11"/>
        <v>90.30331530684222</v>
      </c>
      <c r="EA13" s="69">
        <f t="shared" si="12"/>
        <v>89.70654612699548</v>
      </c>
      <c r="EO13" s="60">
        <v>40057</v>
      </c>
      <c r="EP13" s="105">
        <v>0.23377973994132653</v>
      </c>
      <c r="EQ13" s="105">
        <v>0.23578763282912854</v>
      </c>
    </row>
    <row r="14" spans="1:147" ht="15">
      <c r="A14" s="60">
        <v>40087</v>
      </c>
      <c r="B14" s="4">
        <v>708274</v>
      </c>
      <c r="C14" s="4">
        <v>674679.01</v>
      </c>
      <c r="D14" s="69">
        <f t="shared" si="13"/>
        <v>87.59858758634337</v>
      </c>
      <c r="E14" s="69">
        <f t="shared" si="2"/>
        <v>92.51705701751163</v>
      </c>
      <c r="F14" s="4"/>
      <c r="S14" s="60">
        <v>40087</v>
      </c>
      <c r="T14" s="4">
        <v>406061</v>
      </c>
      <c r="U14" s="4">
        <v>426234.24</v>
      </c>
      <c r="V14" s="69">
        <f t="shared" si="3"/>
        <v>127.00201421208025</v>
      </c>
      <c r="W14" s="69">
        <f t="shared" si="14"/>
        <v>127.65822785378802</v>
      </c>
      <c r="AK14" s="60">
        <v>40087</v>
      </c>
      <c r="AL14" s="4">
        <v>345524</v>
      </c>
      <c r="AM14" s="4">
        <v>336606.13</v>
      </c>
      <c r="AN14" s="69">
        <f t="shared" si="17"/>
        <v>102.70095144113162</v>
      </c>
      <c r="AO14" s="69">
        <f t="shared" si="16"/>
        <v>103.7985571276533</v>
      </c>
      <c r="BC14" s="60">
        <v>40087</v>
      </c>
      <c r="BD14" s="70">
        <v>99959</v>
      </c>
      <c r="BE14" s="4">
        <v>98884.014</v>
      </c>
      <c r="BF14" s="69">
        <f t="shared" si="15"/>
        <v>107.38349483273532</v>
      </c>
      <c r="BG14" s="69">
        <f t="shared" si="4"/>
        <v>107.9352892644932</v>
      </c>
      <c r="BU14" s="60">
        <v>40087</v>
      </c>
      <c r="BV14" s="4">
        <v>68496</v>
      </c>
      <c r="BW14" s="4">
        <v>68133.197</v>
      </c>
      <c r="BX14" s="69">
        <f t="shared" si="5"/>
        <v>110.63981004377392</v>
      </c>
      <c r="BY14" s="69">
        <f t="shared" si="6"/>
        <v>110.64050065554629</v>
      </c>
      <c r="CM14" s="60">
        <v>40087</v>
      </c>
      <c r="CN14" s="70">
        <v>26080</v>
      </c>
      <c r="CO14" s="4">
        <v>25994.535</v>
      </c>
      <c r="CP14" s="69">
        <f t="shared" si="7"/>
        <v>103.82992276455131</v>
      </c>
      <c r="CQ14" s="69">
        <f t="shared" si="8"/>
        <v>104.15209065572957</v>
      </c>
      <c r="DE14" s="60">
        <v>40087</v>
      </c>
      <c r="DF14" s="4">
        <v>158606</v>
      </c>
      <c r="DG14" s="4">
        <v>159009.44</v>
      </c>
      <c r="DH14" s="69">
        <f t="shared" si="9"/>
        <v>85.47101585950088</v>
      </c>
      <c r="DI14" s="69">
        <f t="shared" si="10"/>
        <v>85.47707135739853</v>
      </c>
      <c r="DW14" s="60">
        <v>40087</v>
      </c>
      <c r="DX14" s="4">
        <v>38585</v>
      </c>
      <c r="DY14" s="4">
        <v>38241.693</v>
      </c>
      <c r="DZ14" s="69">
        <f t="shared" si="11"/>
        <v>90.72419468610393</v>
      </c>
      <c r="EA14" s="69">
        <f t="shared" si="12"/>
        <v>90.43335072159144</v>
      </c>
      <c r="EO14" s="60">
        <v>40087</v>
      </c>
      <c r="EP14" s="105">
        <v>0.2346934026943763</v>
      </c>
      <c r="EQ14" s="105">
        <v>0.23617807588180093</v>
      </c>
    </row>
    <row r="15" spans="1:147" ht="15">
      <c r="A15" s="60">
        <v>40118</v>
      </c>
      <c r="B15" s="4">
        <v>688600</v>
      </c>
      <c r="C15" s="4">
        <v>675103.08</v>
      </c>
      <c r="D15" s="69">
        <f t="shared" si="13"/>
        <v>85.16532784198778</v>
      </c>
      <c r="E15" s="69">
        <f t="shared" si="2"/>
        <v>92.57520868339702</v>
      </c>
      <c r="F15" s="4"/>
      <c r="S15" s="60">
        <v>40118</v>
      </c>
      <c r="T15" s="4">
        <v>419109</v>
      </c>
      <c r="U15" s="4">
        <v>429745.79</v>
      </c>
      <c r="V15" s="69">
        <f t="shared" si="3"/>
        <v>131.08298303558024</v>
      </c>
      <c r="W15" s="69">
        <f t="shared" si="14"/>
        <v>128.70994591853093</v>
      </c>
      <c r="AK15" s="60">
        <v>40118</v>
      </c>
      <c r="AL15" s="4">
        <v>338852</v>
      </c>
      <c r="AM15" s="4">
        <v>336679.78</v>
      </c>
      <c r="AN15" s="69">
        <f t="shared" si="17"/>
        <v>100.71781641139353</v>
      </c>
      <c r="AO15" s="69">
        <f t="shared" si="16"/>
        <v>103.82126843042265</v>
      </c>
      <c r="BC15" s="60">
        <v>40118</v>
      </c>
      <c r="BD15" s="70">
        <v>101132</v>
      </c>
      <c r="BE15" s="4">
        <v>99578.211</v>
      </c>
      <c r="BF15" s="69">
        <f t="shared" si="15"/>
        <v>108.64361987839202</v>
      </c>
      <c r="BG15" s="69">
        <f t="shared" si="4"/>
        <v>108.69302907470706</v>
      </c>
      <c r="BU15" s="60">
        <v>40118</v>
      </c>
      <c r="BV15" s="4">
        <v>69076</v>
      </c>
      <c r="BW15" s="4">
        <v>68701.94</v>
      </c>
      <c r="BX15" s="69">
        <f t="shared" si="5"/>
        <v>111.57666898189278</v>
      </c>
      <c r="BY15" s="69">
        <f t="shared" si="6"/>
        <v>111.564074082819</v>
      </c>
      <c r="CM15" s="60">
        <v>40118</v>
      </c>
      <c r="CN15" s="70">
        <v>26236</v>
      </c>
      <c r="CO15" s="4">
        <v>26151.486</v>
      </c>
      <c r="CP15" s="69">
        <f t="shared" si="7"/>
        <v>104.45099132096504</v>
      </c>
      <c r="CQ15" s="69">
        <f t="shared" si="8"/>
        <v>104.78094494300603</v>
      </c>
      <c r="DE15" s="60">
        <v>40118</v>
      </c>
      <c r="DF15" s="4">
        <v>160358</v>
      </c>
      <c r="DG15" s="4">
        <v>159465.7</v>
      </c>
      <c r="DH15" s="69">
        <f t="shared" si="9"/>
        <v>86.41514924528607</v>
      </c>
      <c r="DI15" s="69">
        <f t="shared" si="10"/>
        <v>85.72233835901508</v>
      </c>
      <c r="DW15" s="60">
        <v>40118</v>
      </c>
      <c r="DX15" s="4">
        <v>38657</v>
      </c>
      <c r="DY15" s="4">
        <v>38598.852</v>
      </c>
      <c r="DZ15" s="69">
        <f t="shared" si="11"/>
        <v>90.89348695038795</v>
      </c>
      <c r="EA15" s="69">
        <f t="shared" si="12"/>
        <v>91.27795467545855</v>
      </c>
      <c r="EO15" s="60">
        <v>40118</v>
      </c>
      <c r="EP15" s="105">
        <v>0.23747265062169806</v>
      </c>
      <c r="EQ15" s="105">
        <v>0.2373431968249491</v>
      </c>
    </row>
    <row r="16" spans="1:147" ht="15">
      <c r="A16" s="60">
        <v>40148</v>
      </c>
      <c r="B16" s="4">
        <v>702389</v>
      </c>
      <c r="C16" s="4">
        <v>687443.13</v>
      </c>
      <c r="D16" s="69">
        <f t="shared" si="13"/>
        <v>86.87073694104843</v>
      </c>
      <c r="E16" s="69">
        <f t="shared" si="2"/>
        <v>94.26736909231349</v>
      </c>
      <c r="F16" s="4"/>
      <c r="S16" s="60">
        <v>40148</v>
      </c>
      <c r="T16" s="4">
        <v>430279</v>
      </c>
      <c r="U16" s="4">
        <v>438332.89</v>
      </c>
      <c r="V16" s="69">
        <f t="shared" si="3"/>
        <v>134.57657759095233</v>
      </c>
      <c r="W16" s="69">
        <f t="shared" si="14"/>
        <v>131.2818039851266</v>
      </c>
      <c r="AK16" s="60">
        <v>40148</v>
      </c>
      <c r="AL16" s="4">
        <v>338592</v>
      </c>
      <c r="AM16" s="4">
        <v>338713.28</v>
      </c>
      <c r="AN16" s="69">
        <f t="shared" si="17"/>
        <v>100.64053596958718</v>
      </c>
      <c r="AO16" s="69">
        <f t="shared" si="16"/>
        <v>104.44833474653245</v>
      </c>
      <c r="BC16" s="60">
        <v>40148</v>
      </c>
      <c r="BD16" s="70">
        <v>102480</v>
      </c>
      <c r="BE16" s="4">
        <v>100391</v>
      </c>
      <c r="BF16" s="69">
        <f t="shared" si="15"/>
        <v>110.09174311926606</v>
      </c>
      <c r="BG16" s="69">
        <f t="shared" si="4"/>
        <v>109.58021611614328</v>
      </c>
      <c r="BU16" s="60">
        <v>40148</v>
      </c>
      <c r="BV16" s="4">
        <v>69822</v>
      </c>
      <c r="BW16" s="4">
        <v>68912.775</v>
      </c>
      <c r="BX16" s="69">
        <f t="shared" si="5"/>
        <v>112.78166340919738</v>
      </c>
      <c r="BY16" s="69">
        <f t="shared" si="6"/>
        <v>111.90644595120074</v>
      </c>
      <c r="CM16" s="60">
        <v>40148</v>
      </c>
      <c r="CN16" s="70">
        <v>26589</v>
      </c>
      <c r="CO16" s="4">
        <v>26358.153</v>
      </c>
      <c r="CP16" s="69">
        <f t="shared" si="7"/>
        <v>105.85635799028586</v>
      </c>
      <c r="CQ16" s="69">
        <f t="shared" si="8"/>
        <v>105.60899592062678</v>
      </c>
      <c r="DE16" s="60">
        <v>40148</v>
      </c>
      <c r="DF16" s="4">
        <v>163337</v>
      </c>
      <c r="DG16" s="4">
        <v>160428.77</v>
      </c>
      <c r="DH16" s="69">
        <f t="shared" si="9"/>
        <v>88.02049933447218</v>
      </c>
      <c r="DI16" s="69">
        <f t="shared" si="10"/>
        <v>86.24004600651179</v>
      </c>
      <c r="DW16" s="60">
        <v>40148</v>
      </c>
      <c r="DX16" s="4">
        <v>39018</v>
      </c>
      <c r="DY16" s="4">
        <v>38915.841</v>
      </c>
      <c r="DZ16" s="69">
        <f t="shared" si="11"/>
        <v>91.74229955325653</v>
      </c>
      <c r="EA16" s="69">
        <f t="shared" si="12"/>
        <v>92.02756524871133</v>
      </c>
      <c r="EO16" s="60">
        <v>40148</v>
      </c>
      <c r="EP16" s="105">
        <v>0.23913662174998965</v>
      </c>
      <c r="EQ16" s="105">
        <v>0.2381733833684972</v>
      </c>
    </row>
    <row r="17" spans="1:147" ht="15">
      <c r="A17" s="60">
        <v>40179</v>
      </c>
      <c r="B17" s="4">
        <v>638778</v>
      </c>
      <c r="C17" s="4">
        <v>696888.88</v>
      </c>
      <c r="D17" s="69">
        <f t="shared" si="13"/>
        <v>79.00339498729198</v>
      </c>
      <c r="E17" s="69">
        <f t="shared" si="2"/>
        <v>95.56264133047479</v>
      </c>
      <c r="F17" s="4"/>
      <c r="S17" s="60">
        <v>40179</v>
      </c>
      <c r="T17" s="4">
        <v>423927</v>
      </c>
      <c r="U17" s="4">
        <v>440507.72</v>
      </c>
      <c r="V17" s="69">
        <f t="shared" si="3"/>
        <v>132.58988890556972</v>
      </c>
      <c r="W17" s="69">
        <f t="shared" si="14"/>
        <v>131.93317104489927</v>
      </c>
      <c r="AK17" s="60">
        <v>40179</v>
      </c>
      <c r="AL17" s="4">
        <v>334065</v>
      </c>
      <c r="AM17" s="4">
        <v>340684.5</v>
      </c>
      <c r="AN17" s="69">
        <f t="shared" si="17"/>
        <v>99.29496458475138</v>
      </c>
      <c r="AO17" s="69">
        <f t="shared" si="16"/>
        <v>105.05619590396644</v>
      </c>
      <c r="BC17" s="60">
        <v>40179</v>
      </c>
      <c r="BD17" s="70">
        <v>99589</v>
      </c>
      <c r="BE17" s="4">
        <v>99568.924</v>
      </c>
      <c r="BF17" s="69">
        <f t="shared" si="15"/>
        <v>106.98601293427583</v>
      </c>
      <c r="BG17" s="69">
        <f t="shared" si="4"/>
        <v>108.68289199601404</v>
      </c>
      <c r="BU17" s="60">
        <v>40179</v>
      </c>
      <c r="BV17" s="4">
        <v>69628</v>
      </c>
      <c r="BW17" s="4">
        <v>69446.891</v>
      </c>
      <c r="BX17" s="69">
        <f t="shared" si="5"/>
        <v>112.46830024713692</v>
      </c>
      <c r="BY17" s="69">
        <f t="shared" si="6"/>
        <v>112.77378910035812</v>
      </c>
      <c r="CM17" s="60">
        <v>40179</v>
      </c>
      <c r="CN17" s="70">
        <v>26276</v>
      </c>
      <c r="CO17" s="4">
        <v>26501.405</v>
      </c>
      <c r="CP17" s="69">
        <f t="shared" si="7"/>
        <v>104.61023966876344</v>
      </c>
      <c r="CQ17" s="69">
        <f t="shared" si="8"/>
        <v>106.1829625367103</v>
      </c>
      <c r="DE17" s="60">
        <v>40179</v>
      </c>
      <c r="DF17" s="4">
        <v>162618</v>
      </c>
      <c r="DG17" s="4">
        <v>161754.77</v>
      </c>
      <c r="DH17" s="69">
        <f t="shared" si="9"/>
        <v>87.63303820183546</v>
      </c>
      <c r="DI17" s="69">
        <f t="shared" si="10"/>
        <v>86.95285020618641</v>
      </c>
      <c r="DW17" s="60">
        <v>40179</v>
      </c>
      <c r="DX17" s="4">
        <v>39137</v>
      </c>
      <c r="DY17" s="4">
        <v>39156.6979999999</v>
      </c>
      <c r="DZ17" s="69">
        <f t="shared" si="11"/>
        <v>92.02210204561486</v>
      </c>
      <c r="EA17" s="69">
        <f t="shared" si="12"/>
        <v>92.59714007257547</v>
      </c>
      <c r="EO17" s="60">
        <v>40179</v>
      </c>
      <c r="EP17" s="105">
        <v>0.2422480266403274</v>
      </c>
      <c r="EQ17" s="105">
        <v>0.23845105086251023</v>
      </c>
    </row>
    <row r="18" spans="1:147" ht="15">
      <c r="A18" s="60">
        <v>40210</v>
      </c>
      <c r="B18" s="4">
        <v>639413</v>
      </c>
      <c r="C18" s="4">
        <v>706450.94</v>
      </c>
      <c r="D18" s="69">
        <f t="shared" si="13"/>
        <v>79.08193112319042</v>
      </c>
      <c r="E18" s="69">
        <f t="shared" si="2"/>
        <v>96.87386287007014</v>
      </c>
      <c r="F18" s="4"/>
      <c r="S18" s="60">
        <v>40210</v>
      </c>
      <c r="T18" s="4">
        <v>430236</v>
      </c>
      <c r="U18" s="4">
        <v>445361.71</v>
      </c>
      <c r="V18" s="69">
        <f t="shared" si="3"/>
        <v>134.56312865936047</v>
      </c>
      <c r="W18" s="69">
        <f t="shared" si="14"/>
        <v>133.38695326901157</v>
      </c>
      <c r="AK18" s="60">
        <v>40210</v>
      </c>
      <c r="AL18" s="4">
        <v>331034</v>
      </c>
      <c r="AM18" s="4">
        <v>342755.04</v>
      </c>
      <c r="AN18" s="69">
        <f t="shared" si="17"/>
        <v>98.39405297277052</v>
      </c>
      <c r="AO18" s="69">
        <f t="shared" si="16"/>
        <v>105.69468417057968</v>
      </c>
      <c r="BC18" s="60">
        <v>40210</v>
      </c>
      <c r="BD18" s="70">
        <v>98573</v>
      </c>
      <c r="BE18" s="4">
        <v>101265.31</v>
      </c>
      <c r="BF18" s="69">
        <f t="shared" si="15"/>
        <v>105.8945491266141</v>
      </c>
      <c r="BG18" s="69">
        <f t="shared" si="4"/>
        <v>110.53455543692408</v>
      </c>
      <c r="BU18" s="60">
        <v>40210</v>
      </c>
      <c r="BV18" s="4">
        <v>70051</v>
      </c>
      <c r="BW18" s="4">
        <v>70511.447</v>
      </c>
      <c r="BX18" s="69">
        <f t="shared" si="5"/>
        <v>113.15156116235119</v>
      </c>
      <c r="BY18" s="69">
        <f t="shared" si="6"/>
        <v>114.50250599611547</v>
      </c>
      <c r="CM18" s="60">
        <v>40210</v>
      </c>
      <c r="CN18" s="70">
        <v>26511</v>
      </c>
      <c r="CO18" s="4">
        <v>26683.38</v>
      </c>
      <c r="CP18" s="69">
        <f t="shared" si="7"/>
        <v>105.54582371207898</v>
      </c>
      <c r="CQ18" s="69">
        <f t="shared" si="8"/>
        <v>106.91208028000045</v>
      </c>
      <c r="DE18" s="60">
        <v>40210</v>
      </c>
      <c r="DF18" s="4">
        <v>161311</v>
      </c>
      <c r="DG18" s="4">
        <v>161853.88</v>
      </c>
      <c r="DH18" s="69">
        <f t="shared" si="9"/>
        <v>86.92871038492835</v>
      </c>
      <c r="DI18" s="69">
        <f t="shared" si="10"/>
        <v>87.0061277508544</v>
      </c>
      <c r="DW18" s="60">
        <v>40210</v>
      </c>
      <c r="DX18" s="4">
        <v>38425</v>
      </c>
      <c r="DY18" s="4">
        <v>39391.283</v>
      </c>
      <c r="DZ18" s="69">
        <f t="shared" si="11"/>
        <v>90.34798965436163</v>
      </c>
      <c r="EA18" s="69">
        <f t="shared" si="12"/>
        <v>93.15188297004691</v>
      </c>
      <c r="EO18" s="60">
        <v>40210</v>
      </c>
      <c r="EP18" s="105">
        <v>0.23973201239130335</v>
      </c>
      <c r="EQ18" s="105">
        <v>0.23686625263737024</v>
      </c>
    </row>
    <row r="19" spans="1:147" ht="15">
      <c r="A19" s="60">
        <v>40238</v>
      </c>
      <c r="B19" s="4">
        <v>739591</v>
      </c>
      <c r="C19" s="4">
        <v>786561.75</v>
      </c>
      <c r="D19" s="69">
        <f t="shared" si="13"/>
        <v>91.47184139410918</v>
      </c>
      <c r="E19" s="69">
        <f t="shared" si="2"/>
        <v>107.8592592832312</v>
      </c>
      <c r="F19" s="4"/>
      <c r="S19" s="60">
        <v>40238</v>
      </c>
      <c r="T19" s="4">
        <v>445164</v>
      </c>
      <c r="U19" s="4">
        <v>447983.53</v>
      </c>
      <c r="V19" s="69">
        <f t="shared" si="3"/>
        <v>139.2320972826903</v>
      </c>
      <c r="W19" s="69">
        <f t="shared" si="14"/>
        <v>134.17219495900724</v>
      </c>
      <c r="AK19" s="60">
        <v>40238</v>
      </c>
      <c r="AL19" s="4">
        <v>332621</v>
      </c>
      <c r="AM19" s="4">
        <v>343980.81</v>
      </c>
      <c r="AN19" s="69">
        <f t="shared" si="17"/>
        <v>98.8657609002577</v>
      </c>
      <c r="AO19" s="69">
        <f t="shared" si="16"/>
        <v>106.07267240677241</v>
      </c>
      <c r="BC19" s="60">
        <v>40238</v>
      </c>
      <c r="BD19" s="70">
        <v>100460</v>
      </c>
      <c r="BE19" s="4">
        <v>102330.6</v>
      </c>
      <c r="BF19" s="69">
        <f t="shared" si="15"/>
        <v>107.9217068087575</v>
      </c>
      <c r="BG19" s="69">
        <f t="shared" si="4"/>
        <v>111.69735597109913</v>
      </c>
      <c r="BU19" s="60">
        <v>40238</v>
      </c>
      <c r="BV19" s="4">
        <v>70536</v>
      </c>
      <c r="BW19" s="4">
        <v>71490.162</v>
      </c>
      <c r="BX19" s="69">
        <f t="shared" si="5"/>
        <v>113.93496906750231</v>
      </c>
      <c r="BY19" s="69">
        <f t="shared" si="6"/>
        <v>116.09182694929329</v>
      </c>
      <c r="CM19" s="60">
        <v>40238</v>
      </c>
      <c r="CN19" s="70">
        <v>27184</v>
      </c>
      <c r="CO19" s="4">
        <v>27321.512</v>
      </c>
      <c r="CP19" s="69">
        <f t="shared" si="7"/>
        <v>108.22517716378692</v>
      </c>
      <c r="CQ19" s="69">
        <f t="shared" si="8"/>
        <v>109.468878542186</v>
      </c>
      <c r="DE19" s="60">
        <v>40238</v>
      </c>
      <c r="DF19" s="4">
        <v>166992</v>
      </c>
      <c r="DG19" s="4">
        <v>165342.12</v>
      </c>
      <c r="DH19" s="69">
        <f t="shared" si="9"/>
        <v>89.99013833278546</v>
      </c>
      <c r="DI19" s="69">
        <f t="shared" si="10"/>
        <v>88.88126509736497</v>
      </c>
      <c r="DW19" s="60">
        <v>40238</v>
      </c>
      <c r="DX19" s="4">
        <v>39795</v>
      </c>
      <c r="DY19" s="4">
        <v>39961.098</v>
      </c>
      <c r="DZ19" s="69">
        <f t="shared" si="11"/>
        <v>93.56924523865506</v>
      </c>
      <c r="EA19" s="69">
        <f t="shared" si="12"/>
        <v>94.49937246904538</v>
      </c>
      <c r="EO19" s="60">
        <v>40238</v>
      </c>
      <c r="EP19" s="105">
        <v>0.2425300206785525</v>
      </c>
      <c r="EQ19" s="105">
        <v>0.23942904871491805</v>
      </c>
    </row>
    <row r="20" spans="1:147" ht="15">
      <c r="A20" s="60">
        <v>40269</v>
      </c>
      <c r="B20" s="4">
        <v>774658</v>
      </c>
      <c r="C20" s="4">
        <v>777239.92</v>
      </c>
      <c r="D20" s="69">
        <f t="shared" si="13"/>
        <v>95.80889128001535</v>
      </c>
      <c r="E20" s="69">
        <f t="shared" si="2"/>
        <v>106.5809798869038</v>
      </c>
      <c r="F20" s="4"/>
      <c r="S20" s="60">
        <v>40269</v>
      </c>
      <c r="T20" s="4">
        <v>446129</v>
      </c>
      <c r="U20" s="4">
        <v>452093.09</v>
      </c>
      <c r="V20" s="69">
        <f t="shared" si="3"/>
        <v>139.53391632887954</v>
      </c>
      <c r="W20" s="69">
        <f t="shared" si="14"/>
        <v>135.40301852414086</v>
      </c>
      <c r="AK20" s="60">
        <v>40269</v>
      </c>
      <c r="AL20" s="4">
        <v>336307</v>
      </c>
      <c r="AM20" s="4">
        <v>346068.74</v>
      </c>
      <c r="AN20" s="69">
        <f t="shared" si="17"/>
        <v>99.96135977909682</v>
      </c>
      <c r="AO20" s="69">
        <f t="shared" si="16"/>
        <v>106.71652319280398</v>
      </c>
      <c r="BC20" s="60">
        <v>40269</v>
      </c>
      <c r="BD20" s="70">
        <v>102038</v>
      </c>
      <c r="BE20" s="4">
        <v>103105.56</v>
      </c>
      <c r="BF20" s="69">
        <f t="shared" si="15"/>
        <v>109.61691339191715</v>
      </c>
      <c r="BG20" s="69">
        <f t="shared" si="4"/>
        <v>112.54325136293073</v>
      </c>
      <c r="BU20" s="60">
        <v>40269</v>
      </c>
      <c r="BV20" s="4">
        <v>72491</v>
      </c>
      <c r="BW20" s="4">
        <v>73420.739</v>
      </c>
      <c r="BX20" s="69">
        <f t="shared" si="5"/>
        <v>117.09282979857534</v>
      </c>
      <c r="BY20" s="69">
        <f t="shared" si="6"/>
        <v>119.22686266226717</v>
      </c>
      <c r="CM20" s="60">
        <v>40269</v>
      </c>
      <c r="CN20" s="70">
        <v>27474</v>
      </c>
      <c r="CO20" s="4">
        <v>27512.307</v>
      </c>
      <c r="CP20" s="69">
        <f t="shared" si="7"/>
        <v>109.37972768532526</v>
      </c>
      <c r="CQ20" s="69">
        <f t="shared" si="8"/>
        <v>110.23333530729684</v>
      </c>
      <c r="DE20" s="60">
        <v>40269</v>
      </c>
      <c r="DF20" s="4">
        <v>168441</v>
      </c>
      <c r="DG20" s="4">
        <v>167013.18</v>
      </c>
      <c r="DH20" s="69">
        <f t="shared" si="9"/>
        <v>90.77098837616602</v>
      </c>
      <c r="DI20" s="69">
        <f t="shared" si="10"/>
        <v>89.77955965687347</v>
      </c>
      <c r="DW20" s="60">
        <v>40269</v>
      </c>
      <c r="DX20" s="4">
        <v>40578</v>
      </c>
      <c r="DY20" s="4">
        <v>40649.389</v>
      </c>
      <c r="DZ20" s="69">
        <f t="shared" si="11"/>
        <v>95.41029861274394</v>
      </c>
      <c r="EA20" s="69">
        <f t="shared" si="12"/>
        <v>96.12703213885958</v>
      </c>
      <c r="EO20" s="60">
        <v>40269</v>
      </c>
      <c r="EP20" s="105">
        <v>0.24122461122033315</v>
      </c>
      <c r="EQ20" s="105">
        <v>0.23965572226738605</v>
      </c>
    </row>
    <row r="21" spans="1:147" ht="15">
      <c r="A21" s="60">
        <v>40299</v>
      </c>
      <c r="B21" s="4">
        <v>803951</v>
      </c>
      <c r="C21" s="4">
        <v>774254.15</v>
      </c>
      <c r="D21" s="69">
        <f t="shared" si="13"/>
        <v>99.43181888453951</v>
      </c>
      <c r="E21" s="69">
        <f t="shared" si="2"/>
        <v>106.17154866222236</v>
      </c>
      <c r="F21" s="4"/>
      <c r="S21" s="60">
        <v>40299</v>
      </c>
      <c r="T21" s="4">
        <v>444478</v>
      </c>
      <c r="U21" s="4">
        <v>450550.34</v>
      </c>
      <c r="V21" s="69">
        <f t="shared" si="3"/>
        <v>139.01753990892257</v>
      </c>
      <c r="W21" s="69">
        <f t="shared" si="14"/>
        <v>134.9409610155244</v>
      </c>
      <c r="AK21" s="60">
        <v>40299</v>
      </c>
      <c r="AL21" s="4">
        <v>351439</v>
      </c>
      <c r="AM21" s="4">
        <v>347491.66</v>
      </c>
      <c r="AN21" s="69">
        <f t="shared" si="17"/>
        <v>104.45908149222589</v>
      </c>
      <c r="AO21" s="69">
        <f t="shared" si="16"/>
        <v>107.15530617904395</v>
      </c>
      <c r="BC21" s="60">
        <v>40299</v>
      </c>
      <c r="BD21" s="70">
        <v>103107</v>
      </c>
      <c r="BE21" s="4">
        <v>103516.06</v>
      </c>
      <c r="BF21" s="69">
        <f t="shared" si="15"/>
        <v>110.7653137958447</v>
      </c>
      <c r="BG21" s="69">
        <f t="shared" si="4"/>
        <v>112.99132617756229</v>
      </c>
      <c r="BU21" s="60">
        <v>40299</v>
      </c>
      <c r="BV21" s="4">
        <v>77280</v>
      </c>
      <c r="BW21" s="4">
        <v>77132.647</v>
      </c>
      <c r="BX21" s="69">
        <f t="shared" si="5"/>
        <v>124.82837713418083</v>
      </c>
      <c r="BY21" s="69">
        <f t="shared" si="6"/>
        <v>125.25457569483376</v>
      </c>
      <c r="CM21" s="60">
        <v>40299</v>
      </c>
      <c r="CN21" s="70">
        <v>27815</v>
      </c>
      <c r="CO21" s="4">
        <v>27725.427</v>
      </c>
      <c r="CP21" s="69">
        <f t="shared" si="7"/>
        <v>110.73731985030655</v>
      </c>
      <c r="CQ21" s="69">
        <f t="shared" si="8"/>
        <v>111.08724146720887</v>
      </c>
      <c r="DE21" s="60">
        <v>40299</v>
      </c>
      <c r="DF21" s="4">
        <v>163847</v>
      </c>
      <c r="DG21" s="4">
        <v>164383.26</v>
      </c>
      <c r="DH21" s="69">
        <f t="shared" si="9"/>
        <v>88.29533268307404</v>
      </c>
      <c r="DI21" s="69">
        <f t="shared" si="10"/>
        <v>88.36582057632424</v>
      </c>
      <c r="DW21" s="60">
        <v>40299</v>
      </c>
      <c r="DX21" s="4">
        <v>41269</v>
      </c>
      <c r="DY21" s="4">
        <v>41261.555</v>
      </c>
      <c r="DZ21" s="69">
        <f t="shared" si="11"/>
        <v>97.03503409358099</v>
      </c>
      <c r="EA21" s="69">
        <f t="shared" si="12"/>
        <v>97.5746726127746</v>
      </c>
      <c r="EO21" s="60">
        <v>40299</v>
      </c>
      <c r="EP21" s="105">
        <v>0.23962430875490873</v>
      </c>
      <c r="EQ21" s="105">
        <v>0.2394566766924434</v>
      </c>
    </row>
    <row r="22" spans="1:147" ht="15">
      <c r="A22" s="60">
        <v>40330</v>
      </c>
      <c r="B22" s="4">
        <v>781189</v>
      </c>
      <c r="C22" s="4">
        <v>761330.54</v>
      </c>
      <c r="D22" s="69">
        <f t="shared" si="13"/>
        <v>96.61663852970459</v>
      </c>
      <c r="E22" s="69">
        <f t="shared" si="2"/>
        <v>104.39936611982775</v>
      </c>
      <c r="F22" s="4"/>
      <c r="S22" s="60">
        <v>40330</v>
      </c>
      <c r="T22" s="4">
        <v>524286</v>
      </c>
      <c r="U22" s="4">
        <v>457218.87</v>
      </c>
      <c r="V22" s="69">
        <f t="shared" si="3"/>
        <v>163.9787569434019</v>
      </c>
      <c r="W22" s="69">
        <f t="shared" si="14"/>
        <v>136.93820253743922</v>
      </c>
      <c r="AK22" s="60">
        <v>40330</v>
      </c>
      <c r="AL22" s="4">
        <v>345955</v>
      </c>
      <c r="AM22" s="4">
        <v>347653.6</v>
      </c>
      <c r="AN22" s="69">
        <f t="shared" si="17"/>
        <v>102.82905863504905</v>
      </c>
      <c r="AO22" s="69">
        <f t="shared" si="16"/>
        <v>107.20524329201706</v>
      </c>
      <c r="BC22" s="60">
        <v>40330</v>
      </c>
      <c r="BD22" s="70">
        <v>103940</v>
      </c>
      <c r="BE22" s="4">
        <v>102897.77</v>
      </c>
      <c r="BF22" s="69">
        <f t="shared" si="15"/>
        <v>111.66018520507916</v>
      </c>
      <c r="BG22" s="69">
        <f t="shared" si="4"/>
        <v>112.31644145858897</v>
      </c>
      <c r="BU22" s="60">
        <v>40330</v>
      </c>
      <c r="BV22" s="4">
        <v>80380</v>
      </c>
      <c r="BW22" s="4">
        <v>79796.871</v>
      </c>
      <c r="BX22" s="69">
        <f t="shared" si="5"/>
        <v>129.83572663102296</v>
      </c>
      <c r="BY22" s="69">
        <f t="shared" si="6"/>
        <v>129.58097002531736</v>
      </c>
      <c r="CM22" s="60">
        <v>40330</v>
      </c>
      <c r="CN22" s="70">
        <v>28137</v>
      </c>
      <c r="CO22" s="4">
        <v>27949.254</v>
      </c>
      <c r="CP22" s="69">
        <f t="shared" si="7"/>
        <v>112.01926905008361</v>
      </c>
      <c r="CQ22" s="69">
        <f t="shared" si="8"/>
        <v>111.98404727639917</v>
      </c>
      <c r="DE22" s="60">
        <v>40330</v>
      </c>
      <c r="DF22" s="4">
        <v>167737</v>
      </c>
      <c r="DG22" s="4">
        <v>167179.77</v>
      </c>
      <c r="DH22" s="69">
        <f t="shared" si="9"/>
        <v>90.3916105773117</v>
      </c>
      <c r="DI22" s="69">
        <f t="shared" si="10"/>
        <v>89.86911173200454</v>
      </c>
      <c r="DW22" s="60">
        <v>40330</v>
      </c>
      <c r="DX22" s="4">
        <v>42336</v>
      </c>
      <c r="DY22" s="4">
        <v>41624.979</v>
      </c>
      <c r="DZ22" s="69">
        <f t="shared" si="11"/>
        <v>99.54385139901247</v>
      </c>
      <c r="EA22" s="69">
        <f t="shared" si="12"/>
        <v>98.43409193954562</v>
      </c>
      <c r="EO22" s="60">
        <v>40330</v>
      </c>
      <c r="EP22" s="105">
        <v>0.2410910029198183</v>
      </c>
      <c r="EQ22" s="105">
        <v>0.23976195511367002</v>
      </c>
    </row>
    <row r="23" spans="1:147" ht="15">
      <c r="A23" s="60">
        <v>40360</v>
      </c>
      <c r="B23" s="4">
        <v>799008</v>
      </c>
      <c r="C23" s="4">
        <v>766327.73</v>
      </c>
      <c r="D23" s="69">
        <f t="shared" si="13"/>
        <v>98.82047381407342</v>
      </c>
      <c r="E23" s="69">
        <f t="shared" si="2"/>
        <v>105.0846183735733</v>
      </c>
      <c r="F23" s="4"/>
      <c r="S23" s="60">
        <v>40360</v>
      </c>
      <c r="T23" s="4">
        <v>517627</v>
      </c>
      <c r="U23" s="4">
        <v>457644.4</v>
      </c>
      <c r="V23" s="69">
        <f t="shared" si="3"/>
        <v>161.8960491417705</v>
      </c>
      <c r="W23" s="69">
        <f t="shared" si="14"/>
        <v>137.06564984364022</v>
      </c>
      <c r="AK23" s="60">
        <v>40360</v>
      </c>
      <c r="AL23" s="4">
        <v>353391</v>
      </c>
      <c r="AM23" s="4">
        <v>350634.68</v>
      </c>
      <c r="AN23" s="69">
        <f t="shared" si="17"/>
        <v>105.03927927071042</v>
      </c>
      <c r="AO23" s="69">
        <f t="shared" si="16"/>
        <v>108.12451295202624</v>
      </c>
      <c r="BC23" s="60">
        <v>40360</v>
      </c>
      <c r="BD23" s="70">
        <v>108434</v>
      </c>
      <c r="BE23" s="4">
        <v>106665.23</v>
      </c>
      <c r="BF23" s="69">
        <f t="shared" si="15"/>
        <v>116.4879788582601</v>
      </c>
      <c r="BG23" s="69">
        <f t="shared" si="4"/>
        <v>116.42875313004284</v>
      </c>
      <c r="BU23" s="60">
        <v>40360</v>
      </c>
      <c r="BV23" s="4">
        <v>82111</v>
      </c>
      <c r="BW23" s="4">
        <v>82392.622</v>
      </c>
      <c r="BX23" s="69">
        <f t="shared" si="5"/>
        <v>132.63176597909836</v>
      </c>
      <c r="BY23" s="69">
        <f t="shared" si="6"/>
        <v>133.79617205403082</v>
      </c>
      <c r="CM23" s="60">
        <v>40360</v>
      </c>
      <c r="CN23" s="70">
        <v>28179</v>
      </c>
      <c r="CO23" s="4">
        <v>28172.145</v>
      </c>
      <c r="CP23" s="69">
        <f t="shared" si="7"/>
        <v>112.18647981527192</v>
      </c>
      <c r="CQ23" s="69">
        <f t="shared" si="8"/>
        <v>112.87710282204928</v>
      </c>
      <c r="DE23" s="60">
        <v>40360</v>
      </c>
      <c r="DF23" s="4">
        <v>169425</v>
      </c>
      <c r="DG23" s="4">
        <v>169778.84</v>
      </c>
      <c r="DH23" s="69">
        <f t="shared" si="9"/>
        <v>91.30125507229195</v>
      </c>
      <c r="DI23" s="69">
        <f t="shared" si="10"/>
        <v>91.26626709493692</v>
      </c>
      <c r="DW23" s="60">
        <v>40360</v>
      </c>
      <c r="DX23" s="4">
        <v>41531</v>
      </c>
      <c r="DY23" s="4">
        <v>41759.915</v>
      </c>
      <c r="DZ23" s="69">
        <f t="shared" si="11"/>
        <v>97.65106983305901</v>
      </c>
      <c r="EA23" s="69">
        <f t="shared" si="12"/>
        <v>98.75318645800662</v>
      </c>
      <c r="EO23" s="60">
        <v>40360</v>
      </c>
      <c r="EP23" s="105">
        <v>0.23630332404349869</v>
      </c>
      <c r="EQ23" s="105">
        <v>0.24008425894135474</v>
      </c>
    </row>
    <row r="24" spans="1:147" ht="15">
      <c r="A24" s="60">
        <v>40391</v>
      </c>
      <c r="B24" s="4">
        <v>804809</v>
      </c>
      <c r="C24" s="4">
        <v>774959.85</v>
      </c>
      <c r="D24" s="69">
        <f t="shared" si="13"/>
        <v>99.53793542721803</v>
      </c>
      <c r="E24" s="69">
        <f t="shared" si="2"/>
        <v>106.26831955055525</v>
      </c>
      <c r="F24" s="4"/>
      <c r="S24" s="60">
        <v>40391</v>
      </c>
      <c r="T24" s="4">
        <v>439029</v>
      </c>
      <c r="U24" s="4">
        <v>457235.9</v>
      </c>
      <c r="V24" s="69">
        <f t="shared" si="3"/>
        <v>137.31327878696894</v>
      </c>
      <c r="W24" s="69">
        <f t="shared" si="14"/>
        <v>136.94330306530944</v>
      </c>
      <c r="AK24" s="60">
        <v>40391</v>
      </c>
      <c r="AL24" s="4">
        <v>358506</v>
      </c>
      <c r="AM24" s="4">
        <v>350900.98</v>
      </c>
      <c r="AN24" s="69">
        <f t="shared" si="17"/>
        <v>106.55962334701594</v>
      </c>
      <c r="AO24" s="69">
        <f t="shared" si="16"/>
        <v>108.20663134886914</v>
      </c>
      <c r="BC24" s="60">
        <v>40391</v>
      </c>
      <c r="BD24" s="70">
        <v>107429</v>
      </c>
      <c r="BE24" s="4">
        <v>107883.54</v>
      </c>
      <c r="BF24" s="69">
        <f t="shared" si="15"/>
        <v>115.40833208001202</v>
      </c>
      <c r="BG24" s="69">
        <f t="shared" si="4"/>
        <v>117.75858023701913</v>
      </c>
      <c r="BU24" s="60">
        <v>40391</v>
      </c>
      <c r="BV24" s="4">
        <v>84542</v>
      </c>
      <c r="BW24" s="4">
        <v>84779.903</v>
      </c>
      <c r="BX24" s="69">
        <f t="shared" si="5"/>
        <v>136.55849714904133</v>
      </c>
      <c r="BY24" s="69">
        <f t="shared" si="6"/>
        <v>137.6728427032222</v>
      </c>
      <c r="CM24" s="60">
        <v>40391</v>
      </c>
      <c r="CN24" s="70">
        <v>28321</v>
      </c>
      <c r="CO24" s="4">
        <v>28334.195</v>
      </c>
      <c r="CP24" s="69">
        <f t="shared" si="7"/>
        <v>112.75181144995621</v>
      </c>
      <c r="CQ24" s="69">
        <f t="shared" si="8"/>
        <v>113.52638723089757</v>
      </c>
      <c r="DE24" s="60">
        <v>40391</v>
      </c>
      <c r="DF24" s="4">
        <v>167560</v>
      </c>
      <c r="DG24" s="4">
        <v>170599.86</v>
      </c>
      <c r="DH24" s="69">
        <f t="shared" si="9"/>
        <v>90.2962272386793</v>
      </c>
      <c r="DI24" s="69">
        <f t="shared" si="10"/>
        <v>91.7076143830341</v>
      </c>
      <c r="DW24" s="60">
        <v>40391</v>
      </c>
      <c r="DX24" s="4">
        <v>41802</v>
      </c>
      <c r="DY24" s="4">
        <v>41826.587</v>
      </c>
      <c r="DZ24" s="69">
        <f t="shared" si="11"/>
        <v>98.28826710557253</v>
      </c>
      <c r="EA24" s="69">
        <f t="shared" si="12"/>
        <v>98.9108513490278</v>
      </c>
      <c r="EO24" s="60">
        <v>40391</v>
      </c>
      <c r="EP24" s="105">
        <v>0.23365646268600096</v>
      </c>
      <c r="EQ24" s="105">
        <v>0.24088228371158504</v>
      </c>
    </row>
    <row r="25" spans="1:147" ht="15">
      <c r="A25" s="60">
        <v>40422</v>
      </c>
      <c r="B25" s="4">
        <v>788082</v>
      </c>
      <c r="C25" s="4">
        <v>779192.52</v>
      </c>
      <c r="D25" s="69">
        <f t="shared" si="13"/>
        <v>97.46915756080367</v>
      </c>
      <c r="E25" s="69">
        <f t="shared" si="2"/>
        <v>106.8487350754525</v>
      </c>
      <c r="F25" s="4"/>
      <c r="S25" s="60">
        <v>40422</v>
      </c>
      <c r="T25" s="4">
        <v>432379</v>
      </c>
      <c r="U25" s="4">
        <v>456229.28</v>
      </c>
      <c r="V25" s="69">
        <f t="shared" si="3"/>
        <v>135.23338587799628</v>
      </c>
      <c r="W25" s="69">
        <f t="shared" si="14"/>
        <v>136.64181784131105</v>
      </c>
      <c r="AK25" s="60">
        <v>40422</v>
      </c>
      <c r="AL25" s="4">
        <v>373128</v>
      </c>
      <c r="AM25" s="4">
        <v>353109.08</v>
      </c>
      <c r="AN25" s="69">
        <f t="shared" si="17"/>
        <v>110.90575650121717</v>
      </c>
      <c r="AO25" s="69">
        <f t="shared" si="16"/>
        <v>108.88753871675804</v>
      </c>
      <c r="BC25" s="60">
        <v>40422</v>
      </c>
      <c r="BD25" s="70">
        <v>105977</v>
      </c>
      <c r="BE25" s="4">
        <v>106379.72</v>
      </c>
      <c r="BF25" s="69">
        <f t="shared" si="15"/>
        <v>113.84848419740885</v>
      </c>
      <c r="BG25" s="69">
        <f t="shared" si="4"/>
        <v>116.1171091828432</v>
      </c>
      <c r="BU25" s="60">
        <v>40422</v>
      </c>
      <c r="BV25" s="4">
        <v>86361</v>
      </c>
      <c r="BW25" s="4">
        <v>86105.586</v>
      </c>
      <c r="BX25" s="69">
        <f t="shared" si="5"/>
        <v>139.4966806118658</v>
      </c>
      <c r="BY25" s="69">
        <f t="shared" si="6"/>
        <v>139.8255999095301</v>
      </c>
      <c r="CM25" s="60">
        <v>40422</v>
      </c>
      <c r="CN25" s="70">
        <v>28660</v>
      </c>
      <c r="CO25" s="4">
        <v>28575.398</v>
      </c>
      <c r="CP25" s="69">
        <f t="shared" si="7"/>
        <v>114.10144119754757</v>
      </c>
      <c r="CQ25" s="69">
        <f t="shared" si="8"/>
        <v>114.49281331708967</v>
      </c>
      <c r="DE25" s="60">
        <v>40422</v>
      </c>
      <c r="DF25" s="4">
        <v>167750</v>
      </c>
      <c r="DG25" s="4">
        <v>171493.94</v>
      </c>
      <c r="DH25" s="69">
        <f t="shared" si="9"/>
        <v>90.39861613325645</v>
      </c>
      <c r="DI25" s="69">
        <f t="shared" si="10"/>
        <v>92.18823578487806</v>
      </c>
      <c r="DW25" s="60">
        <v>40422</v>
      </c>
      <c r="DX25" s="4">
        <v>42719</v>
      </c>
      <c r="DY25" s="4">
        <v>41999.579</v>
      </c>
      <c r="DZ25" s="69">
        <f t="shared" si="11"/>
        <v>100.44439219374559</v>
      </c>
      <c r="EA25" s="69">
        <f t="shared" si="12"/>
        <v>99.31994009434118</v>
      </c>
      <c r="EO25" s="60">
        <v>40422</v>
      </c>
      <c r="EP25" s="105">
        <v>0.23743672616152017</v>
      </c>
      <c r="EQ25" s="105">
        <v>0.2404927199812563</v>
      </c>
    </row>
    <row r="26" spans="1:147" ht="15">
      <c r="A26" s="60">
        <v>40452</v>
      </c>
      <c r="B26" s="4">
        <v>803937</v>
      </c>
      <c r="C26" s="4">
        <v>789905.85</v>
      </c>
      <c r="D26" s="69">
        <f t="shared" si="13"/>
        <v>99.43008737918112</v>
      </c>
      <c r="E26" s="69">
        <f t="shared" si="2"/>
        <v>108.31782741086904</v>
      </c>
      <c r="F26" s="4"/>
      <c r="S26" s="60">
        <v>40452</v>
      </c>
      <c r="T26" s="4">
        <v>430089</v>
      </c>
      <c r="U26" s="4">
        <v>461412.66</v>
      </c>
      <c r="V26" s="69">
        <f t="shared" si="3"/>
        <v>134.5171520792674</v>
      </c>
      <c r="W26" s="69">
        <f t="shared" si="14"/>
        <v>138.19425319960786</v>
      </c>
      <c r="AK26" s="60">
        <v>40452</v>
      </c>
      <c r="AL26" s="4">
        <v>359266</v>
      </c>
      <c r="AM26" s="4">
        <v>352791.55</v>
      </c>
      <c r="AN26" s="69">
        <f t="shared" si="17"/>
        <v>106.78552002306525</v>
      </c>
      <c r="AO26" s="69">
        <f t="shared" si="16"/>
        <v>108.7896226275747</v>
      </c>
      <c r="BC26" s="60">
        <v>40452</v>
      </c>
      <c r="BD26" s="70">
        <v>106492</v>
      </c>
      <c r="BE26" s="4">
        <v>106456.88</v>
      </c>
      <c r="BF26" s="69">
        <f t="shared" si="15"/>
        <v>114.40173602904842</v>
      </c>
      <c r="BG26" s="69">
        <f t="shared" si="4"/>
        <v>116.20133196651426</v>
      </c>
      <c r="BU26" s="60">
        <v>40452</v>
      </c>
      <c r="BV26" s="4">
        <v>87937</v>
      </c>
      <c r="BW26" s="4">
        <v>87471.98</v>
      </c>
      <c r="BX26" s="69">
        <f t="shared" si="5"/>
        <v>142.0423524850991</v>
      </c>
      <c r="BY26" s="69">
        <f t="shared" si="6"/>
        <v>142.04446711244051</v>
      </c>
      <c r="CM26" s="60">
        <v>40452</v>
      </c>
      <c r="CN26" s="70">
        <v>28946</v>
      </c>
      <c r="CO26" s="4">
        <v>28774.903</v>
      </c>
      <c r="CP26" s="69">
        <f t="shared" si="7"/>
        <v>115.24006688430607</v>
      </c>
      <c r="CQ26" s="69">
        <f t="shared" si="8"/>
        <v>115.29216836792135</v>
      </c>
      <c r="DE26" s="60">
        <v>40452</v>
      </c>
      <c r="DF26" s="4">
        <v>172326</v>
      </c>
      <c r="DG26" s="4">
        <v>172772.85</v>
      </c>
      <c r="DH26" s="69">
        <f t="shared" si="9"/>
        <v>92.86457182580955</v>
      </c>
      <c r="DI26" s="69">
        <f t="shared" si="10"/>
        <v>92.87572629694886</v>
      </c>
      <c r="DW26" s="60">
        <v>40452</v>
      </c>
      <c r="DX26" s="4">
        <v>42253</v>
      </c>
      <c r="DY26" s="4">
        <v>42243.099</v>
      </c>
      <c r="DZ26" s="69">
        <f t="shared" si="11"/>
        <v>99.34869503879614</v>
      </c>
      <c r="EA26" s="69">
        <f t="shared" si="12"/>
        <v>99.89581233848376</v>
      </c>
      <c r="EO26" s="60">
        <v>40452</v>
      </c>
      <c r="EP26" s="105">
        <v>0.23926347030514908</v>
      </c>
      <c r="EQ26" s="105">
        <v>0.2400621693923024</v>
      </c>
    </row>
    <row r="27" spans="1:147" ht="15">
      <c r="A27" s="60">
        <v>40483</v>
      </c>
      <c r="B27" s="4">
        <v>784248</v>
      </c>
      <c r="C27" s="4">
        <v>799223.29</v>
      </c>
      <c r="D27" s="69">
        <f t="shared" si="13"/>
        <v>96.99497245051296</v>
      </c>
      <c r="E27" s="69">
        <f t="shared" si="2"/>
        <v>109.59550481739937</v>
      </c>
      <c r="F27" s="4"/>
      <c r="S27" s="60">
        <v>40483</v>
      </c>
      <c r="T27" s="4">
        <v>445379</v>
      </c>
      <c r="U27" s="4">
        <v>462389.15</v>
      </c>
      <c r="V27" s="69">
        <f t="shared" si="3"/>
        <v>139.29934194064955</v>
      </c>
      <c r="W27" s="69">
        <f t="shared" si="14"/>
        <v>138.48671441275897</v>
      </c>
      <c r="AK27" s="60">
        <v>40483</v>
      </c>
      <c r="AL27" s="4">
        <v>354743</v>
      </c>
      <c r="AM27" s="4">
        <v>355102.32</v>
      </c>
      <c r="AN27" s="69">
        <f t="shared" si="17"/>
        <v>105.44113756810339</v>
      </c>
      <c r="AO27" s="69">
        <f t="shared" si="16"/>
        <v>109.50219013742328</v>
      </c>
      <c r="BC27" s="60">
        <v>40483</v>
      </c>
      <c r="BD27" s="70">
        <v>107453</v>
      </c>
      <c r="BE27" s="4">
        <v>107215.55</v>
      </c>
      <c r="BF27" s="69">
        <f t="shared" si="15"/>
        <v>115.43411468964185</v>
      </c>
      <c r="BG27" s="69">
        <f t="shared" si="4"/>
        <v>117.02944626521467</v>
      </c>
      <c r="BU27" s="60">
        <v>40483</v>
      </c>
      <c r="BV27" s="4">
        <v>90784</v>
      </c>
      <c r="BW27" s="4">
        <v>90292.995</v>
      </c>
      <c r="BX27" s="69">
        <f t="shared" si="5"/>
        <v>146.64103765203765</v>
      </c>
      <c r="BY27" s="69">
        <f t="shared" si="6"/>
        <v>146.62547205129295</v>
      </c>
      <c r="CM27" s="60">
        <v>40483</v>
      </c>
      <c r="CN27" s="70">
        <v>29005</v>
      </c>
      <c r="CO27" s="4">
        <v>29003.167</v>
      </c>
      <c r="CP27" s="69">
        <f t="shared" si="7"/>
        <v>115.47495819730871</v>
      </c>
      <c r="CQ27" s="69">
        <f t="shared" si="8"/>
        <v>116.20675186870105</v>
      </c>
      <c r="DE27" s="60">
        <v>40483</v>
      </c>
      <c r="DF27" s="4">
        <v>172752</v>
      </c>
      <c r="DG27" s="4">
        <v>171809.51</v>
      </c>
      <c r="DH27" s="69">
        <f t="shared" si="9"/>
        <v>93.09413850522992</v>
      </c>
      <c r="DI27" s="69">
        <f t="shared" si="10"/>
        <v>92.35787350832551</v>
      </c>
      <c r="DW27" s="60">
        <v>40483</v>
      </c>
      <c r="DX27" s="4">
        <v>42311</v>
      </c>
      <c r="DY27" s="4">
        <v>42525.617</v>
      </c>
      <c r="DZ27" s="69">
        <f t="shared" si="11"/>
        <v>99.48506936280272</v>
      </c>
      <c r="EA27" s="69">
        <f t="shared" si="12"/>
        <v>100.56390643617871</v>
      </c>
      <c r="EO27" s="60">
        <v>40483</v>
      </c>
      <c r="EP27" s="105">
        <v>0.24172171470712586</v>
      </c>
      <c r="EQ27" s="105">
        <v>0.24006090883175074</v>
      </c>
    </row>
    <row r="28" spans="1:147" ht="15">
      <c r="A28" s="60">
        <v>40513</v>
      </c>
      <c r="B28" s="4">
        <v>818926</v>
      </c>
      <c r="C28" s="4">
        <v>810259.58</v>
      </c>
      <c r="D28" s="69">
        <f t="shared" si="13"/>
        <v>101.28391122324669</v>
      </c>
      <c r="E28" s="69">
        <f t="shared" si="2"/>
        <v>111.10888385551674</v>
      </c>
      <c r="F28" s="4"/>
      <c r="S28" s="60">
        <v>40513</v>
      </c>
      <c r="T28" s="4">
        <v>449264</v>
      </c>
      <c r="U28" s="4">
        <v>461772.43</v>
      </c>
      <c r="V28" s="69">
        <f t="shared" si="3"/>
        <v>140.51443727168095</v>
      </c>
      <c r="W28" s="69">
        <f t="shared" si="14"/>
        <v>138.30200522026897</v>
      </c>
      <c r="AK28" s="60">
        <v>40513</v>
      </c>
      <c r="AL28" s="4">
        <v>357682</v>
      </c>
      <c r="AM28" s="4">
        <v>357473.8</v>
      </c>
      <c r="AN28" s="69">
        <f t="shared" si="17"/>
        <v>106.31470379298354</v>
      </c>
      <c r="AO28" s="69">
        <f t="shared" si="16"/>
        <v>110.23347866819687</v>
      </c>
      <c r="BC28" s="60">
        <v>40513</v>
      </c>
      <c r="BD28" s="70">
        <v>110895</v>
      </c>
      <c r="BE28" s="4">
        <v>109305.13</v>
      </c>
      <c r="BF28" s="69">
        <f t="shared" si="15"/>
        <v>119.13177062071634</v>
      </c>
      <c r="BG28" s="69">
        <f t="shared" si="4"/>
        <v>119.31029442881471</v>
      </c>
      <c r="BU28" s="60">
        <v>40513</v>
      </c>
      <c r="BV28" s="4">
        <v>96335</v>
      </c>
      <c r="BW28" s="4">
        <v>95080.106</v>
      </c>
      <c r="BX28" s="69">
        <f t="shared" si="5"/>
        <v>155.6074237994476</v>
      </c>
      <c r="BY28" s="69">
        <f t="shared" si="6"/>
        <v>154.3991914869694</v>
      </c>
      <c r="CM28" s="60">
        <v>40513</v>
      </c>
      <c r="CN28" s="70">
        <v>29400</v>
      </c>
      <c r="CO28" s="4">
        <v>29252.02</v>
      </c>
      <c r="CP28" s="69">
        <f t="shared" si="7"/>
        <v>117.04753563181782</v>
      </c>
      <c r="CQ28" s="69">
        <f t="shared" si="8"/>
        <v>117.20382914728864</v>
      </c>
      <c r="DE28" s="60">
        <v>40513</v>
      </c>
      <c r="DF28" s="4">
        <v>177393</v>
      </c>
      <c r="DG28" s="4">
        <v>174244.79</v>
      </c>
      <c r="DH28" s="69">
        <f t="shared" si="9"/>
        <v>95.59512197750678</v>
      </c>
      <c r="DI28" s="69">
        <f t="shared" si="10"/>
        <v>93.66698196336596</v>
      </c>
      <c r="DW28" s="60">
        <v>40513</v>
      </c>
      <c r="DX28" s="4">
        <v>43150</v>
      </c>
      <c r="DY28" s="4">
        <v>43003.842</v>
      </c>
      <c r="DZ28" s="69">
        <f t="shared" si="11"/>
        <v>101.4577944980014</v>
      </c>
      <c r="EA28" s="69">
        <f t="shared" si="12"/>
        <v>101.69480535189443</v>
      </c>
      <c r="EO28" s="60">
        <v>40513</v>
      </c>
      <c r="EP28" s="105">
        <v>0.2424198045820826</v>
      </c>
      <c r="EQ28" s="105">
        <v>0.24081940085558218</v>
      </c>
    </row>
    <row r="29" spans="1:147" ht="15">
      <c r="A29" s="60">
        <v>40544</v>
      </c>
      <c r="B29" s="4">
        <v>769393</v>
      </c>
      <c r="C29" s="4">
        <v>824127.49</v>
      </c>
      <c r="D29" s="69">
        <f t="shared" si="13"/>
        <v>95.15772158630627</v>
      </c>
      <c r="E29" s="69">
        <f t="shared" si="2"/>
        <v>113.01055591166048</v>
      </c>
      <c r="F29" s="4"/>
      <c r="S29" s="60">
        <v>40544</v>
      </c>
      <c r="T29" s="4">
        <v>439103</v>
      </c>
      <c r="U29" s="4">
        <v>461547.6</v>
      </c>
      <c r="V29" s="69">
        <f t="shared" si="3"/>
        <v>137.33642345994096</v>
      </c>
      <c r="W29" s="69">
        <f t="shared" si="14"/>
        <v>138.23466806929684</v>
      </c>
      <c r="AK29" s="60">
        <v>40544</v>
      </c>
      <c r="AL29" s="4">
        <v>353158</v>
      </c>
      <c r="AM29" s="4">
        <v>359248.03</v>
      </c>
      <c r="AN29" s="69">
        <f t="shared" si="17"/>
        <v>104.97002410555318</v>
      </c>
      <c r="AO29" s="69">
        <f t="shared" si="16"/>
        <v>110.78059441446268</v>
      </c>
      <c r="BC29" s="60">
        <v>40544</v>
      </c>
      <c r="BD29" s="70">
        <v>114677</v>
      </c>
      <c r="BE29" s="4">
        <v>113616.59</v>
      </c>
      <c r="BF29" s="69">
        <f t="shared" si="15"/>
        <v>123.19468018821304</v>
      </c>
      <c r="BG29" s="69">
        <f t="shared" si="4"/>
        <v>124.01640073890331</v>
      </c>
      <c r="BU29" s="60">
        <v>40544</v>
      </c>
      <c r="BV29" s="4">
        <v>98432</v>
      </c>
      <c r="BW29" s="4">
        <v>98175.087</v>
      </c>
      <c r="BX29" s="69">
        <f t="shared" si="5"/>
        <v>158.9946534429566</v>
      </c>
      <c r="BY29" s="69">
        <f t="shared" si="6"/>
        <v>159.42508580041846</v>
      </c>
      <c r="CM29" s="60">
        <v>40544</v>
      </c>
      <c r="CN29" s="70">
        <v>29275</v>
      </c>
      <c r="CO29" s="4">
        <v>29537.921</v>
      </c>
      <c r="CP29" s="69">
        <f t="shared" si="7"/>
        <v>116.54988454494786</v>
      </c>
      <c r="CQ29" s="69">
        <f t="shared" si="8"/>
        <v>118.34934634429037</v>
      </c>
      <c r="DE29" s="60">
        <v>40544</v>
      </c>
      <c r="DF29" s="4">
        <v>177786</v>
      </c>
      <c r="DG29" s="4">
        <v>176842.05</v>
      </c>
      <c r="DH29" s="69">
        <f t="shared" si="9"/>
        <v>95.80690532260586</v>
      </c>
      <c r="DI29" s="69">
        <f t="shared" si="10"/>
        <v>95.06316434319017</v>
      </c>
      <c r="DW29" s="60">
        <v>40544</v>
      </c>
      <c r="DX29" s="4">
        <v>43166</v>
      </c>
      <c r="DY29" s="4">
        <v>43489.737</v>
      </c>
      <c r="DZ29" s="69">
        <f t="shared" si="11"/>
        <v>101.49541500117564</v>
      </c>
      <c r="EA29" s="69">
        <f t="shared" si="12"/>
        <v>102.84384216229054</v>
      </c>
      <c r="EO29" s="60">
        <v>40544</v>
      </c>
      <c r="EP29" s="105">
        <v>0.24513811962784732</v>
      </c>
      <c r="EQ29" s="105">
        <v>0.24153821207937262</v>
      </c>
    </row>
    <row r="30" spans="1:147" ht="15">
      <c r="A30" s="60">
        <v>40575</v>
      </c>
      <c r="B30" s="4">
        <v>765585</v>
      </c>
      <c r="C30" s="4">
        <v>832830.36</v>
      </c>
      <c r="D30" s="69">
        <f t="shared" si="13"/>
        <v>94.686752128824</v>
      </c>
      <c r="E30" s="69">
        <f t="shared" si="2"/>
        <v>114.20395886042864</v>
      </c>
      <c r="F30" s="4"/>
      <c r="S30" s="60">
        <v>40575</v>
      </c>
      <c r="T30" s="4">
        <v>448963</v>
      </c>
      <c r="U30" s="4">
        <v>462130.55</v>
      </c>
      <c r="V30" s="69">
        <f t="shared" si="3"/>
        <v>140.42029475053798</v>
      </c>
      <c r="W30" s="69">
        <f t="shared" si="14"/>
        <v>138.4092630617765</v>
      </c>
      <c r="AK30" s="60">
        <v>40575</v>
      </c>
      <c r="AL30" s="4">
        <v>349237</v>
      </c>
      <c r="AM30" s="4">
        <v>360930.48</v>
      </c>
      <c r="AN30" s="69">
        <f t="shared" si="17"/>
        <v>103.80457559661987</v>
      </c>
      <c r="AO30" s="69">
        <f t="shared" si="16"/>
        <v>111.29940814622515</v>
      </c>
      <c r="BC30" s="60">
        <v>40575</v>
      </c>
      <c r="BD30" s="70">
        <v>110199</v>
      </c>
      <c r="BE30" s="4">
        <v>113074.11</v>
      </c>
      <c r="BF30" s="69">
        <f t="shared" si="15"/>
        <v>118.384074941452</v>
      </c>
      <c r="BG30" s="69">
        <f t="shared" si="4"/>
        <v>123.42426523234711</v>
      </c>
      <c r="BU30" s="60">
        <v>40575</v>
      </c>
      <c r="BV30" s="4">
        <v>99395</v>
      </c>
      <c r="BW30" s="4">
        <v>100047.41</v>
      </c>
      <c r="BX30" s="69">
        <f t="shared" si="5"/>
        <v>160.55016233504014</v>
      </c>
      <c r="BY30" s="69">
        <f t="shared" si="6"/>
        <v>162.46552369604362</v>
      </c>
      <c r="CM30" s="60">
        <v>40575</v>
      </c>
      <c r="CN30" s="70">
        <v>29565</v>
      </c>
      <c r="CO30" s="4">
        <v>29808.394</v>
      </c>
      <c r="CP30" s="69">
        <f t="shared" si="7"/>
        <v>117.70443506648618</v>
      </c>
      <c r="CQ30" s="69">
        <f t="shared" si="8"/>
        <v>119.43304829994865</v>
      </c>
      <c r="DE30" s="60">
        <v>40575</v>
      </c>
      <c r="DF30" s="4">
        <v>178370</v>
      </c>
      <c r="DG30" s="4">
        <v>178964.37</v>
      </c>
      <c r="DH30" s="69">
        <f t="shared" si="9"/>
        <v>96.12161645120091</v>
      </c>
      <c r="DI30" s="69">
        <f t="shared" si="10"/>
        <v>96.20403810567392</v>
      </c>
      <c r="DW30" s="60">
        <v>40575</v>
      </c>
      <c r="DX30" s="4">
        <v>43294</v>
      </c>
      <c r="DY30" s="4">
        <v>43933.194</v>
      </c>
      <c r="DZ30" s="69">
        <f t="shared" si="11"/>
        <v>101.79637902656948</v>
      </c>
      <c r="EA30" s="69">
        <f t="shared" si="12"/>
        <v>103.89252226154623</v>
      </c>
      <c r="EO30" s="60">
        <v>40575</v>
      </c>
      <c r="EP30" s="105">
        <v>0.24666992175354233</v>
      </c>
      <c r="EQ30" s="105">
        <v>0.24313094327968876</v>
      </c>
    </row>
    <row r="31" spans="1:147" ht="15">
      <c r="A31" s="60">
        <v>40603</v>
      </c>
      <c r="B31" s="4">
        <v>815330</v>
      </c>
      <c r="C31" s="4">
        <v>846488.18</v>
      </c>
      <c r="D31" s="69">
        <f t="shared" si="13"/>
        <v>100.83916170404864</v>
      </c>
      <c r="E31" s="69">
        <f t="shared" si="2"/>
        <v>116.07682179664911</v>
      </c>
      <c r="F31" s="4"/>
      <c r="S31" s="60">
        <v>40603</v>
      </c>
      <c r="T31" s="4">
        <v>464367</v>
      </c>
      <c r="U31" s="4">
        <v>461501.66</v>
      </c>
      <c r="V31" s="69">
        <f t="shared" si="3"/>
        <v>145.2381399189311</v>
      </c>
      <c r="W31" s="69">
        <f t="shared" si="14"/>
        <v>138.22090892365054</v>
      </c>
      <c r="AK31" s="60">
        <v>40603</v>
      </c>
      <c r="AL31" s="4">
        <v>351704</v>
      </c>
      <c r="AM31" s="4">
        <v>363078.41</v>
      </c>
      <c r="AN31" s="69">
        <f t="shared" si="17"/>
        <v>104.53784809637466</v>
      </c>
      <c r="AO31" s="69">
        <f t="shared" si="16"/>
        <v>111.96176101190586</v>
      </c>
      <c r="BC31" s="60">
        <v>40603</v>
      </c>
      <c r="BD31" s="70">
        <v>111850</v>
      </c>
      <c r="BE31" s="4">
        <v>114062.79</v>
      </c>
      <c r="BF31" s="69">
        <f t="shared" si="15"/>
        <v>120.1577036289023</v>
      </c>
      <c r="BG31" s="69">
        <f t="shared" si="4"/>
        <v>124.50344332669529</v>
      </c>
      <c r="BU31" s="60">
        <v>40603</v>
      </c>
      <c r="BV31" s="4">
        <v>100623</v>
      </c>
      <c r="BW31" s="4">
        <v>101983.14</v>
      </c>
      <c r="BX31" s="69">
        <f t="shared" si="5"/>
        <v>162.53371884540212</v>
      </c>
      <c r="BY31" s="69">
        <f t="shared" si="6"/>
        <v>165.60892729024104</v>
      </c>
      <c r="CM31" s="60">
        <v>40603</v>
      </c>
      <c r="CN31" s="70">
        <v>30003</v>
      </c>
      <c r="CO31" s="4">
        <v>30120.411</v>
      </c>
      <c r="CP31" s="69">
        <f t="shared" si="7"/>
        <v>119.44820447487858</v>
      </c>
      <c r="CQ31" s="69">
        <f t="shared" si="8"/>
        <v>120.6832042604276</v>
      </c>
      <c r="DE31" s="60">
        <v>40603</v>
      </c>
      <c r="DF31" s="4">
        <v>181612</v>
      </c>
      <c r="DG31" s="4">
        <v>179809.01</v>
      </c>
      <c r="DH31" s="69">
        <f t="shared" si="9"/>
        <v>97.86869432603858</v>
      </c>
      <c r="DI31" s="69">
        <f t="shared" si="10"/>
        <v>96.65808255455264</v>
      </c>
      <c r="DW31" s="60">
        <v>40603</v>
      </c>
      <c r="DX31" s="4">
        <v>43953</v>
      </c>
      <c r="DY31" s="4">
        <v>44211.759</v>
      </c>
      <c r="DZ31" s="69">
        <f t="shared" si="11"/>
        <v>103.34587350105808</v>
      </c>
      <c r="EA31" s="69">
        <f t="shared" si="12"/>
        <v>104.55126836736743</v>
      </c>
      <c r="EO31" s="60">
        <v>40603</v>
      </c>
      <c r="EP31" s="105">
        <v>0.24543636901711408</v>
      </c>
      <c r="EQ31" s="105">
        <v>0.24235897312848373</v>
      </c>
    </row>
    <row r="32" spans="1:147" ht="15">
      <c r="A32" s="60">
        <v>40634</v>
      </c>
      <c r="B32" s="4">
        <v>862232</v>
      </c>
      <c r="C32" s="4">
        <v>856187.46</v>
      </c>
      <c r="D32" s="69">
        <f t="shared" si="13"/>
        <v>106.63995201256577</v>
      </c>
      <c r="E32" s="69">
        <f t="shared" si="2"/>
        <v>117.4068599740467</v>
      </c>
      <c r="F32" s="4"/>
      <c r="S32" s="60">
        <v>40634</v>
      </c>
      <c r="T32" s="4">
        <v>459352</v>
      </c>
      <c r="U32" s="4">
        <v>458787.69</v>
      </c>
      <c r="V32" s="69">
        <f t="shared" si="3"/>
        <v>143.66961917629985</v>
      </c>
      <c r="W32" s="69">
        <f t="shared" si="14"/>
        <v>137.40806807668258</v>
      </c>
      <c r="AK32" s="60">
        <v>40634</v>
      </c>
      <c r="AL32" s="4">
        <v>355345</v>
      </c>
      <c r="AM32" s="4">
        <v>365052.5</v>
      </c>
      <c r="AN32" s="69">
        <f t="shared" si="17"/>
        <v>105.62007151413191</v>
      </c>
      <c r="AO32" s="69">
        <f t="shared" si="16"/>
        <v>112.57050718548307</v>
      </c>
      <c r="BC32" s="60">
        <v>40634</v>
      </c>
      <c r="BD32" s="70">
        <v>115053</v>
      </c>
      <c r="BE32" s="4">
        <v>115983.37</v>
      </c>
      <c r="BF32" s="69">
        <f t="shared" si="15"/>
        <v>123.59860773907998</v>
      </c>
      <c r="BG32" s="69">
        <f t="shared" si="4"/>
        <v>126.59982219998416</v>
      </c>
      <c r="BU32" s="60">
        <v>40634</v>
      </c>
      <c r="BV32" s="4">
        <v>101948</v>
      </c>
      <c r="BW32" s="4">
        <v>103254.61</v>
      </c>
      <c r="BX32" s="69">
        <f t="shared" si="5"/>
        <v>164.67395693679433</v>
      </c>
      <c r="BY32" s="69">
        <f t="shared" si="6"/>
        <v>167.67364879991138</v>
      </c>
      <c r="CM32" s="60">
        <v>40634</v>
      </c>
      <c r="CN32" s="70">
        <v>30532</v>
      </c>
      <c r="CO32" s="4">
        <v>30444.128</v>
      </c>
      <c r="CP32" s="69">
        <f t="shared" si="7"/>
        <v>121.55426387451229</v>
      </c>
      <c r="CQ32" s="69">
        <f t="shared" si="8"/>
        <v>121.98023851515849</v>
      </c>
      <c r="DE32" s="60">
        <v>40634</v>
      </c>
      <c r="DF32" s="4">
        <v>182440</v>
      </c>
      <c r="DG32" s="4">
        <v>180882.48</v>
      </c>
      <c r="DH32" s="69">
        <f t="shared" si="9"/>
        <v>98.31489435082746</v>
      </c>
      <c r="DI32" s="69">
        <f t="shared" si="10"/>
        <v>97.23513679604942</v>
      </c>
      <c r="DW32" s="60">
        <v>40634</v>
      </c>
      <c r="DX32" s="4">
        <v>44480</v>
      </c>
      <c r="DY32" s="4">
        <v>44464.059</v>
      </c>
      <c r="DZ32" s="69">
        <f t="shared" si="11"/>
        <v>104.58499882435927</v>
      </c>
      <c r="EA32" s="69">
        <f t="shared" si="12"/>
        <v>105.1479034166331</v>
      </c>
      <c r="EO32" s="60">
        <v>40634</v>
      </c>
      <c r="EP32" s="105">
        <v>0.2443101043095221</v>
      </c>
      <c r="EQ32" s="105">
        <v>0.2427666878559038</v>
      </c>
    </row>
    <row r="33" spans="1:147" ht="15">
      <c r="A33" s="60">
        <v>40664</v>
      </c>
      <c r="B33" s="4">
        <v>900133</v>
      </c>
      <c r="C33" s="4">
        <v>866143.48</v>
      </c>
      <c r="D33" s="69">
        <f t="shared" si="13"/>
        <v>111.32750805459189</v>
      </c>
      <c r="E33" s="69">
        <f t="shared" si="2"/>
        <v>118.77210427000824</v>
      </c>
      <c r="F33" s="4"/>
      <c r="S33" s="60">
        <v>40664</v>
      </c>
      <c r="T33" s="4">
        <v>468359</v>
      </c>
      <c r="U33" s="4">
        <v>459681.68</v>
      </c>
      <c r="V33" s="69">
        <f t="shared" si="3"/>
        <v>146.4867011960166</v>
      </c>
      <c r="W33" s="69">
        <f t="shared" si="14"/>
        <v>137.67582033215368</v>
      </c>
      <c r="AK33" s="60">
        <v>40664</v>
      </c>
      <c r="AL33" s="4">
        <v>369496</v>
      </c>
      <c r="AM33" s="4">
        <v>366623.64</v>
      </c>
      <c r="AN33" s="69">
        <f t="shared" si="17"/>
        <v>109.82620817567627</v>
      </c>
      <c r="AO33" s="69">
        <f t="shared" si="16"/>
        <v>113.05499647581638</v>
      </c>
      <c r="BC33" s="60">
        <v>40664</v>
      </c>
      <c r="BD33" s="70">
        <v>118087</v>
      </c>
      <c r="BE33" s="4">
        <v>117847.67</v>
      </c>
      <c r="BF33" s="69">
        <f t="shared" si="15"/>
        <v>126.85795930644781</v>
      </c>
      <c r="BG33" s="69">
        <f t="shared" si="4"/>
        <v>128.6347695249966</v>
      </c>
      <c r="BU33" s="60">
        <v>40664</v>
      </c>
      <c r="BV33" s="4">
        <v>103172</v>
      </c>
      <c r="BW33" s="4">
        <v>102974.88</v>
      </c>
      <c r="BX33" s="69">
        <f t="shared" si="5"/>
        <v>166.65105235103135</v>
      </c>
      <c r="BY33" s="69">
        <f t="shared" si="6"/>
        <v>167.21939935014058</v>
      </c>
      <c r="CM33" s="60">
        <v>40664</v>
      </c>
      <c r="CN33" s="70">
        <v>30902</v>
      </c>
      <c r="CO33" s="4">
        <v>30755.754</v>
      </c>
      <c r="CP33" s="69">
        <f t="shared" si="7"/>
        <v>123.02731109164742</v>
      </c>
      <c r="CQ33" s="69">
        <f t="shared" si="8"/>
        <v>123.22882785913723</v>
      </c>
      <c r="DE33" s="60">
        <v>40664</v>
      </c>
      <c r="DF33" s="4">
        <v>182778</v>
      </c>
      <c r="DG33" s="4">
        <v>183361.73</v>
      </c>
      <c r="DH33" s="69">
        <f t="shared" si="9"/>
        <v>98.49703880539104</v>
      </c>
      <c r="DI33" s="69">
        <f t="shared" si="10"/>
        <v>98.5678817523415</v>
      </c>
      <c r="DW33" s="60">
        <v>40664</v>
      </c>
      <c r="DX33" s="4">
        <v>44885</v>
      </c>
      <c r="DY33" s="4">
        <v>44622.086</v>
      </c>
      <c r="DZ33" s="69">
        <f t="shared" si="11"/>
        <v>105.53726781095698</v>
      </c>
      <c r="EA33" s="69">
        <f t="shared" si="12"/>
        <v>105.52160316665413</v>
      </c>
      <c r="EO33" s="60">
        <v>40664</v>
      </c>
      <c r="EP33" s="105">
        <v>0.24326266438614272</v>
      </c>
      <c r="EQ33" s="105">
        <v>0.24316001512831323</v>
      </c>
    </row>
    <row r="34" spans="1:147" ht="15">
      <c r="A34" s="60">
        <v>40695</v>
      </c>
      <c r="B34" s="4">
        <v>924647</v>
      </c>
      <c r="C34" s="4">
        <v>884511.05</v>
      </c>
      <c r="D34" s="69">
        <f t="shared" si="13"/>
        <v>114.35937393713398</v>
      </c>
      <c r="E34" s="69">
        <f t="shared" si="2"/>
        <v>121.29080352665645</v>
      </c>
      <c r="F34" s="4"/>
      <c r="S34" s="60">
        <v>40695</v>
      </c>
      <c r="T34" s="4">
        <v>535398</v>
      </c>
      <c r="U34" s="4">
        <v>454760.09</v>
      </c>
      <c r="V34" s="69">
        <f t="shared" si="3"/>
        <v>167.45421107941752</v>
      </c>
      <c r="W34" s="69">
        <f t="shared" si="14"/>
        <v>136.20179173786966</v>
      </c>
      <c r="AK34" s="60">
        <v>40695</v>
      </c>
      <c r="AL34" s="4">
        <v>369808</v>
      </c>
      <c r="AM34" s="4">
        <v>370209.47</v>
      </c>
      <c r="AN34" s="69">
        <f t="shared" si="17"/>
        <v>109.91894470584388</v>
      </c>
      <c r="AO34" s="69">
        <f t="shared" si="16"/>
        <v>114.16075168028948</v>
      </c>
      <c r="BC34" s="60">
        <v>40695</v>
      </c>
      <c r="BD34" s="4">
        <v>122885</v>
      </c>
      <c r="BE34" s="4">
        <v>120454.05</v>
      </c>
      <c r="BF34" s="69">
        <f t="shared" si="15"/>
        <v>132.01233268160627</v>
      </c>
      <c r="BG34" s="69">
        <f t="shared" si="4"/>
        <v>131.47972259529968</v>
      </c>
      <c r="BU34" s="60">
        <v>40695</v>
      </c>
      <c r="BV34" s="4">
        <v>103983</v>
      </c>
      <c r="BW34" s="4">
        <v>103228.62</v>
      </c>
      <c r="BX34" s="69">
        <f t="shared" si="5"/>
        <v>167.9610395903665</v>
      </c>
      <c r="BY34" s="69">
        <f t="shared" si="6"/>
        <v>167.6314440195891</v>
      </c>
      <c r="CM34" s="60">
        <v>40695</v>
      </c>
      <c r="CN34" s="4">
        <v>31146</v>
      </c>
      <c r="CO34" s="4">
        <v>31077.646</v>
      </c>
      <c r="CP34" s="69">
        <f t="shared" si="7"/>
        <v>123.99872601321762</v>
      </c>
      <c r="CQ34" s="69">
        <f t="shared" si="8"/>
        <v>124.51854990130317</v>
      </c>
      <c r="DE34" s="60">
        <v>40695</v>
      </c>
      <c r="DF34" s="4">
        <v>183373</v>
      </c>
      <c r="DG34" s="4">
        <v>182754.9</v>
      </c>
      <c r="DH34" s="69">
        <f t="shared" si="9"/>
        <v>98.81767771209321</v>
      </c>
      <c r="DI34" s="69">
        <f t="shared" si="10"/>
        <v>98.24167438244064</v>
      </c>
      <c r="DW34" s="60">
        <v>40695</v>
      </c>
      <c r="DX34" s="4">
        <v>45379</v>
      </c>
      <c r="DY34" s="4">
        <v>44746.673</v>
      </c>
      <c r="DZ34" s="69">
        <f t="shared" si="11"/>
        <v>106.69880084646132</v>
      </c>
      <c r="EA34" s="69">
        <f t="shared" si="12"/>
        <v>105.8162245336096</v>
      </c>
      <c r="EO34" s="60">
        <v>40695</v>
      </c>
      <c r="EP34" s="105">
        <v>0.24262720252357683</v>
      </c>
      <c r="EQ34" s="105">
        <v>0.2425556078246271</v>
      </c>
    </row>
    <row r="35" spans="1:147" ht="15">
      <c r="A35" s="60">
        <v>40725</v>
      </c>
      <c r="B35" s="4">
        <v>943960</v>
      </c>
      <c r="C35" s="4">
        <v>897127.05</v>
      </c>
      <c r="D35" s="69">
        <f t="shared" si="13"/>
        <v>116.74798557903394</v>
      </c>
      <c r="E35" s="69">
        <f t="shared" si="2"/>
        <v>123.02080427372715</v>
      </c>
      <c r="F35" s="4"/>
      <c r="S35" s="60">
        <v>40725</v>
      </c>
      <c r="T35" s="4">
        <v>517424</v>
      </c>
      <c r="U35" s="4">
        <v>451187.04</v>
      </c>
      <c r="V35" s="69">
        <f t="shared" si="3"/>
        <v>161.83255767402292</v>
      </c>
      <c r="W35" s="69">
        <f t="shared" si="14"/>
        <v>135.1316542683107</v>
      </c>
      <c r="AK35" s="60">
        <v>40725</v>
      </c>
      <c r="AL35" s="4">
        <v>373077</v>
      </c>
      <c r="AM35" s="4">
        <v>371391.12</v>
      </c>
      <c r="AN35" s="69">
        <f t="shared" si="17"/>
        <v>110.89059764532439</v>
      </c>
      <c r="AO35" s="69">
        <f t="shared" si="16"/>
        <v>114.52513472058021</v>
      </c>
      <c r="BC35" s="60">
        <v>40725</v>
      </c>
      <c r="BD35" s="4">
        <v>122738</v>
      </c>
      <c r="BE35" s="4">
        <v>120182.99</v>
      </c>
      <c r="BF35" s="69">
        <f t="shared" si="15"/>
        <v>131.8544141976237</v>
      </c>
      <c r="BG35" s="69">
        <f t="shared" si="4"/>
        <v>131.18385131818877</v>
      </c>
      <c r="BU35" s="60">
        <v>40725</v>
      </c>
      <c r="BV35" s="4">
        <v>102782</v>
      </c>
      <c r="BW35" s="4">
        <v>103134.98</v>
      </c>
      <c r="BX35" s="69">
        <f t="shared" si="5"/>
        <v>166.02109547884797</v>
      </c>
      <c r="BY35" s="69">
        <f t="shared" si="6"/>
        <v>167.47938339514218</v>
      </c>
      <c r="CM35" s="60">
        <v>40725</v>
      </c>
      <c r="CN35" s="4">
        <v>31078</v>
      </c>
      <c r="CO35" s="4">
        <v>31398.656</v>
      </c>
      <c r="CP35" s="69">
        <f t="shared" si="7"/>
        <v>123.72800382196034</v>
      </c>
      <c r="CQ35" s="69">
        <f t="shared" si="8"/>
        <v>125.80473804128704</v>
      </c>
      <c r="DE35" s="60">
        <v>40725</v>
      </c>
      <c r="DF35" s="4">
        <v>181445</v>
      </c>
      <c r="DG35" s="4">
        <v>181824.88</v>
      </c>
      <c r="DH35" s="69">
        <f t="shared" si="9"/>
        <v>97.77869987659443</v>
      </c>
      <c r="DI35" s="69">
        <f t="shared" si="10"/>
        <v>97.74173308396297</v>
      </c>
      <c r="DW35" s="60">
        <v>40725</v>
      </c>
      <c r="DX35" s="4">
        <v>44723</v>
      </c>
      <c r="DY35" s="4">
        <v>44957.301</v>
      </c>
      <c r="DZ35" s="69">
        <f t="shared" si="11"/>
        <v>105.15636021631789</v>
      </c>
      <c r="EA35" s="69">
        <f t="shared" si="12"/>
        <v>106.31431429641864</v>
      </c>
      <c r="EO35" s="60">
        <v>40725</v>
      </c>
      <c r="EP35" s="105">
        <v>0.23806624873913979</v>
      </c>
      <c r="EQ35" s="105">
        <v>0.2416689991603023</v>
      </c>
    </row>
    <row r="36" spans="1:147" ht="15">
      <c r="A36" s="60">
        <v>40756</v>
      </c>
      <c r="B36" s="4">
        <v>918949</v>
      </c>
      <c r="C36" s="4">
        <v>904910.45</v>
      </c>
      <c r="D36" s="69">
        <f t="shared" si="13"/>
        <v>113.65465125626896</v>
      </c>
      <c r="E36" s="69">
        <f t="shared" si="2"/>
        <v>124.08812258497875</v>
      </c>
      <c r="F36" s="4"/>
      <c r="S36" s="60">
        <v>40756</v>
      </c>
      <c r="T36" s="4">
        <v>426720</v>
      </c>
      <c r="U36" s="4">
        <v>446199.03</v>
      </c>
      <c r="V36" s="69">
        <f t="shared" si="3"/>
        <v>133.46344392733823</v>
      </c>
      <c r="W36" s="69">
        <f t="shared" si="14"/>
        <v>133.63773271682538</v>
      </c>
      <c r="AK36" s="60">
        <v>40756</v>
      </c>
      <c r="AL36" s="4">
        <v>375289</v>
      </c>
      <c r="AM36" s="4">
        <v>372907.81</v>
      </c>
      <c r="AN36" s="69">
        <f t="shared" si="17"/>
        <v>111.54807586561526</v>
      </c>
      <c r="AO36" s="69">
        <f t="shared" si="16"/>
        <v>114.99283337363188</v>
      </c>
      <c r="BC36" s="60">
        <v>40756</v>
      </c>
      <c r="BD36" s="4">
        <v>117910</v>
      </c>
      <c r="BE36" s="4">
        <v>119305.78</v>
      </c>
      <c r="BF36" s="69">
        <f t="shared" si="15"/>
        <v>126.66781256042799</v>
      </c>
      <c r="BG36" s="69">
        <f t="shared" si="4"/>
        <v>130.2263465480476</v>
      </c>
      <c r="BU36" s="60">
        <v>40756</v>
      </c>
      <c r="BV36" s="4">
        <v>103361</v>
      </c>
      <c r="BW36" s="4">
        <v>103652.58</v>
      </c>
      <c r="BX36" s="69">
        <f t="shared" si="5"/>
        <v>166.9563391429356</v>
      </c>
      <c r="BY36" s="69">
        <f t="shared" si="6"/>
        <v>168.3199064538108</v>
      </c>
      <c r="CM36" s="60">
        <v>40756</v>
      </c>
      <c r="CN36" s="4">
        <v>31509</v>
      </c>
      <c r="CO36" s="4">
        <v>31782.116</v>
      </c>
      <c r="CP36" s="69">
        <f t="shared" si="7"/>
        <v>125.44390476948801</v>
      </c>
      <c r="CQ36" s="69">
        <f t="shared" si="8"/>
        <v>127.34114408520536</v>
      </c>
      <c r="DE36" s="60">
        <v>40756</v>
      </c>
      <c r="DF36" s="4">
        <v>178201</v>
      </c>
      <c r="DG36" s="4">
        <v>181442.82</v>
      </c>
      <c r="DH36" s="69">
        <f t="shared" si="9"/>
        <v>96.03054422391912</v>
      </c>
      <c r="DI36" s="69">
        <f t="shared" si="10"/>
        <v>97.5363530141834</v>
      </c>
      <c r="DW36" s="60">
        <v>40756</v>
      </c>
      <c r="DX36" s="4">
        <v>45270</v>
      </c>
      <c r="DY36" s="4">
        <v>45300.7149999999</v>
      </c>
      <c r="DZ36" s="69">
        <f t="shared" si="11"/>
        <v>106.44251116858688</v>
      </c>
      <c r="EA36" s="69">
        <f t="shared" si="12"/>
        <v>107.12641429169594</v>
      </c>
      <c r="EO36" s="60">
        <v>40756</v>
      </c>
      <c r="EP36" s="105">
        <v>0.23427765214212362</v>
      </c>
      <c r="EQ36" s="105">
        <v>0.23985791532873202</v>
      </c>
    </row>
    <row r="37" spans="1:147" ht="15">
      <c r="A37" s="60">
        <v>40787</v>
      </c>
      <c r="B37" s="4">
        <v>948665</v>
      </c>
      <c r="C37" s="4">
        <v>929006.62</v>
      </c>
      <c r="D37" s="69">
        <f t="shared" si="13"/>
        <v>117.32989505840739</v>
      </c>
      <c r="E37" s="69">
        <f t="shared" si="2"/>
        <v>127.3923705321524</v>
      </c>
      <c r="F37" s="4"/>
      <c r="S37" s="60">
        <v>40787</v>
      </c>
      <c r="T37" s="4">
        <v>412551</v>
      </c>
      <c r="U37" s="4">
        <v>441609.18</v>
      </c>
      <c r="V37" s="69">
        <f t="shared" si="3"/>
        <v>129.03186458489716</v>
      </c>
      <c r="W37" s="69">
        <f t="shared" si="14"/>
        <v>132.26306108764157</v>
      </c>
      <c r="AK37" s="60">
        <v>40787</v>
      </c>
      <c r="AL37" s="4">
        <v>397769</v>
      </c>
      <c r="AM37" s="4">
        <v>376540.29</v>
      </c>
      <c r="AN37" s="69">
        <f t="shared" si="17"/>
        <v>118.22986175717891</v>
      </c>
      <c r="AO37" s="69">
        <f t="shared" si="16"/>
        <v>116.11297394503224</v>
      </c>
      <c r="BC37" s="60">
        <v>40787</v>
      </c>
      <c r="BD37" s="4">
        <v>120915</v>
      </c>
      <c r="BE37" s="4">
        <v>121892.4</v>
      </c>
      <c r="BF37" s="69">
        <f t="shared" si="15"/>
        <v>129.8960101411598</v>
      </c>
      <c r="BG37" s="69">
        <f t="shared" si="4"/>
        <v>133.04973090132964</v>
      </c>
      <c r="BU37" s="60">
        <v>40787</v>
      </c>
      <c r="BV37" s="4">
        <v>106138</v>
      </c>
      <c r="BW37" s="4">
        <v>105824.52</v>
      </c>
      <c r="BX37" s="69">
        <f t="shared" si="5"/>
        <v>171.4419551276874</v>
      </c>
      <c r="BY37" s="69">
        <f t="shared" si="6"/>
        <v>171.8468880072202</v>
      </c>
      <c r="CM37" s="60">
        <v>40787</v>
      </c>
      <c r="CN37" s="4">
        <v>32330</v>
      </c>
      <c r="CO37" s="4">
        <v>32195.779</v>
      </c>
      <c r="CP37" s="69">
        <f t="shared" si="7"/>
        <v>128.71247710805</v>
      </c>
      <c r="CQ37" s="69">
        <f t="shared" si="8"/>
        <v>128.99856424205453</v>
      </c>
      <c r="DE37" s="60">
        <v>40787</v>
      </c>
      <c r="DF37" s="4">
        <v>180971</v>
      </c>
      <c r="DG37" s="4">
        <v>185010.76</v>
      </c>
      <c r="DH37" s="69">
        <f t="shared" si="9"/>
        <v>97.52326652907037</v>
      </c>
      <c r="DI37" s="69">
        <f t="shared" si="10"/>
        <v>99.45433387103641</v>
      </c>
      <c r="DW37" s="60">
        <v>40787</v>
      </c>
      <c r="DX37" s="4">
        <v>46428</v>
      </c>
      <c r="DY37" s="4">
        <v>45617.071</v>
      </c>
      <c r="DZ37" s="69">
        <f t="shared" si="11"/>
        <v>109.16529508582178</v>
      </c>
      <c r="EA37" s="69">
        <f t="shared" si="12"/>
        <v>107.87452795656138</v>
      </c>
      <c r="EO37" s="60">
        <v>40787</v>
      </c>
      <c r="EP37" s="105">
        <v>0.23677602790989402</v>
      </c>
      <c r="EQ37" s="105">
        <v>0.24013603475708198</v>
      </c>
    </row>
    <row r="38" spans="1:147" ht="15">
      <c r="A38" s="60">
        <v>40817</v>
      </c>
      <c r="B38" s="4">
        <v>941304</v>
      </c>
      <c r="C38" s="4">
        <v>939050.31</v>
      </c>
      <c r="D38" s="69">
        <f t="shared" si="13"/>
        <v>116.4194942767564</v>
      </c>
      <c r="E38" s="69">
        <f t="shared" si="2"/>
        <v>128.76963679747792</v>
      </c>
      <c r="F38" s="4"/>
      <c r="S38" s="60">
        <v>40817</v>
      </c>
      <c r="T38" s="4">
        <v>403267</v>
      </c>
      <c r="U38" s="4">
        <v>436479.36</v>
      </c>
      <c r="V38" s="69">
        <f t="shared" si="3"/>
        <v>126.1281464244608</v>
      </c>
      <c r="W38" s="69">
        <f t="shared" si="14"/>
        <v>130.7266670841732</v>
      </c>
      <c r="AK38" s="60">
        <v>40817</v>
      </c>
      <c r="AL38" s="4">
        <v>387975</v>
      </c>
      <c r="AM38" s="4">
        <v>379663.63</v>
      </c>
      <c r="AN38" s="69">
        <f t="shared" si="17"/>
        <v>115.31876696082773</v>
      </c>
      <c r="AO38" s="69">
        <f t="shared" si="16"/>
        <v>117.0761120358896</v>
      </c>
      <c r="BC38" s="60">
        <v>40817</v>
      </c>
      <c r="BD38" s="4">
        <v>123941</v>
      </c>
      <c r="BE38" s="4">
        <v>123944.65</v>
      </c>
      <c r="BF38" s="69">
        <f t="shared" si="15"/>
        <v>133.14676750531765</v>
      </c>
      <c r="BG38" s="69">
        <f t="shared" si="4"/>
        <v>135.28983209092186</v>
      </c>
      <c r="BU38" s="60">
        <v>40817</v>
      </c>
      <c r="BV38" s="4">
        <v>107607</v>
      </c>
      <c r="BW38" s="4">
        <v>107038.43</v>
      </c>
      <c r="BX38" s="69">
        <f t="shared" si="5"/>
        <v>173.8147926795781</v>
      </c>
      <c r="BY38" s="69">
        <f t="shared" si="6"/>
        <v>173.81813867597677</v>
      </c>
      <c r="CM38" s="60">
        <v>40817</v>
      </c>
      <c r="CN38" s="4">
        <v>32926</v>
      </c>
      <c r="CO38" s="4">
        <v>32601.419</v>
      </c>
      <c r="CP38" s="69">
        <f t="shared" si="7"/>
        <v>131.08527749024603</v>
      </c>
      <c r="CQ38" s="69">
        <f t="shared" si="8"/>
        <v>130.6238387104607</v>
      </c>
      <c r="DE38" s="60">
        <v>40817</v>
      </c>
      <c r="DF38" s="4">
        <v>184448</v>
      </c>
      <c r="DG38" s="4">
        <v>184934.21</v>
      </c>
      <c r="DH38" s="69">
        <f t="shared" si="9"/>
        <v>99.39698329983241</v>
      </c>
      <c r="DI38" s="69">
        <f t="shared" si="10"/>
        <v>99.413183673838</v>
      </c>
      <c r="DW38" s="60">
        <v>40817</v>
      </c>
      <c r="DX38" s="4">
        <v>45620</v>
      </c>
      <c r="DY38" s="4">
        <v>45777.245</v>
      </c>
      <c r="DZ38" s="69">
        <f t="shared" si="11"/>
        <v>107.26545967552316</v>
      </c>
      <c r="EA38" s="69">
        <f t="shared" si="12"/>
        <v>108.25330489822242</v>
      </c>
      <c r="EO38" s="60">
        <v>40817</v>
      </c>
      <c r="EP38" s="105">
        <v>0.23965770007386633</v>
      </c>
      <c r="EQ38" s="105">
        <v>0.24038666607660758</v>
      </c>
    </row>
    <row r="39" ht="15">
      <c r="CN39" s="70"/>
    </row>
    <row r="40" ht="15">
      <c r="CN40" s="70"/>
    </row>
    <row r="41" ht="15">
      <c r="CN41" s="70"/>
    </row>
    <row r="42" ht="15">
      <c r="CN42" s="70"/>
    </row>
    <row r="43" ht="15">
      <c r="CN43" s="4"/>
    </row>
    <row r="44" ht="15">
      <c r="CN44" s="4"/>
    </row>
    <row r="45" ht="15">
      <c r="CN45" s="4"/>
    </row>
    <row r="46" ht="15">
      <c r="CN46" s="4"/>
    </row>
    <row r="47" ht="15">
      <c r="CN47" s="4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1"/>
  <sheetViews>
    <sheetView zoomScalePageLayoutView="0" workbookViewId="0" topLeftCell="A1">
      <pane ySplit="1" topLeftCell="A74" activePane="bottomLeft" state="frozen"/>
      <selection pane="topLeft" activeCell="X1" sqref="X1"/>
      <selection pane="bottomLeft" activeCell="B104" sqref="B104"/>
    </sheetView>
  </sheetViews>
  <sheetFormatPr defaultColWidth="9.140625" defaultRowHeight="15"/>
  <cols>
    <col min="1" max="1" width="17.28125" style="0" bestFit="1" customWidth="1"/>
    <col min="2" max="2" width="76.140625" style="0" customWidth="1"/>
    <col min="3" max="3" width="12.00390625" style="0" bestFit="1" customWidth="1"/>
    <col min="4" max="4" width="12.00390625" style="0" customWidth="1"/>
    <col min="5" max="5" width="12.00390625" style="0" bestFit="1" customWidth="1"/>
    <col min="6" max="6" width="17.8515625" style="0" bestFit="1" customWidth="1"/>
    <col min="7" max="7" width="28.57421875" style="0" bestFit="1" customWidth="1"/>
    <col min="8" max="8" width="26.7109375" style="0" bestFit="1" customWidth="1"/>
    <col min="9" max="9" width="22.00390625" style="0" customWidth="1"/>
    <col min="10" max="11" width="21.28125" style="0" bestFit="1" customWidth="1"/>
    <col min="12" max="12" width="30.00390625" style="0" customWidth="1"/>
    <col min="13" max="13" width="30.57421875" style="0" customWidth="1"/>
  </cols>
  <sheetData>
    <row r="1" spans="1:13" ht="60.75" thickBot="1">
      <c r="A1" s="19" t="s">
        <v>178</v>
      </c>
      <c r="B1" s="20" t="s">
        <v>179</v>
      </c>
      <c r="C1" s="76">
        <v>40452</v>
      </c>
      <c r="D1" s="86">
        <v>40787</v>
      </c>
      <c r="E1" s="77">
        <v>40817</v>
      </c>
      <c r="F1" s="41" t="s">
        <v>268</v>
      </c>
      <c r="G1" s="43" t="s">
        <v>270</v>
      </c>
      <c r="H1" s="16" t="s">
        <v>271</v>
      </c>
      <c r="I1" s="41" t="s">
        <v>272</v>
      </c>
      <c r="J1" s="75" t="s">
        <v>273</v>
      </c>
      <c r="K1" s="73" t="s">
        <v>274</v>
      </c>
      <c r="L1" s="52" t="s">
        <v>275</v>
      </c>
      <c r="M1" s="41" t="s">
        <v>276</v>
      </c>
    </row>
    <row r="2" spans="1:13" ht="15">
      <c r="A2" s="1" t="s">
        <v>0</v>
      </c>
      <c r="B2" s="7" t="s">
        <v>180</v>
      </c>
      <c r="C2" s="79">
        <v>76353</v>
      </c>
      <c r="D2" s="10">
        <v>80704</v>
      </c>
      <c r="E2" s="80">
        <v>81962</v>
      </c>
      <c r="F2" s="39">
        <f aca="true" t="shared" si="0" ref="F2:F33">E2/$E$90</f>
        <v>0.007398547100180617</v>
      </c>
      <c r="G2" s="17">
        <f aca="true" t="shared" si="1" ref="G2:G33">(E2-C2)/C2</f>
        <v>0.07346142260291016</v>
      </c>
      <c r="H2" s="11">
        <f aca="true" t="shared" si="2" ref="H2:H33">E2-C2</f>
        <v>5609</v>
      </c>
      <c r="I2" s="44">
        <f aca="true" t="shared" si="3" ref="I2:I33">H2/$H$90</f>
        <v>0.005167061251186057</v>
      </c>
      <c r="J2" s="4">
        <v>78833.477</v>
      </c>
      <c r="K2" s="15">
        <v>80826.19</v>
      </c>
      <c r="L2" s="44">
        <f aca="true" t="shared" si="4" ref="L2:L33">(K2-J2)/J2</f>
        <v>0.025277497274413044</v>
      </c>
      <c r="M2" s="15">
        <f aca="true" t="shared" si="5" ref="M2:M33">K2-J2</f>
        <v>1992.7130000000034</v>
      </c>
    </row>
    <row r="3" spans="1:13" ht="15">
      <c r="A3" s="5" t="s">
        <v>1</v>
      </c>
      <c r="B3" s="8" t="s">
        <v>181</v>
      </c>
      <c r="C3" s="11">
        <v>33132</v>
      </c>
      <c r="D3" s="12">
        <v>32836</v>
      </c>
      <c r="E3" s="85">
        <v>37512</v>
      </c>
      <c r="F3" s="40">
        <f t="shared" si="0"/>
        <v>0.0033861338037380166</v>
      </c>
      <c r="G3" s="18">
        <f t="shared" si="1"/>
        <v>0.13219847881202462</v>
      </c>
      <c r="H3" s="11">
        <f t="shared" si="2"/>
        <v>4380</v>
      </c>
      <c r="I3" s="34">
        <f t="shared" si="3"/>
        <v>0.004034895396718654</v>
      </c>
      <c r="J3" s="4">
        <v>33642.753</v>
      </c>
      <c r="K3" s="15">
        <v>34809.701</v>
      </c>
      <c r="L3" s="34">
        <f t="shared" si="4"/>
        <v>0.03468645981498613</v>
      </c>
      <c r="M3" s="15">
        <f t="shared" si="5"/>
        <v>1166.948000000004</v>
      </c>
    </row>
    <row r="4" spans="1:13" ht="15">
      <c r="A4" s="5" t="s">
        <v>2</v>
      </c>
      <c r="B4" s="8" t="s">
        <v>182</v>
      </c>
      <c r="C4" s="11">
        <v>6193</v>
      </c>
      <c r="D4" s="12">
        <v>7683</v>
      </c>
      <c r="E4" s="85">
        <v>7872</v>
      </c>
      <c r="F4" s="40">
        <f t="shared" si="0"/>
        <v>0.0007105898193384961</v>
      </c>
      <c r="G4" s="18">
        <f t="shared" si="1"/>
        <v>0.27111254642338123</v>
      </c>
      <c r="H4" s="11">
        <f t="shared" si="2"/>
        <v>1679</v>
      </c>
      <c r="I4" s="34">
        <f t="shared" si="3"/>
        <v>0.0015467099020754838</v>
      </c>
      <c r="J4" s="4">
        <v>7707.6652</v>
      </c>
      <c r="K4" s="15">
        <v>7875.2216</v>
      </c>
      <c r="L4" s="34">
        <f t="shared" si="4"/>
        <v>0.021738930746498884</v>
      </c>
      <c r="M4" s="15">
        <f t="shared" si="5"/>
        <v>167.55639999999948</v>
      </c>
    </row>
    <row r="5" spans="1:13" ht="15">
      <c r="A5" s="5" t="s">
        <v>3</v>
      </c>
      <c r="B5" s="8" t="s">
        <v>183</v>
      </c>
      <c r="C5" s="11">
        <v>51139</v>
      </c>
      <c r="D5" s="12">
        <v>54283</v>
      </c>
      <c r="E5" s="85">
        <v>51857</v>
      </c>
      <c r="F5" s="40">
        <f t="shared" si="0"/>
        <v>0.004681028488495477</v>
      </c>
      <c r="G5" s="18">
        <f t="shared" si="1"/>
        <v>0.01404016504038014</v>
      </c>
      <c r="H5" s="11">
        <f t="shared" si="2"/>
        <v>718</v>
      </c>
      <c r="I5" s="34">
        <f t="shared" si="3"/>
        <v>0.0006614280581835601</v>
      </c>
      <c r="J5" s="4">
        <v>51807.14</v>
      </c>
      <c r="K5" s="15">
        <v>51644.691</v>
      </c>
      <c r="L5" s="34">
        <f t="shared" si="4"/>
        <v>-0.003135648870020629</v>
      </c>
      <c r="M5" s="15">
        <f t="shared" si="5"/>
        <v>-162.44900000000052</v>
      </c>
    </row>
    <row r="6" spans="1:13" ht="15">
      <c r="A6" s="5" t="s">
        <v>4</v>
      </c>
      <c r="B6" s="8" t="s">
        <v>184</v>
      </c>
      <c r="C6" s="11">
        <v>3112</v>
      </c>
      <c r="D6" s="12">
        <v>3735</v>
      </c>
      <c r="E6" s="85">
        <v>3786</v>
      </c>
      <c r="F6" s="40">
        <f t="shared" si="0"/>
        <v>0.00034175470731904805</v>
      </c>
      <c r="G6" s="18">
        <f t="shared" si="1"/>
        <v>0.21658097686375322</v>
      </c>
      <c r="H6" s="11">
        <f t="shared" si="2"/>
        <v>674</v>
      </c>
      <c r="I6" s="34">
        <f t="shared" si="3"/>
        <v>0.0006208948624174366</v>
      </c>
      <c r="J6" s="4">
        <v>3721.6913</v>
      </c>
      <c r="K6" s="15">
        <v>3779.2087</v>
      </c>
      <c r="L6" s="34">
        <f t="shared" si="4"/>
        <v>0.015454640206188025</v>
      </c>
      <c r="M6" s="15">
        <f t="shared" si="5"/>
        <v>57.51740000000018</v>
      </c>
    </row>
    <row r="7" spans="1:13" ht="15">
      <c r="A7" s="5" t="s">
        <v>5</v>
      </c>
      <c r="B7" s="8" t="s">
        <v>185</v>
      </c>
      <c r="C7" s="11">
        <v>20876</v>
      </c>
      <c r="D7" s="12">
        <v>24065</v>
      </c>
      <c r="E7" s="85">
        <v>23452</v>
      </c>
      <c r="F7" s="40">
        <f t="shared" si="0"/>
        <v>0.002116965503445936</v>
      </c>
      <c r="G7" s="18">
        <f t="shared" si="1"/>
        <v>0.12339528645334355</v>
      </c>
      <c r="H7" s="11">
        <f t="shared" si="2"/>
        <v>2576</v>
      </c>
      <c r="I7" s="34">
        <f t="shared" si="3"/>
        <v>0.002373034370307592</v>
      </c>
      <c r="J7" s="4">
        <v>22374.784</v>
      </c>
      <c r="K7" s="15">
        <v>22458.635</v>
      </c>
      <c r="L7" s="34">
        <f t="shared" si="4"/>
        <v>0.003747566903886033</v>
      </c>
      <c r="M7" s="15">
        <f t="shared" si="5"/>
        <v>83.85099999999875</v>
      </c>
    </row>
    <row r="8" spans="1:13" ht="15">
      <c r="A8" s="5" t="s">
        <v>6</v>
      </c>
      <c r="B8" s="8" t="s">
        <v>186</v>
      </c>
      <c r="C8" s="11">
        <v>53958</v>
      </c>
      <c r="D8" s="12">
        <v>61874</v>
      </c>
      <c r="E8" s="85">
        <v>60175</v>
      </c>
      <c r="F8" s="40">
        <f t="shared" si="0"/>
        <v>0.005431877842821901</v>
      </c>
      <c r="G8" s="18">
        <f t="shared" si="1"/>
        <v>0.11521924459765003</v>
      </c>
      <c r="H8" s="11">
        <f t="shared" si="2"/>
        <v>6217</v>
      </c>
      <c r="I8" s="34">
        <f t="shared" si="3"/>
        <v>0.0057271563199543084</v>
      </c>
      <c r="J8" s="4">
        <v>59149.436</v>
      </c>
      <c r="K8" s="15">
        <v>58285.474</v>
      </c>
      <c r="L8" s="34">
        <f t="shared" si="4"/>
        <v>-0.014606428368987314</v>
      </c>
      <c r="M8" s="15">
        <f t="shared" si="5"/>
        <v>-863.9619999999995</v>
      </c>
    </row>
    <row r="9" spans="1:13" ht="15">
      <c r="A9" s="5" t="s">
        <v>7</v>
      </c>
      <c r="B9" s="8" t="s">
        <v>187</v>
      </c>
      <c r="C9" s="11">
        <v>3247</v>
      </c>
      <c r="D9" s="12">
        <v>4670</v>
      </c>
      <c r="E9" s="85">
        <v>4436</v>
      </c>
      <c r="F9" s="40">
        <f t="shared" si="0"/>
        <v>0.00040042891750324805</v>
      </c>
      <c r="G9" s="18">
        <f t="shared" si="1"/>
        <v>0.3661841700030798</v>
      </c>
      <c r="H9" s="11">
        <f t="shared" si="2"/>
        <v>1189</v>
      </c>
      <c r="I9" s="34">
        <f t="shared" si="3"/>
        <v>0.001095317494680018</v>
      </c>
      <c r="J9" s="4">
        <v>4568.9611</v>
      </c>
      <c r="K9" s="15">
        <v>4629.6328</v>
      </c>
      <c r="L9" s="34">
        <f t="shared" si="4"/>
        <v>0.013279101894739237</v>
      </c>
      <c r="M9" s="15">
        <f t="shared" si="5"/>
        <v>60.67169999999987</v>
      </c>
    </row>
    <row r="10" spans="1:13" ht="15">
      <c r="A10" s="5">
        <v>10</v>
      </c>
      <c r="B10" s="8" t="s">
        <v>188</v>
      </c>
      <c r="C10" s="11">
        <v>359266</v>
      </c>
      <c r="D10" s="12">
        <v>397769</v>
      </c>
      <c r="E10" s="85">
        <v>387975</v>
      </c>
      <c r="F10" s="40">
        <f t="shared" si="0"/>
        <v>0.03502173337879231</v>
      </c>
      <c r="G10" s="18">
        <f t="shared" si="1"/>
        <v>0.07991015013945099</v>
      </c>
      <c r="H10" s="11">
        <f t="shared" si="2"/>
        <v>28709</v>
      </c>
      <c r="I10" s="34">
        <f t="shared" si="3"/>
        <v>0.026446989028400873</v>
      </c>
      <c r="J10" s="4">
        <v>376540.29</v>
      </c>
      <c r="K10" s="15">
        <v>379663.63</v>
      </c>
      <c r="L10" s="34">
        <f t="shared" si="4"/>
        <v>0.008294836124973575</v>
      </c>
      <c r="M10" s="15">
        <f t="shared" si="5"/>
        <v>3123.3400000000256</v>
      </c>
    </row>
    <row r="11" spans="1:13" ht="15">
      <c r="A11" s="5">
        <v>11</v>
      </c>
      <c r="B11" s="8" t="s">
        <v>189</v>
      </c>
      <c r="C11" s="11">
        <v>12474</v>
      </c>
      <c r="D11" s="12">
        <v>12929</v>
      </c>
      <c r="E11" s="85">
        <v>12637</v>
      </c>
      <c r="F11" s="40">
        <f t="shared" si="0"/>
        <v>0.0011407169139965162</v>
      </c>
      <c r="G11" s="18">
        <f t="shared" si="1"/>
        <v>0.0130671797338464</v>
      </c>
      <c r="H11" s="11">
        <f t="shared" si="2"/>
        <v>163</v>
      </c>
      <c r="I11" s="34">
        <f t="shared" si="3"/>
        <v>0.00015015706613359374</v>
      </c>
      <c r="J11" s="4">
        <v>12311.482</v>
      </c>
      <c r="K11" s="15">
        <v>12247.847</v>
      </c>
      <c r="L11" s="34">
        <f t="shared" si="4"/>
        <v>-0.005168752226580051</v>
      </c>
      <c r="M11" s="15">
        <f t="shared" si="5"/>
        <v>-63.63500000000022</v>
      </c>
    </row>
    <row r="12" spans="1:13" ht="15">
      <c r="A12" s="5">
        <v>12</v>
      </c>
      <c r="B12" s="8" t="s">
        <v>190</v>
      </c>
      <c r="C12" s="11">
        <v>4895</v>
      </c>
      <c r="D12" s="12">
        <v>4559</v>
      </c>
      <c r="E12" s="85">
        <v>4957</v>
      </c>
      <c r="F12" s="40">
        <f t="shared" si="0"/>
        <v>0.0004474585536662761</v>
      </c>
      <c r="G12" s="18">
        <f t="shared" si="1"/>
        <v>0.012665985699693565</v>
      </c>
      <c r="H12" s="11">
        <f t="shared" si="2"/>
        <v>62</v>
      </c>
      <c r="I12" s="34">
        <f t="shared" si="3"/>
        <v>5.71149576704467E-05</v>
      </c>
      <c r="J12" s="4">
        <v>5048.3699</v>
      </c>
      <c r="K12" s="15">
        <v>4955.1234</v>
      </c>
      <c r="L12" s="34">
        <f t="shared" si="4"/>
        <v>-0.01847061563377107</v>
      </c>
      <c r="M12" s="15">
        <f t="shared" si="5"/>
        <v>-93.24649999999929</v>
      </c>
    </row>
    <row r="13" spans="1:13" ht="15">
      <c r="A13" s="5">
        <v>13</v>
      </c>
      <c r="B13" s="8" t="s">
        <v>191</v>
      </c>
      <c r="C13" s="11">
        <v>350389</v>
      </c>
      <c r="D13" s="12">
        <v>375810</v>
      </c>
      <c r="E13" s="85">
        <v>382009</v>
      </c>
      <c r="F13" s="40">
        <f t="shared" si="0"/>
        <v>0.03448319439731702</v>
      </c>
      <c r="G13" s="18">
        <f t="shared" si="1"/>
        <v>0.090242558984443</v>
      </c>
      <c r="H13" s="11">
        <f t="shared" si="2"/>
        <v>31620</v>
      </c>
      <c r="I13" s="34">
        <f t="shared" si="3"/>
        <v>0.029128628411927815</v>
      </c>
      <c r="J13" s="4">
        <v>376428.25</v>
      </c>
      <c r="K13" s="15">
        <v>377066.6</v>
      </c>
      <c r="L13" s="34">
        <f t="shared" si="4"/>
        <v>0.0016958078996461522</v>
      </c>
      <c r="M13" s="15">
        <f t="shared" si="5"/>
        <v>638.3499999999767</v>
      </c>
    </row>
    <row r="14" spans="1:13" ht="15">
      <c r="A14" s="5">
        <v>14</v>
      </c>
      <c r="B14" s="8" t="s">
        <v>192</v>
      </c>
      <c r="C14" s="11">
        <v>383063</v>
      </c>
      <c r="D14" s="12">
        <v>398709</v>
      </c>
      <c r="E14" s="85">
        <v>404128</v>
      </c>
      <c r="F14" s="40">
        <f t="shared" si="0"/>
        <v>0.03647983263587751</v>
      </c>
      <c r="G14" s="18">
        <f t="shared" si="1"/>
        <v>0.05499095449051462</v>
      </c>
      <c r="H14" s="11">
        <f t="shared" si="2"/>
        <v>21065</v>
      </c>
      <c r="I14" s="34">
        <f t="shared" si="3"/>
        <v>0.019405267473031607</v>
      </c>
      <c r="J14" s="4">
        <v>404845.69</v>
      </c>
      <c r="K14" s="15">
        <v>406133.4</v>
      </c>
      <c r="L14" s="34">
        <f t="shared" si="4"/>
        <v>0.003180742766460033</v>
      </c>
      <c r="M14" s="15">
        <f t="shared" si="5"/>
        <v>1287.710000000021</v>
      </c>
    </row>
    <row r="15" spans="1:13" ht="15">
      <c r="A15" s="5">
        <v>15</v>
      </c>
      <c r="B15" s="8" t="s">
        <v>193</v>
      </c>
      <c r="C15" s="11">
        <v>45231</v>
      </c>
      <c r="D15" s="12">
        <v>52060</v>
      </c>
      <c r="E15" s="85">
        <v>52510</v>
      </c>
      <c r="F15" s="40">
        <f t="shared" si="0"/>
        <v>0.004739973502726681</v>
      </c>
      <c r="G15" s="18">
        <f t="shared" si="1"/>
        <v>0.16092945104021578</v>
      </c>
      <c r="H15" s="11">
        <f t="shared" si="2"/>
        <v>7279</v>
      </c>
      <c r="I15" s="34">
        <f t="shared" si="3"/>
        <v>0.006705480272309379</v>
      </c>
      <c r="J15" s="4">
        <v>51737.808</v>
      </c>
      <c r="K15" s="15">
        <v>52131.63</v>
      </c>
      <c r="L15" s="34">
        <f t="shared" si="4"/>
        <v>0.007611880271386838</v>
      </c>
      <c r="M15" s="15">
        <f t="shared" si="5"/>
        <v>393.8220000000001</v>
      </c>
    </row>
    <row r="16" spans="1:13" ht="15">
      <c r="A16" s="5">
        <v>16</v>
      </c>
      <c r="B16" s="8" t="s">
        <v>194</v>
      </c>
      <c r="C16" s="11">
        <v>59181</v>
      </c>
      <c r="D16" s="12">
        <v>64873</v>
      </c>
      <c r="E16" s="85">
        <v>64921</v>
      </c>
      <c r="F16" s="40">
        <f t="shared" si="0"/>
        <v>0.005860289845182229</v>
      </c>
      <c r="G16" s="18">
        <f t="shared" si="1"/>
        <v>0.09699058819553573</v>
      </c>
      <c r="H16" s="11">
        <f t="shared" si="2"/>
        <v>5740</v>
      </c>
      <c r="I16" s="34">
        <f t="shared" si="3"/>
        <v>0.005287739629489742</v>
      </c>
      <c r="J16" s="4">
        <v>64539.195</v>
      </c>
      <c r="K16" s="15">
        <v>64960.471</v>
      </c>
      <c r="L16" s="34">
        <f t="shared" si="4"/>
        <v>0.0065274442917981545</v>
      </c>
      <c r="M16" s="15">
        <f t="shared" si="5"/>
        <v>421.275999999998</v>
      </c>
    </row>
    <row r="17" spans="1:13" ht="15">
      <c r="A17" s="5">
        <v>17</v>
      </c>
      <c r="B17" s="8" t="s">
        <v>195</v>
      </c>
      <c r="C17" s="11">
        <v>37139</v>
      </c>
      <c r="D17" s="12">
        <v>38545</v>
      </c>
      <c r="E17" s="85">
        <v>39038</v>
      </c>
      <c r="F17" s="40">
        <f t="shared" si="0"/>
        <v>0.0035238827956473847</v>
      </c>
      <c r="G17" s="18">
        <f t="shared" si="1"/>
        <v>0.05113223296265382</v>
      </c>
      <c r="H17" s="11">
        <f t="shared" si="2"/>
        <v>1899</v>
      </c>
      <c r="I17" s="34">
        <f t="shared" si="3"/>
        <v>0.0017493758809061012</v>
      </c>
      <c r="J17" s="4">
        <v>38420.116</v>
      </c>
      <c r="K17" s="15">
        <v>38730.398</v>
      </c>
      <c r="L17" s="34">
        <f t="shared" si="4"/>
        <v>0.008076029754829454</v>
      </c>
      <c r="M17" s="15">
        <f t="shared" si="5"/>
        <v>310.28199999999924</v>
      </c>
    </row>
    <row r="18" spans="1:13" ht="15">
      <c r="A18" s="5">
        <v>18</v>
      </c>
      <c r="B18" s="8" t="s">
        <v>196</v>
      </c>
      <c r="C18" s="11">
        <v>63768</v>
      </c>
      <c r="D18" s="12">
        <v>68089</v>
      </c>
      <c r="E18" s="85">
        <v>67916</v>
      </c>
      <c r="F18" s="40">
        <f t="shared" si="0"/>
        <v>0.006130642552107889</v>
      </c>
      <c r="G18" s="18">
        <f t="shared" si="1"/>
        <v>0.06504830008781834</v>
      </c>
      <c r="H18" s="11">
        <f t="shared" si="2"/>
        <v>4148</v>
      </c>
      <c r="I18" s="34">
        <f t="shared" si="3"/>
        <v>0.0038211749099518206</v>
      </c>
      <c r="J18" s="4">
        <v>68033.11</v>
      </c>
      <c r="K18" s="15">
        <v>68043.753</v>
      </c>
      <c r="L18" s="34">
        <f t="shared" si="4"/>
        <v>0.0001564385341195837</v>
      </c>
      <c r="M18" s="15">
        <f t="shared" si="5"/>
        <v>10.642999999996391</v>
      </c>
    </row>
    <row r="19" spans="1:13" ht="15">
      <c r="A19" s="5">
        <v>19</v>
      </c>
      <c r="B19" s="8" t="s">
        <v>197</v>
      </c>
      <c r="C19" s="11">
        <v>7927</v>
      </c>
      <c r="D19" s="12">
        <v>8472</v>
      </c>
      <c r="E19" s="85">
        <v>8512</v>
      </c>
      <c r="F19" s="40">
        <f t="shared" si="0"/>
        <v>0.0007683613493660161</v>
      </c>
      <c r="G19" s="18">
        <f t="shared" si="1"/>
        <v>0.07379841049577393</v>
      </c>
      <c r="H19" s="11">
        <f t="shared" si="2"/>
        <v>585</v>
      </c>
      <c r="I19" s="34">
        <f t="shared" si="3"/>
        <v>0.0005389072618905051</v>
      </c>
      <c r="J19" s="4">
        <v>8670.0812</v>
      </c>
      <c r="K19" s="15">
        <v>8731.548</v>
      </c>
      <c r="L19" s="34">
        <f t="shared" si="4"/>
        <v>0.007089529911207769</v>
      </c>
      <c r="M19" s="15">
        <f t="shared" si="5"/>
        <v>61.46680000000015</v>
      </c>
    </row>
    <row r="20" spans="1:13" ht="15">
      <c r="A20" s="5">
        <v>20</v>
      </c>
      <c r="B20" s="8" t="s">
        <v>198</v>
      </c>
      <c r="C20" s="11">
        <v>74954</v>
      </c>
      <c r="D20" s="12">
        <v>77029</v>
      </c>
      <c r="E20" s="85">
        <v>77179</v>
      </c>
      <c r="F20" s="40">
        <f t="shared" si="0"/>
        <v>0.006966795181240573</v>
      </c>
      <c r="G20" s="18">
        <f t="shared" si="1"/>
        <v>0.029684873389011927</v>
      </c>
      <c r="H20" s="11">
        <f t="shared" si="2"/>
        <v>2225</v>
      </c>
      <c r="I20" s="34">
        <f t="shared" si="3"/>
        <v>0.0020496900131732887</v>
      </c>
      <c r="J20" s="4">
        <v>76885.667</v>
      </c>
      <c r="K20" s="15">
        <v>76900.784</v>
      </c>
      <c r="L20" s="34">
        <f t="shared" si="4"/>
        <v>0.00019661662036434398</v>
      </c>
      <c r="M20" s="15">
        <f t="shared" si="5"/>
        <v>15.11699999999837</v>
      </c>
    </row>
    <row r="21" spans="1:13" ht="15">
      <c r="A21" s="5">
        <v>21</v>
      </c>
      <c r="B21" s="8" t="s">
        <v>199</v>
      </c>
      <c r="C21" s="11">
        <v>9543</v>
      </c>
      <c r="D21" s="12">
        <v>10095</v>
      </c>
      <c r="E21" s="85">
        <v>10122</v>
      </c>
      <c r="F21" s="40">
        <f t="shared" si="0"/>
        <v>0.0009136928545914961</v>
      </c>
      <c r="G21" s="18">
        <f t="shared" si="1"/>
        <v>0.060672744419993714</v>
      </c>
      <c r="H21" s="11">
        <f t="shared" si="2"/>
        <v>579</v>
      </c>
      <c r="I21" s="34">
        <f t="shared" si="3"/>
        <v>0.0005333800079223974</v>
      </c>
      <c r="J21" s="4">
        <v>9835.9089</v>
      </c>
      <c r="K21" s="15">
        <v>9962.2721</v>
      </c>
      <c r="L21" s="34">
        <f t="shared" si="4"/>
        <v>0.012847129968843018</v>
      </c>
      <c r="M21" s="15">
        <f t="shared" si="5"/>
        <v>126.36319999999978</v>
      </c>
    </row>
    <row r="22" spans="1:13" ht="15">
      <c r="A22" s="5">
        <v>22</v>
      </c>
      <c r="B22" s="8" t="s">
        <v>200</v>
      </c>
      <c r="C22" s="11">
        <v>139954</v>
      </c>
      <c r="D22" s="12">
        <v>158713</v>
      </c>
      <c r="E22" s="85">
        <v>158739</v>
      </c>
      <c r="F22" s="40">
        <f t="shared" si="0"/>
        <v>0.014329054539122655</v>
      </c>
      <c r="G22" s="18">
        <f t="shared" si="1"/>
        <v>0.1342226731640396</v>
      </c>
      <c r="H22" s="11">
        <f t="shared" si="2"/>
        <v>18785</v>
      </c>
      <c r="I22" s="34">
        <f t="shared" si="3"/>
        <v>0.017304910965150664</v>
      </c>
      <c r="J22" s="4">
        <v>158589.5</v>
      </c>
      <c r="K22" s="15">
        <v>160371.3</v>
      </c>
      <c r="L22" s="34">
        <f t="shared" si="4"/>
        <v>0.011235296157690063</v>
      </c>
      <c r="M22" s="15">
        <f t="shared" si="5"/>
        <v>1781.7999999999884</v>
      </c>
    </row>
    <row r="23" spans="1:13" ht="15">
      <c r="A23" s="5">
        <v>23</v>
      </c>
      <c r="B23" s="8" t="s">
        <v>201</v>
      </c>
      <c r="C23" s="11">
        <v>182648</v>
      </c>
      <c r="D23" s="12">
        <v>200302</v>
      </c>
      <c r="E23" s="85">
        <v>199327</v>
      </c>
      <c r="F23" s="40">
        <f t="shared" si="0"/>
        <v>0.01799285275905544</v>
      </c>
      <c r="G23" s="18">
        <f t="shared" si="1"/>
        <v>0.09131772589899698</v>
      </c>
      <c r="H23" s="11">
        <f t="shared" si="2"/>
        <v>16679</v>
      </c>
      <c r="I23" s="34">
        <f t="shared" si="3"/>
        <v>0.015364844822344846</v>
      </c>
      <c r="J23" s="4">
        <v>196059.9</v>
      </c>
      <c r="K23" s="15">
        <v>197400.9</v>
      </c>
      <c r="L23" s="34">
        <f t="shared" si="4"/>
        <v>0.006839746424434573</v>
      </c>
      <c r="M23" s="15">
        <f t="shared" si="5"/>
        <v>1341</v>
      </c>
    </row>
    <row r="24" spans="1:13" ht="15">
      <c r="A24" s="5">
        <v>24</v>
      </c>
      <c r="B24" s="8" t="s">
        <v>202</v>
      </c>
      <c r="C24" s="11">
        <v>143084</v>
      </c>
      <c r="D24" s="12">
        <v>157262</v>
      </c>
      <c r="E24" s="85">
        <v>155922</v>
      </c>
      <c r="F24" s="40">
        <f t="shared" si="0"/>
        <v>0.014074769538985898</v>
      </c>
      <c r="G24" s="18">
        <f t="shared" si="1"/>
        <v>0.08972351905174583</v>
      </c>
      <c r="H24" s="11">
        <f t="shared" si="2"/>
        <v>12838</v>
      </c>
      <c r="I24" s="34">
        <f t="shared" si="3"/>
        <v>0.011826481073761204</v>
      </c>
      <c r="J24" s="4">
        <v>153826.88</v>
      </c>
      <c r="K24" s="15">
        <v>154282.01</v>
      </c>
      <c r="L24" s="34">
        <f t="shared" si="4"/>
        <v>0.0029587156678989044</v>
      </c>
      <c r="M24" s="15">
        <f t="shared" si="5"/>
        <v>455.13000000000466</v>
      </c>
    </row>
    <row r="25" spans="1:13" ht="15">
      <c r="A25" s="5">
        <v>25</v>
      </c>
      <c r="B25" s="8" t="s">
        <v>203</v>
      </c>
      <c r="C25" s="11">
        <v>320538</v>
      </c>
      <c r="D25" s="12">
        <v>352830</v>
      </c>
      <c r="E25" s="85">
        <v>354508</v>
      </c>
      <c r="F25" s="40">
        <f t="shared" si="0"/>
        <v>0.03200073369843135</v>
      </c>
      <c r="G25" s="18">
        <f t="shared" si="1"/>
        <v>0.10597807436247808</v>
      </c>
      <c r="H25" s="11">
        <f t="shared" si="2"/>
        <v>33970</v>
      </c>
      <c r="I25" s="34">
        <f t="shared" si="3"/>
        <v>0.03129346954943668</v>
      </c>
      <c r="J25" s="4">
        <v>353560.7</v>
      </c>
      <c r="K25" s="15">
        <v>356974.71</v>
      </c>
      <c r="L25" s="34">
        <f t="shared" si="4"/>
        <v>0.009656078857180702</v>
      </c>
      <c r="M25" s="15">
        <f t="shared" si="5"/>
        <v>3414.0100000000093</v>
      </c>
    </row>
    <row r="26" spans="1:13" ht="15">
      <c r="A26" s="5">
        <v>26</v>
      </c>
      <c r="B26" s="8" t="s">
        <v>204</v>
      </c>
      <c r="C26" s="11">
        <v>37634</v>
      </c>
      <c r="D26" s="12">
        <v>39326</v>
      </c>
      <c r="E26" s="85">
        <v>39216</v>
      </c>
      <c r="F26" s="40">
        <f t="shared" si="0"/>
        <v>0.003539950502436289</v>
      </c>
      <c r="G26" s="18">
        <f t="shared" si="1"/>
        <v>0.0420364563958123</v>
      </c>
      <c r="H26" s="11">
        <f t="shared" si="2"/>
        <v>1582</v>
      </c>
      <c r="I26" s="34">
        <f t="shared" si="3"/>
        <v>0.0014573526295910753</v>
      </c>
      <c r="J26" s="4">
        <v>38973.667</v>
      </c>
      <c r="K26" s="15">
        <v>38827.468</v>
      </c>
      <c r="L26" s="34">
        <f t="shared" si="4"/>
        <v>-0.0037512251541534573</v>
      </c>
      <c r="M26" s="15">
        <f t="shared" si="5"/>
        <v>-146.19900000000052</v>
      </c>
    </row>
    <row r="27" spans="1:13" ht="15">
      <c r="A27" s="5">
        <v>27</v>
      </c>
      <c r="B27" s="8" t="s">
        <v>205</v>
      </c>
      <c r="C27" s="11">
        <v>79429</v>
      </c>
      <c r="D27" s="12">
        <v>85357</v>
      </c>
      <c r="E27" s="85">
        <v>85516</v>
      </c>
      <c r="F27" s="40">
        <f t="shared" si="0"/>
        <v>0.007719359627864689</v>
      </c>
      <c r="G27" s="18">
        <f t="shared" si="1"/>
        <v>0.07663447859094286</v>
      </c>
      <c r="H27" s="11">
        <f t="shared" si="2"/>
        <v>6087</v>
      </c>
      <c r="I27" s="34">
        <f t="shared" si="3"/>
        <v>0.005607399150645307</v>
      </c>
      <c r="J27" s="4">
        <v>86233.698</v>
      </c>
      <c r="K27" s="15">
        <v>85386.154</v>
      </c>
      <c r="L27" s="34">
        <f t="shared" si="4"/>
        <v>-0.009828454764864762</v>
      </c>
      <c r="M27" s="15">
        <f t="shared" si="5"/>
        <v>-847.544000000009</v>
      </c>
    </row>
    <row r="28" spans="1:13" ht="15">
      <c r="A28" s="5">
        <v>28</v>
      </c>
      <c r="B28" s="8" t="s">
        <v>206</v>
      </c>
      <c r="C28" s="11">
        <v>150266</v>
      </c>
      <c r="D28" s="12">
        <v>170523</v>
      </c>
      <c r="E28" s="85">
        <v>167245</v>
      </c>
      <c r="F28" s="40">
        <f t="shared" si="0"/>
        <v>0.015096874280394662</v>
      </c>
      <c r="G28" s="18">
        <f t="shared" si="1"/>
        <v>0.11299295915243635</v>
      </c>
      <c r="H28" s="11">
        <f t="shared" si="2"/>
        <v>16979</v>
      </c>
      <c r="I28" s="34">
        <f t="shared" si="3"/>
        <v>0.015641207520750232</v>
      </c>
      <c r="J28" s="4">
        <v>170157.85</v>
      </c>
      <c r="K28" s="15">
        <v>171265.43</v>
      </c>
      <c r="L28" s="34">
        <f t="shared" si="4"/>
        <v>0.006509132549570808</v>
      </c>
      <c r="M28" s="15">
        <f t="shared" si="5"/>
        <v>1107.5799999999872</v>
      </c>
    </row>
    <row r="29" spans="1:13" ht="15">
      <c r="A29" s="5">
        <v>29</v>
      </c>
      <c r="B29" s="8" t="s">
        <v>207</v>
      </c>
      <c r="C29" s="11">
        <v>79932</v>
      </c>
      <c r="D29" s="12">
        <v>92956</v>
      </c>
      <c r="E29" s="85">
        <v>96397</v>
      </c>
      <c r="F29" s="40">
        <f t="shared" si="0"/>
        <v>0.008701565906348198</v>
      </c>
      <c r="G29" s="18">
        <f t="shared" si="1"/>
        <v>0.20598758945103338</v>
      </c>
      <c r="H29" s="11">
        <f t="shared" si="2"/>
        <v>16465</v>
      </c>
      <c r="I29" s="34">
        <f t="shared" si="3"/>
        <v>0.015167706097482336</v>
      </c>
      <c r="J29" s="4">
        <v>91928.169</v>
      </c>
      <c r="K29" s="15">
        <v>94661.922</v>
      </c>
      <c r="L29" s="34">
        <f t="shared" si="4"/>
        <v>0.029737925053201174</v>
      </c>
      <c r="M29" s="15">
        <f t="shared" si="5"/>
        <v>2733.7530000000115</v>
      </c>
    </row>
    <row r="30" spans="1:13" ht="15">
      <c r="A30" s="5">
        <v>30</v>
      </c>
      <c r="B30" s="8" t="s">
        <v>208</v>
      </c>
      <c r="C30" s="11">
        <v>30940</v>
      </c>
      <c r="D30" s="12">
        <v>37166</v>
      </c>
      <c r="E30" s="85">
        <v>35996</v>
      </c>
      <c r="F30" s="40">
        <f t="shared" si="0"/>
        <v>0.0032492874919853284</v>
      </c>
      <c r="G30" s="18">
        <f t="shared" si="1"/>
        <v>0.1634130575307046</v>
      </c>
      <c r="H30" s="11">
        <f t="shared" si="2"/>
        <v>5056</v>
      </c>
      <c r="I30" s="34">
        <f t="shared" si="3"/>
        <v>0.004657632677125459</v>
      </c>
      <c r="J30" s="4">
        <v>36625.5729999999</v>
      </c>
      <c r="K30" s="15">
        <v>35498.349</v>
      </c>
      <c r="L30" s="34">
        <f t="shared" si="4"/>
        <v>-0.03077696559177117</v>
      </c>
      <c r="M30" s="15">
        <f t="shared" si="5"/>
        <v>-1127.2239999999001</v>
      </c>
    </row>
    <row r="31" spans="1:13" ht="15">
      <c r="A31" s="5">
        <v>31</v>
      </c>
      <c r="B31" s="8" t="s">
        <v>209</v>
      </c>
      <c r="C31" s="11">
        <v>94660</v>
      </c>
      <c r="D31" s="12">
        <v>113237</v>
      </c>
      <c r="E31" s="85">
        <v>114697</v>
      </c>
      <c r="F31" s="40">
        <f t="shared" si="0"/>
        <v>0.010353470593072598</v>
      </c>
      <c r="G31" s="18">
        <f t="shared" si="1"/>
        <v>0.21167335727868158</v>
      </c>
      <c r="H31" s="11">
        <f t="shared" si="2"/>
        <v>20037</v>
      </c>
      <c r="I31" s="34">
        <f t="shared" si="3"/>
        <v>0.018458264626495812</v>
      </c>
      <c r="J31" s="4">
        <v>109895.86</v>
      </c>
      <c r="K31" s="15">
        <v>112358.59</v>
      </c>
      <c r="L31" s="34">
        <f t="shared" si="4"/>
        <v>0.022409670391587054</v>
      </c>
      <c r="M31" s="15">
        <f t="shared" si="5"/>
        <v>2462.729999999996</v>
      </c>
    </row>
    <row r="32" spans="1:13" ht="15">
      <c r="A32" s="5">
        <v>32</v>
      </c>
      <c r="B32" s="8" t="s">
        <v>210</v>
      </c>
      <c r="C32" s="11">
        <v>30378</v>
      </c>
      <c r="D32" s="12">
        <v>34065</v>
      </c>
      <c r="E32" s="85">
        <v>34334</v>
      </c>
      <c r="F32" s="40">
        <f t="shared" si="0"/>
        <v>0.0030992620499451125</v>
      </c>
      <c r="G32" s="18">
        <f t="shared" si="1"/>
        <v>0.13022582131805913</v>
      </c>
      <c r="H32" s="11">
        <f t="shared" si="2"/>
        <v>3956</v>
      </c>
      <c r="I32" s="34">
        <f t="shared" si="3"/>
        <v>0.003644302782972373</v>
      </c>
      <c r="J32" s="4">
        <v>34143.623</v>
      </c>
      <c r="K32" s="15">
        <v>34458.315</v>
      </c>
      <c r="L32" s="34">
        <f t="shared" si="4"/>
        <v>0.0092167137623328</v>
      </c>
      <c r="M32" s="15">
        <f t="shared" si="5"/>
        <v>314.69200000000274</v>
      </c>
    </row>
    <row r="33" spans="1:13" ht="15">
      <c r="A33" s="5">
        <v>33</v>
      </c>
      <c r="B33" s="8" t="s">
        <v>211</v>
      </c>
      <c r="C33" s="11">
        <v>150043</v>
      </c>
      <c r="D33" s="12">
        <v>156720</v>
      </c>
      <c r="E33" s="85">
        <v>157713</v>
      </c>
      <c r="F33" s="40">
        <f t="shared" si="0"/>
        <v>0.014236439555047286</v>
      </c>
      <c r="G33" s="18">
        <f t="shared" si="1"/>
        <v>0.05111867931193058</v>
      </c>
      <c r="H33" s="11">
        <f t="shared" si="2"/>
        <v>7670</v>
      </c>
      <c r="I33" s="34">
        <f t="shared" si="3"/>
        <v>0.007065672989231067</v>
      </c>
      <c r="J33" s="4">
        <v>156183.23</v>
      </c>
      <c r="K33" s="15">
        <v>156726</v>
      </c>
      <c r="L33" s="34">
        <f t="shared" si="4"/>
        <v>0.0034752130558446605</v>
      </c>
      <c r="M33" s="15">
        <f t="shared" si="5"/>
        <v>542.7699999999895</v>
      </c>
    </row>
    <row r="34" spans="1:13" ht="15">
      <c r="A34" s="5">
        <v>35</v>
      </c>
      <c r="B34" s="8" t="s">
        <v>212</v>
      </c>
      <c r="C34" s="11">
        <v>102959</v>
      </c>
      <c r="D34" s="12">
        <v>100376</v>
      </c>
      <c r="E34" s="85">
        <v>103411</v>
      </c>
      <c r="F34" s="40">
        <f aca="true" t="shared" si="6" ref="F34:F65">E34/$E$90</f>
        <v>0.009334705768243549</v>
      </c>
      <c r="G34" s="18">
        <f aca="true" t="shared" si="7" ref="G34:G65">(E34-C34)/C34</f>
        <v>0.004390097028914422</v>
      </c>
      <c r="H34" s="11">
        <f aca="true" t="shared" si="8" ref="H34:H65">E34-C34</f>
        <v>452</v>
      </c>
      <c r="I34" s="34">
        <f aca="true" t="shared" si="9" ref="I34:I65">H34/$H$90</f>
        <v>0.0004163864655974501</v>
      </c>
      <c r="J34" s="4">
        <v>101665.67</v>
      </c>
      <c r="K34" s="15">
        <v>101849.23</v>
      </c>
      <c r="L34" s="34">
        <f aca="true" t="shared" si="10" ref="L34:L65">(K34-J34)/J34</f>
        <v>0.0018055258967948342</v>
      </c>
      <c r="M34" s="15">
        <f aca="true" t="shared" si="11" ref="M34:M65">K34-J34</f>
        <v>183.55999999999767</v>
      </c>
    </row>
    <row r="35" spans="1:13" ht="15">
      <c r="A35" s="5">
        <v>36</v>
      </c>
      <c r="B35" s="8" t="s">
        <v>213</v>
      </c>
      <c r="C35" s="11">
        <v>19475</v>
      </c>
      <c r="D35" s="12">
        <v>17641</v>
      </c>
      <c r="E35" s="85">
        <v>17667</v>
      </c>
      <c r="F35" s="40">
        <f t="shared" si="6"/>
        <v>0.0015947650328065562</v>
      </c>
      <c r="G35" s="18">
        <f t="shared" si="7"/>
        <v>-0.0928369704749679</v>
      </c>
      <c r="H35" s="11">
        <f t="shared" si="8"/>
        <v>-1808</v>
      </c>
      <c r="I35" s="34">
        <f t="shared" si="9"/>
        <v>-0.0016655458623898005</v>
      </c>
      <c r="J35" s="4">
        <v>17594.887</v>
      </c>
      <c r="K35" s="15">
        <v>17549.919</v>
      </c>
      <c r="L35" s="34">
        <f t="shared" si="10"/>
        <v>-0.0025557424722305474</v>
      </c>
      <c r="M35" s="15">
        <f t="shared" si="11"/>
        <v>-44.96799999999712</v>
      </c>
    </row>
    <row r="36" spans="1:13" ht="15">
      <c r="A36" s="5">
        <v>37</v>
      </c>
      <c r="B36" s="8" t="s">
        <v>214</v>
      </c>
      <c r="C36" s="11">
        <v>2818</v>
      </c>
      <c r="D36" s="12">
        <v>3857</v>
      </c>
      <c r="E36" s="85">
        <v>3593</v>
      </c>
      <c r="F36" s="40">
        <f t="shared" si="6"/>
        <v>0.00032433298029512403</v>
      </c>
      <c r="G36" s="18">
        <f t="shared" si="7"/>
        <v>0.2750177430801987</v>
      </c>
      <c r="H36" s="11">
        <f t="shared" si="8"/>
        <v>775</v>
      </c>
      <c r="I36" s="34">
        <f t="shared" si="9"/>
        <v>0.0007139369708805837</v>
      </c>
      <c r="J36" s="4">
        <v>3915.3805</v>
      </c>
      <c r="K36" s="15">
        <v>3746.605</v>
      </c>
      <c r="L36" s="34">
        <f t="shared" si="10"/>
        <v>-0.04310577222315946</v>
      </c>
      <c r="M36" s="15">
        <f t="shared" si="11"/>
        <v>-168.7755000000002</v>
      </c>
    </row>
    <row r="37" spans="1:13" ht="15">
      <c r="A37" s="5">
        <v>38</v>
      </c>
      <c r="B37" s="8" t="s">
        <v>215</v>
      </c>
      <c r="C37" s="11">
        <v>53578</v>
      </c>
      <c r="D37" s="12">
        <v>56986</v>
      </c>
      <c r="E37" s="85">
        <v>57125</v>
      </c>
      <c r="F37" s="40">
        <f t="shared" si="6"/>
        <v>0.005156560395034501</v>
      </c>
      <c r="G37" s="18">
        <f t="shared" si="7"/>
        <v>0.06620254582104595</v>
      </c>
      <c r="H37" s="11">
        <f t="shared" si="8"/>
        <v>3547</v>
      </c>
      <c r="I37" s="34">
        <f t="shared" si="9"/>
        <v>0.0032675283041463618</v>
      </c>
      <c r="J37" s="4">
        <v>57152.134</v>
      </c>
      <c r="K37" s="15">
        <v>56800.807</v>
      </c>
      <c r="L37" s="34">
        <f t="shared" si="10"/>
        <v>-0.006147224528833823</v>
      </c>
      <c r="M37" s="15">
        <f t="shared" si="11"/>
        <v>-351.3269999999975</v>
      </c>
    </row>
    <row r="38" spans="1:13" ht="15">
      <c r="A38" s="5">
        <v>39</v>
      </c>
      <c r="B38" s="8" t="s">
        <v>216</v>
      </c>
      <c r="C38" s="11">
        <v>2543</v>
      </c>
      <c r="D38" s="12">
        <v>2838</v>
      </c>
      <c r="E38" s="85">
        <v>2772</v>
      </c>
      <c r="F38" s="40">
        <f t="shared" si="6"/>
        <v>0.00025022293943169604</v>
      </c>
      <c r="G38" s="18">
        <f t="shared" si="7"/>
        <v>0.09005112072355485</v>
      </c>
      <c r="H38" s="11">
        <f t="shared" si="8"/>
        <v>229</v>
      </c>
      <c r="I38" s="34">
        <f t="shared" si="9"/>
        <v>0.00021095685978277893</v>
      </c>
      <c r="J38" s="4">
        <v>2784.946</v>
      </c>
      <c r="K38" s="15">
        <v>2829.3586</v>
      </c>
      <c r="L38" s="34">
        <f t="shared" si="10"/>
        <v>0.015947382821785455</v>
      </c>
      <c r="M38" s="15">
        <f t="shared" si="11"/>
        <v>44.41260000000011</v>
      </c>
    </row>
    <row r="39" spans="1:13" ht="15">
      <c r="A39" s="5">
        <v>41</v>
      </c>
      <c r="B39" s="8" t="s">
        <v>217</v>
      </c>
      <c r="C39" s="11">
        <v>803937</v>
      </c>
      <c r="D39" s="12">
        <v>948665</v>
      </c>
      <c r="E39" s="85">
        <v>941304</v>
      </c>
      <c r="F39" s="40">
        <f t="shared" si="6"/>
        <v>0.08496964422035108</v>
      </c>
      <c r="G39" s="18">
        <f t="shared" si="7"/>
        <v>0.17086786651192817</v>
      </c>
      <c r="H39" s="11">
        <f t="shared" si="8"/>
        <v>137367</v>
      </c>
      <c r="I39" s="34">
        <f t="shared" si="9"/>
        <v>0.12654371597284275</v>
      </c>
      <c r="J39" s="4">
        <v>929006.62</v>
      </c>
      <c r="K39" s="15">
        <v>939050.31</v>
      </c>
      <c r="L39" s="34">
        <f t="shared" si="10"/>
        <v>0.010811214671430501</v>
      </c>
      <c r="M39" s="15">
        <f t="shared" si="11"/>
        <v>10043.69000000006</v>
      </c>
    </row>
    <row r="40" spans="1:13" ht="15">
      <c r="A40" s="5">
        <v>42</v>
      </c>
      <c r="B40" s="8" t="s">
        <v>218</v>
      </c>
      <c r="C40" s="11">
        <v>300731</v>
      </c>
      <c r="D40" s="12">
        <v>323143</v>
      </c>
      <c r="E40" s="85">
        <v>318460</v>
      </c>
      <c r="F40" s="40">
        <f t="shared" si="6"/>
        <v>0.028746752269631286</v>
      </c>
      <c r="G40" s="18">
        <f t="shared" si="7"/>
        <v>0.058953017813261684</v>
      </c>
      <c r="H40" s="11">
        <f t="shared" si="8"/>
        <v>17729</v>
      </c>
      <c r="I40" s="34">
        <f t="shared" si="9"/>
        <v>0.0163321142667637</v>
      </c>
      <c r="J40" s="4">
        <v>297149.68</v>
      </c>
      <c r="K40" s="15">
        <v>297492.08</v>
      </c>
      <c r="L40" s="34">
        <f t="shared" si="10"/>
        <v>0.001152281234157894</v>
      </c>
      <c r="M40" s="15">
        <f t="shared" si="11"/>
        <v>342.4000000000233</v>
      </c>
    </row>
    <row r="41" spans="1:13" ht="15">
      <c r="A41" s="5">
        <v>43</v>
      </c>
      <c r="B41" s="8" t="s">
        <v>219</v>
      </c>
      <c r="C41" s="11">
        <v>343767</v>
      </c>
      <c r="D41" s="12">
        <v>403624</v>
      </c>
      <c r="E41" s="85">
        <v>404691</v>
      </c>
      <c r="F41" s="40">
        <f t="shared" si="6"/>
        <v>0.036530653528698595</v>
      </c>
      <c r="G41" s="18">
        <f t="shared" si="7"/>
        <v>0.17722468997896831</v>
      </c>
      <c r="H41" s="11">
        <f t="shared" si="8"/>
        <v>60924</v>
      </c>
      <c r="I41" s="34">
        <f t="shared" si="9"/>
        <v>0.05612373679216604</v>
      </c>
      <c r="J41" s="4">
        <v>387831.22</v>
      </c>
      <c r="K41" s="15">
        <v>387681.25</v>
      </c>
      <c r="L41" s="34">
        <f t="shared" si="10"/>
        <v>-0.0003866888281968947</v>
      </c>
      <c r="M41" s="15">
        <f t="shared" si="11"/>
        <v>-149.96999999997206</v>
      </c>
    </row>
    <row r="42" spans="1:13" ht="15">
      <c r="A42" s="5">
        <v>45</v>
      </c>
      <c r="B42" s="8" t="s">
        <v>220</v>
      </c>
      <c r="C42" s="11">
        <v>85565</v>
      </c>
      <c r="D42" s="12">
        <v>111885</v>
      </c>
      <c r="E42" s="85">
        <v>112583</v>
      </c>
      <c r="F42" s="40">
        <f t="shared" si="6"/>
        <v>0.010162644007950446</v>
      </c>
      <c r="G42" s="18">
        <f t="shared" si="7"/>
        <v>0.3157599485771051</v>
      </c>
      <c r="H42" s="11">
        <f t="shared" si="8"/>
        <v>27018</v>
      </c>
      <c r="I42" s="34">
        <f t="shared" si="9"/>
        <v>0.024889224618389175</v>
      </c>
      <c r="J42" s="4">
        <v>112127.87</v>
      </c>
      <c r="K42" s="15">
        <v>113592.89</v>
      </c>
      <c r="L42" s="34">
        <f t="shared" si="10"/>
        <v>0.013065618744028618</v>
      </c>
      <c r="M42" s="15">
        <f t="shared" si="11"/>
        <v>1465.020000000004</v>
      </c>
    </row>
    <row r="43" spans="1:13" ht="15">
      <c r="A43" s="5">
        <v>46</v>
      </c>
      <c r="B43" s="8" t="s">
        <v>221</v>
      </c>
      <c r="C43" s="11">
        <v>425688</v>
      </c>
      <c r="D43" s="12">
        <v>468014</v>
      </c>
      <c r="E43" s="85">
        <v>471384</v>
      </c>
      <c r="F43" s="40">
        <f t="shared" si="6"/>
        <v>0.04255089829764452</v>
      </c>
      <c r="G43" s="18">
        <f t="shared" si="7"/>
        <v>0.10734622540452163</v>
      </c>
      <c r="H43" s="11">
        <f t="shared" si="8"/>
        <v>45696</v>
      </c>
      <c r="I43" s="34">
        <f t="shared" si="9"/>
        <v>0.042095566221108584</v>
      </c>
      <c r="J43" s="4">
        <v>470697.93</v>
      </c>
      <c r="K43" s="15">
        <v>474223.16</v>
      </c>
      <c r="L43" s="34">
        <f t="shared" si="10"/>
        <v>0.007489367968964685</v>
      </c>
      <c r="M43" s="15">
        <f t="shared" si="11"/>
        <v>3525.2299999999814</v>
      </c>
    </row>
    <row r="44" spans="1:13" ht="15">
      <c r="A44" s="5">
        <v>47</v>
      </c>
      <c r="B44" s="8" t="s">
        <v>222</v>
      </c>
      <c r="C44" s="11">
        <v>920755</v>
      </c>
      <c r="D44" s="12">
        <v>1051710</v>
      </c>
      <c r="E44" s="85">
        <v>1051113</v>
      </c>
      <c r="F44" s="40">
        <f t="shared" si="6"/>
        <v>0.0948818847528385</v>
      </c>
      <c r="G44" s="18">
        <f t="shared" si="7"/>
        <v>0.14157729254796336</v>
      </c>
      <c r="H44" s="11">
        <f t="shared" si="8"/>
        <v>130358</v>
      </c>
      <c r="I44" s="34">
        <f t="shared" si="9"/>
        <v>0.12008696212909822</v>
      </c>
      <c r="J44" s="4">
        <v>1041423.2</v>
      </c>
      <c r="K44" s="15">
        <v>1051361.7</v>
      </c>
      <c r="L44" s="34">
        <f t="shared" si="10"/>
        <v>0.009543190510831715</v>
      </c>
      <c r="M44" s="15">
        <f t="shared" si="11"/>
        <v>9938.5</v>
      </c>
    </row>
    <row r="45" spans="1:13" ht="15">
      <c r="A45" s="5">
        <v>49</v>
      </c>
      <c r="B45" s="8" t="s">
        <v>223</v>
      </c>
      <c r="C45" s="11">
        <v>479581</v>
      </c>
      <c r="D45" s="12">
        <v>553339</v>
      </c>
      <c r="E45" s="85">
        <v>558814</v>
      </c>
      <c r="F45" s="40">
        <f t="shared" si="6"/>
        <v>0.05044303090749776</v>
      </c>
      <c r="G45" s="18">
        <f t="shared" si="7"/>
        <v>0.16521296715257694</v>
      </c>
      <c r="H45" s="11">
        <f t="shared" si="8"/>
        <v>79233</v>
      </c>
      <c r="I45" s="34">
        <f t="shared" si="9"/>
        <v>0.07299015227584682</v>
      </c>
      <c r="J45" s="4">
        <v>545948.16</v>
      </c>
      <c r="K45" s="15">
        <v>553490.449999999</v>
      </c>
      <c r="L45" s="34">
        <f t="shared" si="10"/>
        <v>0.013815029617462195</v>
      </c>
      <c r="M45" s="15">
        <f t="shared" si="11"/>
        <v>7542.2899999989895</v>
      </c>
    </row>
    <row r="46" spans="1:13" ht="15">
      <c r="A46" s="5">
        <v>50</v>
      </c>
      <c r="B46" s="8" t="s">
        <v>224</v>
      </c>
      <c r="C46" s="11">
        <v>26171</v>
      </c>
      <c r="D46" s="12">
        <v>26908</v>
      </c>
      <c r="E46" s="85">
        <v>25749</v>
      </c>
      <c r="F46" s="40">
        <f t="shared" si="6"/>
        <v>0.0023243111354353326</v>
      </c>
      <c r="G46" s="18">
        <f t="shared" si="7"/>
        <v>-0.016124718199533834</v>
      </c>
      <c r="H46" s="11">
        <f t="shared" si="8"/>
        <v>-422</v>
      </c>
      <c r="I46" s="34">
        <f t="shared" si="9"/>
        <v>-0.0003887501957569114</v>
      </c>
      <c r="J46" s="4">
        <v>25457.411</v>
      </c>
      <c r="K46" s="15">
        <v>25278.748</v>
      </c>
      <c r="L46" s="34">
        <f t="shared" si="10"/>
        <v>-0.007018113507300506</v>
      </c>
      <c r="M46" s="15">
        <f t="shared" si="11"/>
        <v>-178.66300000000047</v>
      </c>
    </row>
    <row r="47" spans="1:13" ht="15">
      <c r="A47" s="5">
        <v>51</v>
      </c>
      <c r="B47" s="8" t="s">
        <v>225</v>
      </c>
      <c r="C47" s="11">
        <v>6110</v>
      </c>
      <c r="D47" s="12">
        <v>6411</v>
      </c>
      <c r="E47" s="85">
        <v>6378</v>
      </c>
      <c r="F47" s="40">
        <f t="shared" si="6"/>
        <v>0.0005757294039305041</v>
      </c>
      <c r="G47" s="18">
        <f t="shared" si="7"/>
        <v>0.043862520458265136</v>
      </c>
      <c r="H47" s="11">
        <f t="shared" si="8"/>
        <v>268</v>
      </c>
      <c r="I47" s="34">
        <f t="shared" si="9"/>
        <v>0.00024688401057547924</v>
      </c>
      <c r="J47" s="4">
        <v>6367.8386</v>
      </c>
      <c r="K47" s="15">
        <v>6348.6316</v>
      </c>
      <c r="L47" s="34">
        <f t="shared" si="10"/>
        <v>-0.0030162510714389548</v>
      </c>
      <c r="M47" s="15">
        <f t="shared" si="11"/>
        <v>-19.207000000000335</v>
      </c>
    </row>
    <row r="48" spans="1:13" ht="15">
      <c r="A48" s="5">
        <v>52</v>
      </c>
      <c r="B48" s="8" t="s">
        <v>226</v>
      </c>
      <c r="C48" s="11">
        <v>185344</v>
      </c>
      <c r="D48" s="12">
        <v>203195</v>
      </c>
      <c r="E48" s="85">
        <v>200062</v>
      </c>
      <c r="F48" s="40">
        <f t="shared" si="6"/>
        <v>0.01805919975057142</v>
      </c>
      <c r="G48" s="18">
        <f t="shared" si="7"/>
        <v>0.07940909875690608</v>
      </c>
      <c r="H48" s="11">
        <f t="shared" si="8"/>
        <v>14718</v>
      </c>
      <c r="I48" s="34">
        <f t="shared" si="9"/>
        <v>0.013558353983768298</v>
      </c>
      <c r="J48" s="4">
        <v>194890.04</v>
      </c>
      <c r="K48" s="15">
        <v>195013.48</v>
      </c>
      <c r="L48" s="34">
        <f t="shared" si="10"/>
        <v>0.0006333828039647502</v>
      </c>
      <c r="M48" s="15">
        <f t="shared" si="11"/>
        <v>123.44000000000233</v>
      </c>
    </row>
    <row r="49" spans="1:13" ht="15">
      <c r="A49" s="5">
        <v>53</v>
      </c>
      <c r="B49" s="8" t="s">
        <v>227</v>
      </c>
      <c r="C49" s="11">
        <v>13676</v>
      </c>
      <c r="D49" s="12">
        <v>17167</v>
      </c>
      <c r="E49" s="85">
        <v>16878</v>
      </c>
      <c r="F49" s="40">
        <f t="shared" si="6"/>
        <v>0.0015235435684445042</v>
      </c>
      <c r="G49" s="18">
        <f t="shared" si="7"/>
        <v>0.23413278736472654</v>
      </c>
      <c r="H49" s="11">
        <f t="shared" si="8"/>
        <v>3202</v>
      </c>
      <c r="I49" s="34">
        <f t="shared" si="9"/>
        <v>0.0029497112009801664</v>
      </c>
      <c r="J49" s="4">
        <v>17034.322</v>
      </c>
      <c r="K49" s="15">
        <v>17027.82</v>
      </c>
      <c r="L49" s="34">
        <f t="shared" si="10"/>
        <v>-0.00038169995847210165</v>
      </c>
      <c r="M49" s="15">
        <f t="shared" si="11"/>
        <v>-6.5020000000004075</v>
      </c>
    </row>
    <row r="50" spans="1:13" ht="15">
      <c r="A50" s="5">
        <v>55</v>
      </c>
      <c r="B50" s="8" t="s">
        <v>228</v>
      </c>
      <c r="C50" s="11">
        <v>201397</v>
      </c>
      <c r="D50" s="12">
        <v>250787</v>
      </c>
      <c r="E50" s="85">
        <v>226416</v>
      </c>
      <c r="F50" s="40">
        <f t="shared" si="6"/>
        <v>0.02043812303548589</v>
      </c>
      <c r="G50" s="18">
        <f t="shared" si="7"/>
        <v>0.12422727250157649</v>
      </c>
      <c r="H50" s="11">
        <f t="shared" si="8"/>
        <v>25019</v>
      </c>
      <c r="I50" s="34">
        <f t="shared" si="9"/>
        <v>0.02304772783801461</v>
      </c>
      <c r="J50" s="4">
        <v>194885.39</v>
      </c>
      <c r="K50" s="15">
        <v>198148.6</v>
      </c>
      <c r="L50" s="34">
        <f t="shared" si="10"/>
        <v>0.016744251582943143</v>
      </c>
      <c r="M50" s="15">
        <f t="shared" si="11"/>
        <v>3263.209999999992</v>
      </c>
    </row>
    <row r="51" spans="1:13" ht="15">
      <c r="A51" s="5">
        <v>56</v>
      </c>
      <c r="B51" s="8" t="s">
        <v>229</v>
      </c>
      <c r="C51" s="11">
        <v>324235</v>
      </c>
      <c r="D51" s="12">
        <v>365158</v>
      </c>
      <c r="E51" s="85">
        <v>372697</v>
      </c>
      <c r="F51" s="40">
        <f t="shared" si="6"/>
        <v>0.0336426186354166</v>
      </c>
      <c r="G51" s="18">
        <f t="shared" si="7"/>
        <v>0.14946566533532776</v>
      </c>
      <c r="H51" s="11">
        <f t="shared" si="8"/>
        <v>48462</v>
      </c>
      <c r="I51" s="34">
        <f t="shared" si="9"/>
        <v>0.04464363030040625</v>
      </c>
      <c r="J51" s="4">
        <v>367033.28</v>
      </c>
      <c r="K51" s="15">
        <v>370710.62</v>
      </c>
      <c r="L51" s="34">
        <f t="shared" si="10"/>
        <v>0.01001909145677462</v>
      </c>
      <c r="M51" s="15">
        <f t="shared" si="11"/>
        <v>3677.3399999999674</v>
      </c>
    </row>
    <row r="52" spans="1:13" ht="15">
      <c r="A52" s="5">
        <v>58</v>
      </c>
      <c r="B52" s="8" t="s">
        <v>230</v>
      </c>
      <c r="C52" s="11">
        <v>15012</v>
      </c>
      <c r="D52" s="12">
        <v>15530</v>
      </c>
      <c r="E52" s="85">
        <v>15564</v>
      </c>
      <c r="F52" s="40">
        <f t="shared" si="6"/>
        <v>0.0014049313958567522</v>
      </c>
      <c r="G52" s="18">
        <f t="shared" si="7"/>
        <v>0.03677058353317346</v>
      </c>
      <c r="H52" s="11">
        <f t="shared" si="8"/>
        <v>552</v>
      </c>
      <c r="I52" s="34">
        <f t="shared" si="9"/>
        <v>0.0005085073650659125</v>
      </c>
      <c r="J52" s="4">
        <v>15384.487</v>
      </c>
      <c r="K52" s="15">
        <v>15394.434</v>
      </c>
      <c r="L52" s="34">
        <f t="shared" si="10"/>
        <v>0.0006465603955465084</v>
      </c>
      <c r="M52" s="15">
        <f t="shared" si="11"/>
        <v>9.947000000000116</v>
      </c>
    </row>
    <row r="53" spans="1:13" ht="15">
      <c r="A53" s="5">
        <v>59</v>
      </c>
      <c r="B53" s="8" t="s">
        <v>231</v>
      </c>
      <c r="C53" s="11">
        <v>11749</v>
      </c>
      <c r="D53" s="12">
        <v>13687</v>
      </c>
      <c r="E53" s="85">
        <v>13880</v>
      </c>
      <c r="F53" s="40">
        <f t="shared" si="6"/>
        <v>0.0012529200574718403</v>
      </c>
      <c r="G53" s="18">
        <f t="shared" si="7"/>
        <v>0.18137713847987064</v>
      </c>
      <c r="H53" s="11">
        <f t="shared" si="8"/>
        <v>2131</v>
      </c>
      <c r="I53" s="34">
        <f t="shared" si="9"/>
        <v>0.001963096367672934</v>
      </c>
      <c r="J53" s="4">
        <v>13609.442</v>
      </c>
      <c r="K53" s="15">
        <v>13749.388</v>
      </c>
      <c r="L53" s="34">
        <f t="shared" si="10"/>
        <v>0.010283007929348003</v>
      </c>
      <c r="M53" s="15">
        <f t="shared" si="11"/>
        <v>139.94600000000173</v>
      </c>
    </row>
    <row r="54" spans="1:13" ht="15">
      <c r="A54" s="5">
        <v>60</v>
      </c>
      <c r="B54" s="8" t="s">
        <v>232</v>
      </c>
      <c r="C54" s="11">
        <v>5012</v>
      </c>
      <c r="D54" s="12">
        <v>5782</v>
      </c>
      <c r="E54" s="85">
        <v>5781</v>
      </c>
      <c r="F54" s="40">
        <f t="shared" si="6"/>
        <v>0.0005218393985767081</v>
      </c>
      <c r="G54" s="18">
        <f t="shared" si="7"/>
        <v>0.1534317637669593</v>
      </c>
      <c r="H54" s="11">
        <f t="shared" si="8"/>
        <v>769</v>
      </c>
      <c r="I54" s="34">
        <f t="shared" si="9"/>
        <v>0.0007084097169124759</v>
      </c>
      <c r="J54" s="4">
        <v>5712.8153</v>
      </c>
      <c r="K54" s="15">
        <v>5675.6267</v>
      </c>
      <c r="L54" s="34">
        <f t="shared" si="10"/>
        <v>-0.006509680087154298</v>
      </c>
      <c r="M54" s="15">
        <f t="shared" si="11"/>
        <v>-37.188600000000406</v>
      </c>
    </row>
    <row r="55" spans="1:13" ht="15">
      <c r="A55" s="5">
        <v>61</v>
      </c>
      <c r="B55" s="8" t="s">
        <v>233</v>
      </c>
      <c r="C55" s="11">
        <v>7452</v>
      </c>
      <c r="D55" s="12">
        <v>10964</v>
      </c>
      <c r="E55" s="85">
        <v>11373</v>
      </c>
      <c r="F55" s="40">
        <f t="shared" si="6"/>
        <v>0.0010266181421921643</v>
      </c>
      <c r="G55" s="18">
        <f t="shared" si="7"/>
        <v>0.5261674718196457</v>
      </c>
      <c r="H55" s="11">
        <f t="shared" si="8"/>
        <v>3921</v>
      </c>
      <c r="I55" s="34">
        <f t="shared" si="9"/>
        <v>0.003612060468158411</v>
      </c>
      <c r="J55" s="4">
        <v>10865.057</v>
      </c>
      <c r="K55" s="15">
        <v>11569.891</v>
      </c>
      <c r="L55" s="34">
        <f t="shared" si="10"/>
        <v>0.06487163389938948</v>
      </c>
      <c r="M55" s="15">
        <f t="shared" si="11"/>
        <v>704.8339999999989</v>
      </c>
    </row>
    <row r="56" spans="1:13" ht="15">
      <c r="A56" s="5">
        <v>62</v>
      </c>
      <c r="B56" s="8" t="s">
        <v>234</v>
      </c>
      <c r="C56" s="11">
        <v>30663</v>
      </c>
      <c r="D56" s="12">
        <v>36289</v>
      </c>
      <c r="E56" s="85">
        <v>36658</v>
      </c>
      <c r="F56" s="40">
        <f t="shared" si="6"/>
        <v>0.0033090449183575447</v>
      </c>
      <c r="G56" s="18">
        <f t="shared" si="7"/>
        <v>0.19551250693017644</v>
      </c>
      <c r="H56" s="11">
        <f t="shared" si="8"/>
        <v>5995</v>
      </c>
      <c r="I56" s="34">
        <f t="shared" si="9"/>
        <v>0.005522647923134322</v>
      </c>
      <c r="J56" s="4">
        <v>36367.159</v>
      </c>
      <c r="K56" s="15">
        <v>36848.831</v>
      </c>
      <c r="L56" s="34">
        <f t="shared" si="10"/>
        <v>0.013244696953094375</v>
      </c>
      <c r="M56" s="15">
        <f t="shared" si="11"/>
        <v>481.67199999999866</v>
      </c>
    </row>
    <row r="57" spans="1:13" ht="15">
      <c r="A57" s="5">
        <v>63</v>
      </c>
      <c r="B57" s="8" t="s">
        <v>235</v>
      </c>
      <c r="C57" s="11">
        <v>37817</v>
      </c>
      <c r="D57" s="12">
        <v>42124</v>
      </c>
      <c r="E57" s="85">
        <v>42466</v>
      </c>
      <c r="F57" s="40">
        <f t="shared" si="6"/>
        <v>0.0038333215533572886</v>
      </c>
      <c r="G57" s="18">
        <f t="shared" si="7"/>
        <v>0.12293413015310575</v>
      </c>
      <c r="H57" s="11">
        <f t="shared" si="8"/>
        <v>4649</v>
      </c>
      <c r="I57" s="34">
        <f t="shared" si="9"/>
        <v>0.004282700616288817</v>
      </c>
      <c r="J57" s="4">
        <v>43626.389</v>
      </c>
      <c r="K57" s="15">
        <v>44493.599</v>
      </c>
      <c r="L57" s="34">
        <f t="shared" si="10"/>
        <v>0.019878106345221445</v>
      </c>
      <c r="M57" s="15">
        <f t="shared" si="11"/>
        <v>867.2099999999991</v>
      </c>
    </row>
    <row r="58" spans="1:13" ht="15">
      <c r="A58" s="5">
        <v>64</v>
      </c>
      <c r="B58" s="8" t="s">
        <v>236</v>
      </c>
      <c r="C58" s="11">
        <v>81436</v>
      </c>
      <c r="D58" s="12">
        <v>85187</v>
      </c>
      <c r="E58" s="85">
        <v>85149</v>
      </c>
      <c r="F58" s="40">
        <f t="shared" si="6"/>
        <v>0.007686231266114533</v>
      </c>
      <c r="G58" s="18">
        <f t="shared" si="7"/>
        <v>0.045594086153543885</v>
      </c>
      <c r="H58" s="11">
        <f t="shared" si="8"/>
        <v>3713</v>
      </c>
      <c r="I58" s="34">
        <f t="shared" si="9"/>
        <v>0.003420448997264009</v>
      </c>
      <c r="J58" s="4">
        <v>85613.759</v>
      </c>
      <c r="K58" s="15">
        <v>86139.631</v>
      </c>
      <c r="L58" s="34">
        <f t="shared" si="10"/>
        <v>0.006142377184956783</v>
      </c>
      <c r="M58" s="15">
        <f t="shared" si="11"/>
        <v>525.8719999999885</v>
      </c>
    </row>
    <row r="59" spans="1:13" ht="15">
      <c r="A59" s="5">
        <v>65</v>
      </c>
      <c r="B59" s="8" t="s">
        <v>237</v>
      </c>
      <c r="C59" s="11">
        <v>22534</v>
      </c>
      <c r="D59" s="12">
        <v>23520</v>
      </c>
      <c r="E59" s="85">
        <v>23678</v>
      </c>
      <c r="F59" s="40">
        <f t="shared" si="6"/>
        <v>0.002137366074986904</v>
      </c>
      <c r="G59" s="18">
        <f t="shared" si="7"/>
        <v>0.05076772876542114</v>
      </c>
      <c r="H59" s="11">
        <f t="shared" si="8"/>
        <v>1144</v>
      </c>
      <c r="I59" s="34">
        <f t="shared" si="9"/>
        <v>0.00105386308991921</v>
      </c>
      <c r="J59" s="4">
        <v>24810.166</v>
      </c>
      <c r="K59" s="15">
        <v>25060.236</v>
      </c>
      <c r="L59" s="34">
        <f t="shared" si="10"/>
        <v>0.010079336027014076</v>
      </c>
      <c r="M59" s="15">
        <f t="shared" si="11"/>
        <v>250.0699999999997</v>
      </c>
    </row>
    <row r="60" spans="1:13" ht="15">
      <c r="A60" s="5">
        <v>66</v>
      </c>
      <c r="B60" s="8" t="s">
        <v>238</v>
      </c>
      <c r="C60" s="11">
        <v>27858</v>
      </c>
      <c r="D60" s="12">
        <v>31666</v>
      </c>
      <c r="E60" s="85">
        <v>32047</v>
      </c>
      <c r="F60" s="40">
        <f t="shared" si="6"/>
        <v>0.0028928190981123967</v>
      </c>
      <c r="G60" s="18">
        <f t="shared" si="7"/>
        <v>0.1503697322133678</v>
      </c>
      <c r="H60" s="11">
        <f t="shared" si="8"/>
        <v>4189</v>
      </c>
      <c r="I60" s="34">
        <f t="shared" si="9"/>
        <v>0.00385894447873389</v>
      </c>
      <c r="J60" s="4">
        <v>29779.594</v>
      </c>
      <c r="K60" s="15">
        <v>30397.697</v>
      </c>
      <c r="L60" s="34">
        <f t="shared" si="10"/>
        <v>0.020755924342017527</v>
      </c>
      <c r="M60" s="15">
        <f t="shared" si="11"/>
        <v>618.1029999999992</v>
      </c>
    </row>
    <row r="61" spans="1:13" ht="15">
      <c r="A61" s="5">
        <v>68</v>
      </c>
      <c r="B61" s="8" t="s">
        <v>239</v>
      </c>
      <c r="C61" s="11">
        <v>11376</v>
      </c>
      <c r="D61" s="12">
        <v>16008</v>
      </c>
      <c r="E61" s="85">
        <v>16013</v>
      </c>
      <c r="F61" s="40">
        <f t="shared" si="6"/>
        <v>0.0014454617348916843</v>
      </c>
      <c r="G61" s="18">
        <f t="shared" si="7"/>
        <v>0.407612517580872</v>
      </c>
      <c r="H61" s="11">
        <f t="shared" si="8"/>
        <v>4637</v>
      </c>
      <c r="I61" s="34">
        <f t="shared" si="9"/>
        <v>0.004271646108352602</v>
      </c>
      <c r="J61" s="4">
        <v>15682.188</v>
      </c>
      <c r="K61" s="15">
        <v>15786.641</v>
      </c>
      <c r="L61" s="34">
        <f t="shared" si="10"/>
        <v>0.006660613939840507</v>
      </c>
      <c r="M61" s="15">
        <f t="shared" si="11"/>
        <v>104.45299999999952</v>
      </c>
    </row>
    <row r="62" spans="1:13" ht="15">
      <c r="A62" s="5">
        <v>69</v>
      </c>
      <c r="B62" s="8" t="s">
        <v>240</v>
      </c>
      <c r="C62" s="11">
        <v>96359</v>
      </c>
      <c r="D62" s="12">
        <v>106210</v>
      </c>
      <c r="E62" s="85">
        <v>106076</v>
      </c>
      <c r="F62" s="40">
        <f t="shared" si="6"/>
        <v>0.00957527002999877</v>
      </c>
      <c r="G62" s="18">
        <f t="shared" si="7"/>
        <v>0.10084164426779024</v>
      </c>
      <c r="H62" s="11">
        <f t="shared" si="8"/>
        <v>9717</v>
      </c>
      <c r="I62" s="34">
        <f t="shared" si="9"/>
        <v>0.008951387801350493</v>
      </c>
      <c r="J62" s="4">
        <v>105154.28</v>
      </c>
      <c r="K62" s="15">
        <v>106565.6</v>
      </c>
      <c r="L62" s="34">
        <f t="shared" si="10"/>
        <v>0.013421422313956283</v>
      </c>
      <c r="M62" s="15">
        <f t="shared" si="11"/>
        <v>1411.320000000007</v>
      </c>
    </row>
    <row r="63" spans="1:13" ht="15">
      <c r="A63" s="5">
        <v>70</v>
      </c>
      <c r="B63" s="8" t="s">
        <v>241</v>
      </c>
      <c r="C63" s="11">
        <v>287494</v>
      </c>
      <c r="D63" s="12">
        <v>277755</v>
      </c>
      <c r="E63" s="85">
        <v>282081</v>
      </c>
      <c r="F63" s="40">
        <f t="shared" si="6"/>
        <v>0.025462892127645114</v>
      </c>
      <c r="G63" s="18">
        <f t="shared" si="7"/>
        <v>-0.018828219023701364</v>
      </c>
      <c r="H63" s="11">
        <f t="shared" si="8"/>
        <v>-5413</v>
      </c>
      <c r="I63" s="34">
        <f t="shared" si="9"/>
        <v>-0.0049865042882278705</v>
      </c>
      <c r="J63" s="4">
        <v>285706.26</v>
      </c>
      <c r="K63" s="15">
        <v>293371.22</v>
      </c>
      <c r="L63" s="34">
        <f t="shared" si="10"/>
        <v>0.026828113601710942</v>
      </c>
      <c r="M63" s="15">
        <f t="shared" si="11"/>
        <v>7664.959999999963</v>
      </c>
    </row>
    <row r="64" spans="1:13" ht="15">
      <c r="A64" s="5">
        <v>71</v>
      </c>
      <c r="B64" s="8" t="s">
        <v>242</v>
      </c>
      <c r="C64" s="11">
        <v>84959</v>
      </c>
      <c r="D64" s="12">
        <v>100929</v>
      </c>
      <c r="E64" s="85">
        <v>103424</v>
      </c>
      <c r="F64" s="40">
        <f t="shared" si="6"/>
        <v>0.009335879252447233</v>
      </c>
      <c r="G64" s="18">
        <f t="shared" si="7"/>
        <v>0.21734012876799397</v>
      </c>
      <c r="H64" s="11">
        <f t="shared" si="8"/>
        <v>18465</v>
      </c>
      <c r="I64" s="34">
        <f t="shared" si="9"/>
        <v>0.017010124086851583</v>
      </c>
      <c r="J64" s="4">
        <v>100679.03</v>
      </c>
      <c r="K64" s="15">
        <v>103201.12</v>
      </c>
      <c r="L64" s="34">
        <f t="shared" si="10"/>
        <v>0.02505079756926538</v>
      </c>
      <c r="M64" s="15">
        <f t="shared" si="11"/>
        <v>2522.0899999999965</v>
      </c>
    </row>
    <row r="65" spans="1:13" ht="15">
      <c r="A65" s="5">
        <v>72</v>
      </c>
      <c r="B65" s="8" t="s">
        <v>243</v>
      </c>
      <c r="C65" s="11">
        <v>4250</v>
      </c>
      <c r="D65" s="12">
        <v>7027</v>
      </c>
      <c r="E65" s="85">
        <v>6979</v>
      </c>
      <c r="F65" s="40">
        <f t="shared" si="6"/>
        <v>0.0006299804813469721</v>
      </c>
      <c r="G65" s="18">
        <f t="shared" si="7"/>
        <v>0.6421176470588236</v>
      </c>
      <c r="H65" s="11">
        <f t="shared" si="8"/>
        <v>2729</v>
      </c>
      <c r="I65" s="34">
        <f t="shared" si="9"/>
        <v>0.0025139793464943393</v>
      </c>
      <c r="J65" s="4">
        <v>7056.8623</v>
      </c>
      <c r="K65" s="15">
        <v>7189.5286</v>
      </c>
      <c r="L65" s="34">
        <f t="shared" si="10"/>
        <v>0.018799615800920457</v>
      </c>
      <c r="M65" s="15">
        <f t="shared" si="11"/>
        <v>132.66629999999986</v>
      </c>
    </row>
    <row r="66" spans="1:13" ht="15">
      <c r="A66" s="5">
        <v>73</v>
      </c>
      <c r="B66" s="8" t="s">
        <v>244</v>
      </c>
      <c r="C66" s="11">
        <v>41222</v>
      </c>
      <c r="D66" s="12">
        <v>51183</v>
      </c>
      <c r="E66" s="85">
        <v>51803</v>
      </c>
      <c r="F66" s="40">
        <f aca="true" t="shared" si="12" ref="F66:F90">E66/$E$90</f>
        <v>0.004676154015649405</v>
      </c>
      <c r="G66" s="18">
        <f aca="true" t="shared" si="13" ref="G66:G90">(E66-C66)/C66</f>
        <v>0.2566833244384067</v>
      </c>
      <c r="H66" s="11">
        <f aca="true" t="shared" si="14" ref="H66:H90">E66-C66</f>
        <v>10581</v>
      </c>
      <c r="I66" s="34">
        <f aca="true" t="shared" si="15" ref="I66:I90">H66/$H$90</f>
        <v>0.009747312372758008</v>
      </c>
      <c r="J66" s="4">
        <v>49638.8</v>
      </c>
      <c r="K66" s="15">
        <v>51665.848</v>
      </c>
      <c r="L66" s="34">
        <f aca="true" t="shared" si="16" ref="L66:L90">(K66-J66)/J66</f>
        <v>0.040835958967581715</v>
      </c>
      <c r="M66" s="15">
        <f aca="true" t="shared" si="17" ref="M66:M90">K66-J66</f>
        <v>2027.0479999999952</v>
      </c>
    </row>
    <row r="67" spans="1:13" ht="15">
      <c r="A67" s="5">
        <v>74</v>
      </c>
      <c r="B67" s="8" t="s">
        <v>245</v>
      </c>
      <c r="C67" s="11">
        <v>10781</v>
      </c>
      <c r="D67" s="12">
        <v>11911</v>
      </c>
      <c r="E67" s="85">
        <v>12130</v>
      </c>
      <c r="F67" s="40">
        <f t="shared" si="12"/>
        <v>0.0010949510300528402</v>
      </c>
      <c r="G67" s="18">
        <f t="shared" si="13"/>
        <v>0.12512753918931455</v>
      </c>
      <c r="H67" s="11">
        <f t="shared" si="14"/>
        <v>1349</v>
      </c>
      <c r="I67" s="34">
        <f t="shared" si="15"/>
        <v>0.001242710933829558</v>
      </c>
      <c r="J67" s="4">
        <v>11917.197</v>
      </c>
      <c r="K67" s="15">
        <v>12053.975</v>
      </c>
      <c r="L67" s="34">
        <f t="shared" si="16"/>
        <v>0.011477363343074738</v>
      </c>
      <c r="M67" s="15">
        <f t="shared" si="17"/>
        <v>136.77800000000025</v>
      </c>
    </row>
    <row r="68" spans="1:13" ht="15">
      <c r="A68" s="5">
        <v>75</v>
      </c>
      <c r="B68" s="8" t="s">
        <v>246</v>
      </c>
      <c r="C68" s="11">
        <v>21685</v>
      </c>
      <c r="D68" s="12">
        <v>15577</v>
      </c>
      <c r="E68" s="85">
        <v>15350</v>
      </c>
      <c r="F68" s="40">
        <f t="shared" si="12"/>
        <v>0.0013856140405038003</v>
      </c>
      <c r="G68" s="18">
        <f t="shared" si="13"/>
        <v>-0.2921374221812313</v>
      </c>
      <c r="H68" s="11">
        <f t="shared" si="14"/>
        <v>-6335</v>
      </c>
      <c r="I68" s="34">
        <f t="shared" si="15"/>
        <v>-0.0058358589813270936</v>
      </c>
      <c r="J68" s="4">
        <v>18122.455</v>
      </c>
      <c r="K68" s="15">
        <v>17130.076</v>
      </c>
      <c r="L68" s="34">
        <f t="shared" si="16"/>
        <v>-0.05475963383548204</v>
      </c>
      <c r="M68" s="15">
        <f t="shared" si="17"/>
        <v>-992.3790000000008</v>
      </c>
    </row>
    <row r="69" spans="1:13" ht="15">
      <c r="A69" s="5">
        <v>77</v>
      </c>
      <c r="B69" s="8" t="s">
        <v>247</v>
      </c>
      <c r="C69" s="11">
        <v>35313</v>
      </c>
      <c r="D69" s="12">
        <v>33491</v>
      </c>
      <c r="E69" s="85">
        <v>33772</v>
      </c>
      <c r="F69" s="40">
        <f t="shared" si="12"/>
        <v>0.0030485314251396966</v>
      </c>
      <c r="G69" s="18">
        <f t="shared" si="13"/>
        <v>-0.04363832016537819</v>
      </c>
      <c r="H69" s="11">
        <f t="shared" si="14"/>
        <v>-1541</v>
      </c>
      <c r="I69" s="34">
        <f t="shared" si="15"/>
        <v>-0.0014195830608090057</v>
      </c>
      <c r="J69" s="4">
        <v>35264.6259999999</v>
      </c>
      <c r="K69" s="15">
        <v>34535.32</v>
      </c>
      <c r="L69" s="34">
        <f t="shared" si="16"/>
        <v>-0.02068095093366095</v>
      </c>
      <c r="M69" s="15">
        <f t="shared" si="17"/>
        <v>-729.3059999999023</v>
      </c>
    </row>
    <row r="70" spans="1:13" ht="15">
      <c r="A70" s="5">
        <v>78</v>
      </c>
      <c r="B70" s="8" t="s">
        <v>248</v>
      </c>
      <c r="C70" s="11">
        <v>6614</v>
      </c>
      <c r="D70" s="12">
        <v>8614</v>
      </c>
      <c r="E70" s="85">
        <v>9311</v>
      </c>
      <c r="F70" s="40">
        <f t="shared" si="12"/>
        <v>0.0008404854938847482</v>
      </c>
      <c r="G70" s="18">
        <f t="shared" si="13"/>
        <v>0.40777139401270035</v>
      </c>
      <c r="H70" s="11">
        <f t="shared" si="14"/>
        <v>2697</v>
      </c>
      <c r="I70" s="34">
        <f t="shared" si="15"/>
        <v>0.0024845006586644313</v>
      </c>
      <c r="J70" s="4">
        <v>8390.8011</v>
      </c>
      <c r="K70" s="15">
        <v>8785.1234</v>
      </c>
      <c r="L70" s="34">
        <f t="shared" si="16"/>
        <v>0.046994595069116796</v>
      </c>
      <c r="M70" s="15">
        <f t="shared" si="17"/>
        <v>394.3222999999998</v>
      </c>
    </row>
    <row r="71" spans="1:13" ht="15">
      <c r="A71" s="5">
        <v>79</v>
      </c>
      <c r="B71" s="8" t="s">
        <v>249</v>
      </c>
      <c r="C71" s="11">
        <v>40044</v>
      </c>
      <c r="D71" s="12">
        <v>48087</v>
      </c>
      <c r="E71" s="85">
        <v>45452</v>
      </c>
      <c r="F71" s="40">
        <f t="shared" si="12"/>
        <v>0.004102861848141937</v>
      </c>
      <c r="G71" s="18">
        <f t="shared" si="13"/>
        <v>0.13505144341224654</v>
      </c>
      <c r="H71" s="11">
        <f t="shared" si="14"/>
        <v>5408</v>
      </c>
      <c r="I71" s="34">
        <f t="shared" si="15"/>
        <v>0.004981898243254447</v>
      </c>
      <c r="J71" s="4">
        <v>45372.979</v>
      </c>
      <c r="K71" s="15">
        <v>45419.8589999999</v>
      </c>
      <c r="L71" s="34">
        <f t="shared" si="16"/>
        <v>0.001033214063372449</v>
      </c>
      <c r="M71" s="15">
        <f t="shared" si="17"/>
        <v>46.87999999990279</v>
      </c>
    </row>
    <row r="72" spans="1:13" ht="15">
      <c r="A72" s="5">
        <v>80</v>
      </c>
      <c r="B72" s="8" t="s">
        <v>250</v>
      </c>
      <c r="C72" s="11">
        <v>183922</v>
      </c>
      <c r="D72" s="12">
        <v>201792</v>
      </c>
      <c r="E72" s="85">
        <v>205825</v>
      </c>
      <c r="F72" s="40">
        <f t="shared" si="12"/>
        <v>0.0185794143248661</v>
      </c>
      <c r="G72" s="18">
        <f t="shared" si="13"/>
        <v>0.11908852665803982</v>
      </c>
      <c r="H72" s="11">
        <f t="shared" si="14"/>
        <v>21903</v>
      </c>
      <c r="I72" s="34">
        <f t="shared" si="15"/>
        <v>0.02017724061057732</v>
      </c>
      <c r="J72" s="4">
        <v>200051.25</v>
      </c>
      <c r="K72" s="15">
        <v>203865.62</v>
      </c>
      <c r="L72" s="34">
        <f t="shared" si="16"/>
        <v>0.019066964090451798</v>
      </c>
      <c r="M72" s="15">
        <f t="shared" si="17"/>
        <v>3814.3699999999953</v>
      </c>
    </row>
    <row r="73" spans="1:13" ht="15">
      <c r="A73" s="5">
        <v>81</v>
      </c>
      <c r="B73" s="8" t="s">
        <v>251</v>
      </c>
      <c r="C73" s="11">
        <v>193308</v>
      </c>
      <c r="D73" s="12">
        <v>238477</v>
      </c>
      <c r="E73" s="85">
        <v>256125</v>
      </c>
      <c r="F73" s="40">
        <f t="shared" si="12"/>
        <v>0.023119895512966504</v>
      </c>
      <c r="G73" s="18">
        <f t="shared" si="13"/>
        <v>0.3249580979576634</v>
      </c>
      <c r="H73" s="11">
        <f t="shared" si="14"/>
        <v>62817</v>
      </c>
      <c r="I73" s="34">
        <f t="shared" si="15"/>
        <v>0.057867585419104035</v>
      </c>
      <c r="J73" s="4">
        <v>244678.46</v>
      </c>
      <c r="K73" s="15">
        <v>252120.96</v>
      </c>
      <c r="L73" s="34">
        <f t="shared" si="16"/>
        <v>0.030417471157861628</v>
      </c>
      <c r="M73" s="15">
        <f t="shared" si="17"/>
        <v>7442.5</v>
      </c>
    </row>
    <row r="74" spans="1:13" ht="15">
      <c r="A74" s="5">
        <v>82</v>
      </c>
      <c r="B74" s="8" t="s">
        <v>252</v>
      </c>
      <c r="C74" s="11">
        <v>202774</v>
      </c>
      <c r="D74" s="12">
        <v>246221</v>
      </c>
      <c r="E74" s="85">
        <v>250599</v>
      </c>
      <c r="F74" s="40">
        <f t="shared" si="12"/>
        <v>0.022621074458385137</v>
      </c>
      <c r="G74" s="18">
        <f t="shared" si="13"/>
        <v>0.23585370905540157</v>
      </c>
      <c r="H74" s="11">
        <f t="shared" si="14"/>
        <v>47825</v>
      </c>
      <c r="I74" s="34">
        <f t="shared" si="15"/>
        <v>0.04405682017079215</v>
      </c>
      <c r="J74" s="4">
        <v>247979.81</v>
      </c>
      <c r="K74" s="15">
        <v>253481.64</v>
      </c>
      <c r="L74" s="34">
        <f t="shared" si="16"/>
        <v>0.022186604627207417</v>
      </c>
      <c r="M74" s="15">
        <f t="shared" si="17"/>
        <v>5501.830000000016</v>
      </c>
    </row>
    <row r="75" spans="1:13" ht="15">
      <c r="A75" s="5">
        <v>84</v>
      </c>
      <c r="B75" s="8" t="s">
        <v>253</v>
      </c>
      <c r="C75" s="11">
        <v>10824</v>
      </c>
      <c r="D75" s="12">
        <v>11130</v>
      </c>
      <c r="E75" s="85">
        <v>10862</v>
      </c>
      <c r="F75" s="40">
        <f t="shared" si="12"/>
        <v>0.0009804911861858161</v>
      </c>
      <c r="G75" s="18">
        <f t="shared" si="13"/>
        <v>0.003510716925351072</v>
      </c>
      <c r="H75" s="11">
        <f t="shared" si="14"/>
        <v>38</v>
      </c>
      <c r="I75" s="34">
        <f t="shared" si="15"/>
        <v>3.5005941798015715E-05</v>
      </c>
      <c r="J75" s="4">
        <v>10640.216</v>
      </c>
      <c r="K75" s="15">
        <v>10491.027</v>
      </c>
      <c r="L75" s="34">
        <f t="shared" si="16"/>
        <v>-0.014021237914719053</v>
      </c>
      <c r="M75" s="15">
        <f t="shared" si="17"/>
        <v>-149.1890000000003</v>
      </c>
    </row>
    <row r="76" spans="1:13" ht="15">
      <c r="A76" s="5">
        <v>85</v>
      </c>
      <c r="B76" s="8" t="s">
        <v>254</v>
      </c>
      <c r="C76" s="11">
        <v>430089</v>
      </c>
      <c r="D76" s="12">
        <v>412551</v>
      </c>
      <c r="E76" s="85">
        <v>403267</v>
      </c>
      <c r="F76" s="40">
        <f t="shared" si="12"/>
        <v>0.03640211187438736</v>
      </c>
      <c r="G76" s="18">
        <f t="shared" si="13"/>
        <v>-0.06236383632224958</v>
      </c>
      <c r="H76" s="11">
        <f t="shared" si="14"/>
        <v>-26822</v>
      </c>
      <c r="I76" s="34">
        <f t="shared" si="15"/>
        <v>-0.024708667655430987</v>
      </c>
      <c r="J76" s="4">
        <v>441609.18</v>
      </c>
      <c r="K76" s="15">
        <v>436479.36</v>
      </c>
      <c r="L76" s="34">
        <f t="shared" si="16"/>
        <v>-0.011616198739346875</v>
      </c>
      <c r="M76" s="15">
        <f t="shared" si="17"/>
        <v>-5129.820000000007</v>
      </c>
    </row>
    <row r="77" spans="1:13" ht="15">
      <c r="A77" s="5">
        <v>86</v>
      </c>
      <c r="B77" s="8" t="s">
        <v>255</v>
      </c>
      <c r="C77" s="11">
        <v>214678</v>
      </c>
      <c r="D77" s="12">
        <v>201522</v>
      </c>
      <c r="E77" s="85">
        <v>202576</v>
      </c>
      <c r="F77" s="40">
        <f t="shared" si="12"/>
        <v>0.01828613354196077</v>
      </c>
      <c r="G77" s="18">
        <f t="shared" si="13"/>
        <v>-0.05637280019377859</v>
      </c>
      <c r="H77" s="11">
        <f t="shared" si="14"/>
        <v>-12102</v>
      </c>
      <c r="I77" s="34">
        <f t="shared" si="15"/>
        <v>-0.01114847125367332</v>
      </c>
      <c r="J77" s="4">
        <v>201534.81</v>
      </c>
      <c r="K77" s="15">
        <v>204743.24</v>
      </c>
      <c r="L77" s="34">
        <f t="shared" si="16"/>
        <v>0.015919979282983387</v>
      </c>
      <c r="M77" s="15">
        <f t="shared" si="17"/>
        <v>3208.429999999993</v>
      </c>
    </row>
    <row r="78" spans="1:13" ht="15">
      <c r="A78" s="5">
        <v>87</v>
      </c>
      <c r="B78" s="8" t="s">
        <v>256</v>
      </c>
      <c r="C78" s="11">
        <v>13708</v>
      </c>
      <c r="D78" s="12">
        <v>14602</v>
      </c>
      <c r="E78" s="85">
        <v>14909</v>
      </c>
      <c r="F78" s="40">
        <f t="shared" si="12"/>
        <v>0.0013458058455942123</v>
      </c>
      <c r="G78" s="18">
        <f t="shared" si="13"/>
        <v>0.08761307265830172</v>
      </c>
      <c r="H78" s="11">
        <f t="shared" si="14"/>
        <v>1201</v>
      </c>
      <c r="I78" s="34">
        <f t="shared" si="15"/>
        <v>0.0011063720026162336</v>
      </c>
      <c r="J78" s="4">
        <v>14824.165</v>
      </c>
      <c r="K78" s="15">
        <v>14928.109</v>
      </c>
      <c r="L78" s="34">
        <f t="shared" si="16"/>
        <v>0.0070117945934897175</v>
      </c>
      <c r="M78" s="15">
        <f t="shared" si="17"/>
        <v>103.9439999999995</v>
      </c>
    </row>
    <row r="79" spans="1:13" ht="15">
      <c r="A79" s="5">
        <v>88</v>
      </c>
      <c r="B79" s="8" t="s">
        <v>257</v>
      </c>
      <c r="C79" s="11">
        <v>20825</v>
      </c>
      <c r="D79" s="12">
        <v>23335</v>
      </c>
      <c r="E79" s="85">
        <v>24525</v>
      </c>
      <c r="F79" s="40">
        <f t="shared" si="12"/>
        <v>0.0022138230842577004</v>
      </c>
      <c r="G79" s="18">
        <f t="shared" si="13"/>
        <v>0.17767106842737096</v>
      </c>
      <c r="H79" s="11">
        <f t="shared" si="14"/>
        <v>3700</v>
      </c>
      <c r="I79" s="34">
        <f t="shared" si="15"/>
        <v>0.003408473280333109</v>
      </c>
      <c r="J79" s="4">
        <v>23332.212</v>
      </c>
      <c r="K79" s="15">
        <v>24217.244</v>
      </c>
      <c r="L79" s="34">
        <f t="shared" si="16"/>
        <v>0.03793176574942827</v>
      </c>
      <c r="M79" s="15">
        <f t="shared" si="17"/>
        <v>885.0319999999992</v>
      </c>
    </row>
    <row r="80" spans="1:13" ht="15">
      <c r="A80" s="5">
        <v>90</v>
      </c>
      <c r="B80" s="8" t="s">
        <v>258</v>
      </c>
      <c r="C80" s="11">
        <v>9828</v>
      </c>
      <c r="D80" s="12">
        <v>11030</v>
      </c>
      <c r="E80" s="85">
        <v>10893</v>
      </c>
      <c r="F80" s="40">
        <f t="shared" si="12"/>
        <v>0.0009832894946715243</v>
      </c>
      <c r="G80" s="18">
        <f t="shared" si="13"/>
        <v>0.10836385836385837</v>
      </c>
      <c r="H80" s="11">
        <f t="shared" si="14"/>
        <v>1065</v>
      </c>
      <c r="I80" s="34">
        <f t="shared" si="15"/>
        <v>0.0009810875793391247</v>
      </c>
      <c r="J80" s="4">
        <v>10663.943</v>
      </c>
      <c r="K80" s="15">
        <v>10633.483</v>
      </c>
      <c r="L80" s="34">
        <f t="shared" si="16"/>
        <v>-0.0028563543522315458</v>
      </c>
      <c r="M80" s="15">
        <f t="shared" si="17"/>
        <v>-30.459999999999127</v>
      </c>
    </row>
    <row r="81" spans="1:13" ht="15">
      <c r="A81" s="5">
        <v>91</v>
      </c>
      <c r="B81" s="8" t="s">
        <v>259</v>
      </c>
      <c r="C81" s="11">
        <v>1309</v>
      </c>
      <c r="D81" s="12">
        <v>1472</v>
      </c>
      <c r="E81" s="85">
        <v>1725</v>
      </c>
      <c r="F81" s="40">
        <f t="shared" si="12"/>
        <v>0.00015571232702730003</v>
      </c>
      <c r="G81" s="18">
        <f t="shared" si="13"/>
        <v>0.3177998472116119</v>
      </c>
      <c r="H81" s="11">
        <f t="shared" si="14"/>
        <v>416</v>
      </c>
      <c r="I81" s="34">
        <f t="shared" si="15"/>
        <v>0.00038322294178880364</v>
      </c>
      <c r="J81" s="4">
        <v>1596.121</v>
      </c>
      <c r="K81" s="15">
        <v>1768.2322</v>
      </c>
      <c r="L81" s="34">
        <f t="shared" si="16"/>
        <v>0.10783092259296119</v>
      </c>
      <c r="M81" s="15">
        <f t="shared" si="17"/>
        <v>172.11119999999983</v>
      </c>
    </row>
    <row r="82" spans="1:13" ht="15">
      <c r="A82" s="5">
        <v>92</v>
      </c>
      <c r="B82" s="8" t="s">
        <v>260</v>
      </c>
      <c r="C82" s="11">
        <v>25730</v>
      </c>
      <c r="D82" s="12">
        <v>23817</v>
      </c>
      <c r="E82" s="85">
        <v>22769</v>
      </c>
      <c r="F82" s="40">
        <f t="shared" si="12"/>
        <v>0.0020553124487446926</v>
      </c>
      <c r="G82" s="18">
        <f t="shared" si="13"/>
        <v>-0.11507967353284104</v>
      </c>
      <c r="H82" s="11">
        <f t="shared" si="14"/>
        <v>-2961</v>
      </c>
      <c r="I82" s="34">
        <f t="shared" si="15"/>
        <v>-0.002727699833261172</v>
      </c>
      <c r="J82" s="4">
        <v>26224.121</v>
      </c>
      <c r="K82" s="15">
        <v>24478.55</v>
      </c>
      <c r="L82" s="34">
        <f t="shared" si="16"/>
        <v>-0.0665635656577393</v>
      </c>
      <c r="M82" s="15">
        <f t="shared" si="17"/>
        <v>-1745.571</v>
      </c>
    </row>
    <row r="83" spans="1:13" ht="15">
      <c r="A83" s="5">
        <v>93</v>
      </c>
      <c r="B83" s="8" t="s">
        <v>261</v>
      </c>
      <c r="C83" s="11">
        <v>32254</v>
      </c>
      <c r="D83" s="12">
        <v>44017</v>
      </c>
      <c r="E83" s="85">
        <v>43101</v>
      </c>
      <c r="F83" s="40">
        <f t="shared" si="12"/>
        <v>0.0038906417433064687</v>
      </c>
      <c r="G83" s="18">
        <f t="shared" si="13"/>
        <v>0.33629937372108887</v>
      </c>
      <c r="H83" s="11">
        <f t="shared" si="14"/>
        <v>10847</v>
      </c>
      <c r="I83" s="34">
        <f t="shared" si="15"/>
        <v>0.009992353965344118</v>
      </c>
      <c r="J83" s="4">
        <v>41073.227</v>
      </c>
      <c r="K83" s="15">
        <v>41646.606</v>
      </c>
      <c r="L83" s="34">
        <f t="shared" si="16"/>
        <v>0.013959920899324536</v>
      </c>
      <c r="M83" s="15">
        <f t="shared" si="17"/>
        <v>573.3790000000008</v>
      </c>
    </row>
    <row r="84" spans="1:13" ht="15">
      <c r="A84" s="5">
        <v>94</v>
      </c>
      <c r="B84" s="8" t="s">
        <v>262</v>
      </c>
      <c r="C84" s="11">
        <v>34727</v>
      </c>
      <c r="D84" s="12">
        <v>32087</v>
      </c>
      <c r="E84" s="85">
        <v>33135</v>
      </c>
      <c r="F84" s="40">
        <f t="shared" si="12"/>
        <v>0.0029910306991591806</v>
      </c>
      <c r="G84" s="18">
        <f t="shared" si="13"/>
        <v>-0.04584329196302589</v>
      </c>
      <c r="H84" s="11">
        <f t="shared" si="14"/>
        <v>-1592</v>
      </c>
      <c r="I84" s="34">
        <f t="shared" si="15"/>
        <v>-0.0014665647195379215</v>
      </c>
      <c r="J84" s="4">
        <v>31802.667</v>
      </c>
      <c r="K84" s="15">
        <v>32844.091</v>
      </c>
      <c r="L84" s="34">
        <f t="shared" si="16"/>
        <v>0.03274643601431286</v>
      </c>
      <c r="M84" s="15">
        <f t="shared" si="17"/>
        <v>1041.423999999999</v>
      </c>
    </row>
    <row r="85" spans="1:13" ht="15">
      <c r="A85" s="5">
        <v>95</v>
      </c>
      <c r="B85" s="8" t="s">
        <v>263</v>
      </c>
      <c r="C85" s="11">
        <v>73503</v>
      </c>
      <c r="D85" s="12">
        <v>77425</v>
      </c>
      <c r="E85" s="85">
        <v>77438</v>
      </c>
      <c r="F85" s="40">
        <f t="shared" si="12"/>
        <v>0.006990174597298586</v>
      </c>
      <c r="G85" s="18">
        <f t="shared" si="13"/>
        <v>0.05353522985456376</v>
      </c>
      <c r="H85" s="11">
        <f t="shared" si="14"/>
        <v>3935</v>
      </c>
      <c r="I85" s="34">
        <f t="shared" si="15"/>
        <v>0.0036249573940839957</v>
      </c>
      <c r="J85" s="4">
        <v>80955.614</v>
      </c>
      <c r="K85" s="15">
        <v>79371.374</v>
      </c>
      <c r="L85" s="34">
        <f t="shared" si="16"/>
        <v>-0.019569241979932425</v>
      </c>
      <c r="M85" s="15">
        <f t="shared" si="17"/>
        <v>-1584.2400000000052</v>
      </c>
    </row>
    <row r="86" spans="1:13" ht="15">
      <c r="A86" s="5">
        <v>96</v>
      </c>
      <c r="B86" s="8" t="s">
        <v>264</v>
      </c>
      <c r="C86" s="11">
        <v>262860</v>
      </c>
      <c r="D86" s="12">
        <v>281865</v>
      </c>
      <c r="E86" s="85">
        <v>287770</v>
      </c>
      <c r="F86" s="40">
        <f t="shared" si="12"/>
        <v>0.025976426868780364</v>
      </c>
      <c r="G86" s="18">
        <f t="shared" si="13"/>
        <v>0.09476527429049685</v>
      </c>
      <c r="H86" s="11">
        <f t="shared" si="14"/>
        <v>24910</v>
      </c>
      <c r="I86" s="34">
        <f t="shared" si="15"/>
        <v>0.022947316057593987</v>
      </c>
      <c r="J86" s="4">
        <v>279573.61</v>
      </c>
      <c r="K86" s="15">
        <v>281199.59</v>
      </c>
      <c r="L86" s="34">
        <f t="shared" si="16"/>
        <v>0.0058159280484307505</v>
      </c>
      <c r="M86" s="15">
        <f t="shared" si="17"/>
        <v>1625.9800000000396</v>
      </c>
    </row>
    <row r="87" spans="1:13" ht="15">
      <c r="A87" s="5">
        <v>97</v>
      </c>
      <c r="B87" s="8" t="s">
        <v>265</v>
      </c>
      <c r="C87" s="11">
        <v>3069</v>
      </c>
      <c r="D87" s="12">
        <v>3832</v>
      </c>
      <c r="E87" s="85">
        <v>3917</v>
      </c>
      <c r="F87" s="40">
        <f t="shared" si="12"/>
        <v>0.00035357981737155604</v>
      </c>
      <c r="G87" s="18">
        <f t="shared" si="13"/>
        <v>0.27631150211795374</v>
      </c>
      <c r="H87" s="11">
        <f t="shared" si="14"/>
        <v>848</v>
      </c>
      <c r="I87" s="34">
        <f t="shared" si="15"/>
        <v>0.0007811852274925612</v>
      </c>
      <c r="J87" s="4">
        <v>4027.3306</v>
      </c>
      <c r="K87" s="15">
        <v>4346.92829999999</v>
      </c>
      <c r="L87" s="34">
        <f t="shared" si="16"/>
        <v>0.07935720499329998</v>
      </c>
      <c r="M87" s="15">
        <f t="shared" si="17"/>
        <v>319.5976999999898</v>
      </c>
    </row>
    <row r="88" spans="1:13" ht="15">
      <c r="A88" s="5">
        <v>98</v>
      </c>
      <c r="B88" s="8" t="s">
        <v>266</v>
      </c>
      <c r="C88" s="11">
        <v>2604</v>
      </c>
      <c r="D88" s="12">
        <v>2521</v>
      </c>
      <c r="E88" s="85">
        <v>2571</v>
      </c>
      <c r="F88" s="40">
        <f t="shared" si="12"/>
        <v>0.00023207906828242805</v>
      </c>
      <c r="G88" s="18">
        <f t="shared" si="13"/>
        <v>-0.012672811059907835</v>
      </c>
      <c r="H88" s="11">
        <f t="shared" si="14"/>
        <v>-33</v>
      </c>
      <c r="I88" s="34">
        <f t="shared" si="15"/>
        <v>-3.0399896824592594E-05</v>
      </c>
      <c r="J88" s="4">
        <v>2662.4486</v>
      </c>
      <c r="K88" s="15">
        <v>2649.7015</v>
      </c>
      <c r="L88" s="34">
        <f t="shared" si="16"/>
        <v>-0.004787735620511151</v>
      </c>
      <c r="M88" s="15">
        <f t="shared" si="17"/>
        <v>-12.747100000000046</v>
      </c>
    </row>
    <row r="89" spans="1:13" ht="15.75" thickBot="1">
      <c r="A89" s="6">
        <v>99</v>
      </c>
      <c r="B89" s="9" t="s">
        <v>267</v>
      </c>
      <c r="C89" s="66">
        <v>3273</v>
      </c>
      <c r="D89" s="81">
        <v>3410</v>
      </c>
      <c r="E89" s="82">
        <v>3464</v>
      </c>
      <c r="F89" s="40">
        <f t="shared" si="12"/>
        <v>0.0003126884062739521</v>
      </c>
      <c r="G89" s="18">
        <f t="shared" si="13"/>
        <v>0.05835624809043691</v>
      </c>
      <c r="H89" s="11">
        <f t="shared" si="14"/>
        <v>191</v>
      </c>
      <c r="I89" s="64">
        <f t="shared" si="15"/>
        <v>0.0001759509179847632</v>
      </c>
      <c r="J89" s="4">
        <v>3656.8381</v>
      </c>
      <c r="K89" s="15">
        <v>3557.8017</v>
      </c>
      <c r="L89" s="34">
        <f t="shared" si="16"/>
        <v>-0.027082522466608507</v>
      </c>
      <c r="M89" s="15">
        <f t="shared" si="17"/>
        <v>-99.03639999999996</v>
      </c>
    </row>
    <row r="90" spans="1:13" s="63" customFormat="1" ht="15.75" thickBot="1">
      <c r="A90" s="106" t="s">
        <v>169</v>
      </c>
      <c r="B90" s="107"/>
      <c r="C90" s="55">
        <v>9992591</v>
      </c>
      <c r="D90" s="87">
        <v>11061597</v>
      </c>
      <c r="E90" s="68">
        <v>11078121</v>
      </c>
      <c r="F90" s="42">
        <f t="shared" si="12"/>
        <v>1</v>
      </c>
      <c r="G90" s="28">
        <f t="shared" si="13"/>
        <v>0.10863348655018504</v>
      </c>
      <c r="H90" s="54">
        <f t="shared" si="14"/>
        <v>1085530</v>
      </c>
      <c r="I90" s="65">
        <f t="shared" si="15"/>
        <v>1</v>
      </c>
      <c r="J90" s="55">
        <v>10966168</v>
      </c>
      <c r="K90" s="54">
        <v>11049741</v>
      </c>
      <c r="L90" s="36">
        <f t="shared" si="16"/>
        <v>0.007620984832623392</v>
      </c>
      <c r="M90" s="54">
        <f t="shared" si="17"/>
        <v>83573</v>
      </c>
    </row>
    <row r="91" ht="15">
      <c r="E91" s="4"/>
    </row>
  </sheetData>
  <sheetProtection/>
  <autoFilter ref="A1:M90"/>
  <mergeCells count="1">
    <mergeCell ref="A90:B9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0"/>
  <sheetViews>
    <sheetView zoomScalePageLayoutView="0" workbookViewId="0" topLeftCell="A1">
      <pane ySplit="1" topLeftCell="A71" activePane="bottomLeft" state="frozen"/>
      <selection pane="topLeft" activeCell="A1" sqref="A1"/>
      <selection pane="bottomLeft" activeCell="N1" sqref="N1"/>
    </sheetView>
  </sheetViews>
  <sheetFormatPr defaultColWidth="9.140625" defaultRowHeight="15"/>
  <cols>
    <col min="1" max="1" width="13.7109375" style="0" bestFit="1" customWidth="1"/>
    <col min="2" max="2" width="71.8515625" style="0" customWidth="1"/>
    <col min="3" max="3" width="15.57421875" style="0" bestFit="1" customWidth="1"/>
    <col min="4" max="4" width="12.00390625" style="0" customWidth="1"/>
    <col min="5" max="5" width="12.00390625" style="0" bestFit="1" customWidth="1"/>
    <col min="6" max="6" width="17.8515625" style="0" bestFit="1" customWidth="1"/>
    <col min="7" max="7" width="27.140625" style="0" bestFit="1" customWidth="1"/>
    <col min="8" max="8" width="26.421875" style="0" bestFit="1" customWidth="1"/>
    <col min="9" max="9" width="20.421875" style="0" customWidth="1"/>
    <col min="10" max="11" width="21.28125" style="0" bestFit="1" customWidth="1"/>
    <col min="12" max="12" width="33.421875" style="0" customWidth="1"/>
    <col min="13" max="13" width="32.140625" style="0" customWidth="1"/>
  </cols>
  <sheetData>
    <row r="1" spans="1:13" ht="45.75" thickBot="1">
      <c r="A1" s="38" t="s">
        <v>178</v>
      </c>
      <c r="B1" s="19" t="s">
        <v>277</v>
      </c>
      <c r="C1" s="86">
        <v>40452</v>
      </c>
      <c r="D1" s="77">
        <v>40787</v>
      </c>
      <c r="E1" s="77">
        <v>40817</v>
      </c>
      <c r="F1" s="45" t="s">
        <v>268</v>
      </c>
      <c r="G1" s="41" t="s">
        <v>278</v>
      </c>
      <c r="H1" s="16" t="s">
        <v>279</v>
      </c>
      <c r="I1" s="16" t="s">
        <v>280</v>
      </c>
      <c r="J1" s="75" t="s">
        <v>273</v>
      </c>
      <c r="K1" s="73" t="s">
        <v>274</v>
      </c>
      <c r="L1" s="52" t="s">
        <v>281</v>
      </c>
      <c r="M1" s="16" t="s">
        <v>281</v>
      </c>
    </row>
    <row r="2" spans="1:13" ht="15">
      <c r="A2" s="1" t="s">
        <v>0</v>
      </c>
      <c r="B2" s="7" t="s">
        <v>180</v>
      </c>
      <c r="C2" s="79">
        <v>10566</v>
      </c>
      <c r="D2" s="14">
        <v>11239</v>
      </c>
      <c r="E2" s="80">
        <v>11395</v>
      </c>
      <c r="F2" s="39">
        <f aca="true" t="shared" si="0" ref="F2:F33">E2/$E$90</f>
        <v>0.007995094190558983</v>
      </c>
      <c r="G2" s="17">
        <f aca="true" t="shared" si="1" ref="G2:G33">(E2-C2)/C2</f>
        <v>0.0784592087828885</v>
      </c>
      <c r="H2" s="15">
        <f aca="true" t="shared" si="2" ref="H2:H33">E2-C2</f>
        <v>829</v>
      </c>
      <c r="I2" s="44">
        <f aca="true" t="shared" si="3" ref="I2:I33">H2/$H$90</f>
        <v>0.006536978480803047</v>
      </c>
      <c r="J2" s="4">
        <v>11177.397</v>
      </c>
      <c r="K2" s="14">
        <v>11256.57</v>
      </c>
      <c r="L2" s="44">
        <f aca="true" t="shared" si="4" ref="L2:L33">(K2-J2)/J2</f>
        <v>0.007083312867924335</v>
      </c>
      <c r="M2" s="15">
        <f aca="true" t="shared" si="5" ref="M2:M33">K2-J2</f>
        <v>79.17299999999886</v>
      </c>
    </row>
    <row r="3" spans="1:13" ht="15">
      <c r="A3" s="5" t="s">
        <v>1</v>
      </c>
      <c r="B3" s="8" t="s">
        <v>181</v>
      </c>
      <c r="C3" s="11">
        <v>2073</v>
      </c>
      <c r="D3" s="15">
        <v>2323</v>
      </c>
      <c r="E3" s="85">
        <v>2441</v>
      </c>
      <c r="F3" s="40">
        <f t="shared" si="0"/>
        <v>0.0017126831872886772</v>
      </c>
      <c r="G3" s="18">
        <f t="shared" si="1"/>
        <v>0.17752050168837433</v>
      </c>
      <c r="H3" s="15">
        <f t="shared" si="2"/>
        <v>368</v>
      </c>
      <c r="I3" s="34">
        <f t="shared" si="3"/>
        <v>0.0029018191567376614</v>
      </c>
      <c r="J3" s="4">
        <v>2204.3099</v>
      </c>
      <c r="K3" s="15">
        <v>2218.7471</v>
      </c>
      <c r="L3" s="34">
        <f t="shared" si="4"/>
        <v>0.0065495328038947</v>
      </c>
      <c r="M3" s="15">
        <f t="shared" si="5"/>
        <v>14.437199999999848</v>
      </c>
    </row>
    <row r="4" spans="1:13" ht="15">
      <c r="A4" s="5" t="s">
        <v>2</v>
      </c>
      <c r="B4" s="8" t="s">
        <v>182</v>
      </c>
      <c r="C4" s="11">
        <v>797</v>
      </c>
      <c r="D4" s="15">
        <v>952</v>
      </c>
      <c r="E4" s="85">
        <v>976</v>
      </c>
      <c r="F4" s="40">
        <f t="shared" si="0"/>
        <v>0.0006847926222014539</v>
      </c>
      <c r="G4" s="18">
        <f t="shared" si="1"/>
        <v>0.2245922208281054</v>
      </c>
      <c r="H4" s="15">
        <f t="shared" si="2"/>
        <v>179</v>
      </c>
      <c r="I4" s="34">
        <f t="shared" si="3"/>
        <v>0.0014114826876522864</v>
      </c>
      <c r="J4" s="4">
        <v>960.38085</v>
      </c>
      <c r="K4" s="15">
        <v>977.64907</v>
      </c>
      <c r="L4" s="34">
        <f t="shared" si="4"/>
        <v>0.017980595927126246</v>
      </c>
      <c r="M4" s="15">
        <f t="shared" si="5"/>
        <v>17.268220000000042</v>
      </c>
    </row>
    <row r="5" spans="1:13" ht="15">
      <c r="A5" s="5" t="s">
        <v>3</v>
      </c>
      <c r="B5" s="8" t="s">
        <v>183</v>
      </c>
      <c r="C5" s="11">
        <v>699</v>
      </c>
      <c r="D5" s="15">
        <v>741</v>
      </c>
      <c r="E5" s="85">
        <v>736</v>
      </c>
      <c r="F5" s="40">
        <f t="shared" si="0"/>
        <v>0.0005164009937912603</v>
      </c>
      <c r="G5" s="18">
        <f t="shared" si="1"/>
        <v>0.05293276108726753</v>
      </c>
      <c r="H5" s="15">
        <f t="shared" si="2"/>
        <v>37</v>
      </c>
      <c r="I5" s="34">
        <f t="shared" si="3"/>
        <v>0.00029175899130242793</v>
      </c>
      <c r="J5" s="4">
        <v>707.30379</v>
      </c>
      <c r="K5" s="15">
        <v>706.40962</v>
      </c>
      <c r="L5" s="34">
        <f t="shared" si="4"/>
        <v>-0.0012641951204588214</v>
      </c>
      <c r="M5" s="15">
        <f t="shared" si="5"/>
        <v>-0.894170000000031</v>
      </c>
    </row>
    <row r="6" spans="1:13" ht="15">
      <c r="A6" s="5" t="s">
        <v>4</v>
      </c>
      <c r="B6" s="8" t="s">
        <v>184</v>
      </c>
      <c r="C6" s="11">
        <v>47</v>
      </c>
      <c r="D6" s="15">
        <v>51</v>
      </c>
      <c r="E6" s="85">
        <v>51</v>
      </c>
      <c r="F6" s="40">
        <f t="shared" si="0"/>
        <v>3.5783221037166136E-05</v>
      </c>
      <c r="G6" s="18">
        <f t="shared" si="1"/>
        <v>0.0851063829787234</v>
      </c>
      <c r="H6" s="15">
        <f t="shared" si="2"/>
        <v>4</v>
      </c>
      <c r="I6" s="34">
        <f t="shared" si="3"/>
        <v>3.154151257323545E-05</v>
      </c>
      <c r="J6" s="4">
        <v>50.262793</v>
      </c>
      <c r="K6" s="15">
        <v>49.843837</v>
      </c>
      <c r="L6" s="34">
        <f t="shared" si="4"/>
        <v>-0.008335310773517927</v>
      </c>
      <c r="M6" s="15">
        <f t="shared" si="5"/>
        <v>-0.41895600000000144</v>
      </c>
    </row>
    <row r="7" spans="1:13" ht="15">
      <c r="A7" s="5" t="s">
        <v>5</v>
      </c>
      <c r="B7" s="8" t="s">
        <v>185</v>
      </c>
      <c r="C7" s="11">
        <v>902</v>
      </c>
      <c r="D7" s="15">
        <v>976</v>
      </c>
      <c r="E7" s="85">
        <v>977</v>
      </c>
      <c r="F7" s="40">
        <f t="shared" si="0"/>
        <v>0.0006854942539864964</v>
      </c>
      <c r="G7" s="18">
        <f t="shared" si="1"/>
        <v>0.08314855875831485</v>
      </c>
      <c r="H7" s="15">
        <f t="shared" si="2"/>
        <v>75</v>
      </c>
      <c r="I7" s="34">
        <f t="shared" si="3"/>
        <v>0.0005914033607481646</v>
      </c>
      <c r="J7" s="4">
        <v>937.12409</v>
      </c>
      <c r="K7" s="15">
        <v>943.3502</v>
      </c>
      <c r="L7" s="34">
        <f t="shared" si="4"/>
        <v>0.006643847988156988</v>
      </c>
      <c r="M7" s="15">
        <f t="shared" si="5"/>
        <v>6.226109999999949</v>
      </c>
    </row>
    <row r="8" spans="1:13" ht="15">
      <c r="A8" s="5" t="s">
        <v>6</v>
      </c>
      <c r="B8" s="8" t="s">
        <v>186</v>
      </c>
      <c r="C8" s="11">
        <v>4099</v>
      </c>
      <c r="D8" s="15">
        <v>4492</v>
      </c>
      <c r="E8" s="85">
        <v>4508</v>
      </c>
      <c r="F8" s="40">
        <f t="shared" si="0"/>
        <v>0.0031629560869714697</v>
      </c>
      <c r="G8" s="18">
        <f t="shared" si="1"/>
        <v>0.09978043425225665</v>
      </c>
      <c r="H8" s="15">
        <f t="shared" si="2"/>
        <v>409</v>
      </c>
      <c r="I8" s="34">
        <f t="shared" si="3"/>
        <v>0.0032251196606133247</v>
      </c>
      <c r="J8" s="4">
        <v>4437.0991</v>
      </c>
      <c r="K8" s="15">
        <v>4471.4739</v>
      </c>
      <c r="L8" s="34">
        <f t="shared" si="4"/>
        <v>0.007747133707245708</v>
      </c>
      <c r="M8" s="15">
        <f t="shared" si="5"/>
        <v>34.374799999999595</v>
      </c>
    </row>
    <row r="9" spans="1:13" ht="15">
      <c r="A9" s="5" t="s">
        <v>7</v>
      </c>
      <c r="B9" s="8" t="s">
        <v>187</v>
      </c>
      <c r="C9" s="11">
        <v>193</v>
      </c>
      <c r="D9" s="15">
        <v>275</v>
      </c>
      <c r="E9" s="85">
        <v>273</v>
      </c>
      <c r="F9" s="40">
        <f t="shared" si="0"/>
        <v>0.0001915454773165952</v>
      </c>
      <c r="G9" s="18">
        <f t="shared" si="1"/>
        <v>0.41450777202072536</v>
      </c>
      <c r="H9" s="15">
        <f t="shared" si="2"/>
        <v>80</v>
      </c>
      <c r="I9" s="34">
        <f t="shared" si="3"/>
        <v>0.000630830251464709</v>
      </c>
      <c r="J9" s="4">
        <v>265.71469</v>
      </c>
      <c r="K9" s="15">
        <v>269.68897</v>
      </c>
      <c r="L9" s="34">
        <f t="shared" si="4"/>
        <v>0.014956944984863142</v>
      </c>
      <c r="M9" s="15">
        <f t="shared" si="5"/>
        <v>3.9742799999999647</v>
      </c>
    </row>
    <row r="10" spans="1:13" ht="15">
      <c r="A10" s="5">
        <v>10</v>
      </c>
      <c r="B10" s="8" t="s">
        <v>188</v>
      </c>
      <c r="C10" s="11">
        <v>37601</v>
      </c>
      <c r="D10" s="15">
        <v>38981</v>
      </c>
      <c r="E10" s="85">
        <v>39063</v>
      </c>
      <c r="F10" s="40">
        <f t="shared" si="0"/>
        <v>0.027407842419114134</v>
      </c>
      <c r="G10" s="18">
        <f t="shared" si="1"/>
        <v>0.038881944629132206</v>
      </c>
      <c r="H10" s="15">
        <f t="shared" si="2"/>
        <v>1462</v>
      </c>
      <c r="I10" s="34">
        <f t="shared" si="3"/>
        <v>0.011528422845517557</v>
      </c>
      <c r="J10" s="4">
        <v>38961.89</v>
      </c>
      <c r="K10" s="15">
        <v>39003.089</v>
      </c>
      <c r="L10" s="34">
        <f t="shared" si="4"/>
        <v>0.0010574179024682973</v>
      </c>
      <c r="M10" s="15">
        <f t="shared" si="5"/>
        <v>41.199000000000524</v>
      </c>
    </row>
    <row r="11" spans="1:13" ht="15">
      <c r="A11" s="5">
        <v>11</v>
      </c>
      <c r="B11" s="8" t="s">
        <v>189</v>
      </c>
      <c r="C11" s="11">
        <v>566</v>
      </c>
      <c r="D11" s="15">
        <v>575</v>
      </c>
      <c r="E11" s="85">
        <v>578</v>
      </c>
      <c r="F11" s="40">
        <f t="shared" si="0"/>
        <v>0.00040554317175454956</v>
      </c>
      <c r="G11" s="18">
        <f t="shared" si="1"/>
        <v>0.02120141342756184</v>
      </c>
      <c r="H11" s="15">
        <f t="shared" si="2"/>
        <v>12</v>
      </c>
      <c r="I11" s="34">
        <f t="shared" si="3"/>
        <v>9.462453771970635E-05</v>
      </c>
      <c r="J11" s="4">
        <v>573.12713</v>
      </c>
      <c r="K11" s="15">
        <v>572.23622</v>
      </c>
      <c r="L11" s="34">
        <f t="shared" si="4"/>
        <v>-0.0015544718673498542</v>
      </c>
      <c r="M11" s="15">
        <f t="shared" si="5"/>
        <v>-0.8909099999999626</v>
      </c>
    </row>
    <row r="12" spans="1:13" ht="15">
      <c r="A12" s="5">
        <v>12</v>
      </c>
      <c r="B12" s="8" t="s">
        <v>190</v>
      </c>
      <c r="C12" s="11">
        <v>53</v>
      </c>
      <c r="D12" s="15">
        <v>56</v>
      </c>
      <c r="E12" s="85">
        <v>56</v>
      </c>
      <c r="F12" s="40">
        <f t="shared" si="0"/>
        <v>3.92913799623785E-05</v>
      </c>
      <c r="G12" s="18">
        <f t="shared" si="1"/>
        <v>0.05660377358490566</v>
      </c>
      <c r="H12" s="15">
        <f t="shared" si="2"/>
        <v>3</v>
      </c>
      <c r="I12" s="34">
        <f t="shared" si="3"/>
        <v>2.3656134429926587E-05</v>
      </c>
      <c r="J12" s="4">
        <v>55.976199</v>
      </c>
      <c r="K12" s="15">
        <v>56.23912</v>
      </c>
      <c r="L12" s="34">
        <f t="shared" si="4"/>
        <v>0.0046970141720412036</v>
      </c>
      <c r="M12" s="15">
        <f t="shared" si="5"/>
        <v>0.26292099999999863</v>
      </c>
    </row>
    <row r="13" spans="1:13" ht="15">
      <c r="A13" s="5">
        <v>13</v>
      </c>
      <c r="B13" s="8" t="s">
        <v>191</v>
      </c>
      <c r="C13" s="11">
        <v>14410</v>
      </c>
      <c r="D13" s="15">
        <v>15579</v>
      </c>
      <c r="E13" s="85">
        <v>15820</v>
      </c>
      <c r="F13" s="40">
        <f t="shared" si="0"/>
        <v>0.011099814839371927</v>
      </c>
      <c r="G13" s="18">
        <f t="shared" si="1"/>
        <v>0.09784871616932686</v>
      </c>
      <c r="H13" s="15">
        <f t="shared" si="2"/>
        <v>1410</v>
      </c>
      <c r="I13" s="34">
        <f t="shared" si="3"/>
        <v>0.011118383182065495</v>
      </c>
      <c r="J13" s="4">
        <v>15662.331</v>
      </c>
      <c r="K13" s="15">
        <v>15790.669</v>
      </c>
      <c r="L13" s="34">
        <f t="shared" si="4"/>
        <v>0.00819405489514937</v>
      </c>
      <c r="M13" s="15">
        <f t="shared" si="5"/>
        <v>128.33799999999974</v>
      </c>
    </row>
    <row r="14" spans="1:13" ht="15">
      <c r="A14" s="5">
        <v>14</v>
      </c>
      <c r="B14" s="8" t="s">
        <v>192</v>
      </c>
      <c r="C14" s="11">
        <v>28276</v>
      </c>
      <c r="D14" s="15">
        <v>29782</v>
      </c>
      <c r="E14" s="85">
        <v>30016</v>
      </c>
      <c r="F14" s="40">
        <f t="shared" si="0"/>
        <v>0.02106017965983488</v>
      </c>
      <c r="G14" s="18">
        <f t="shared" si="1"/>
        <v>0.061536285188852735</v>
      </c>
      <c r="H14" s="15">
        <f t="shared" si="2"/>
        <v>1740</v>
      </c>
      <c r="I14" s="34">
        <f t="shared" si="3"/>
        <v>0.01372055796935742</v>
      </c>
      <c r="J14" s="4">
        <v>29597.931</v>
      </c>
      <c r="K14" s="15">
        <v>29687.926</v>
      </c>
      <c r="L14" s="34">
        <f t="shared" si="4"/>
        <v>0.003040584154345078</v>
      </c>
      <c r="M14" s="15">
        <f t="shared" si="5"/>
        <v>89.99499999999898</v>
      </c>
    </row>
    <row r="15" spans="1:13" ht="15">
      <c r="A15" s="5">
        <v>15</v>
      </c>
      <c r="B15" s="8" t="s">
        <v>193</v>
      </c>
      <c r="C15" s="11">
        <v>5087</v>
      </c>
      <c r="D15" s="15">
        <v>5536</v>
      </c>
      <c r="E15" s="85">
        <v>5597</v>
      </c>
      <c r="F15" s="40">
        <f t="shared" si="0"/>
        <v>0.003927033100882723</v>
      </c>
      <c r="G15" s="18">
        <f t="shared" si="1"/>
        <v>0.10025555337133871</v>
      </c>
      <c r="H15" s="15">
        <f t="shared" si="2"/>
        <v>510</v>
      </c>
      <c r="I15" s="34">
        <f t="shared" si="3"/>
        <v>0.00402154285308752</v>
      </c>
      <c r="J15" s="4">
        <v>5530.7685</v>
      </c>
      <c r="K15" s="15">
        <v>5576.7414</v>
      </c>
      <c r="L15" s="34">
        <f t="shared" si="4"/>
        <v>0.008312208330542085</v>
      </c>
      <c r="M15" s="15">
        <f t="shared" si="5"/>
        <v>45.972899999999754</v>
      </c>
    </row>
    <row r="16" spans="1:13" ht="15">
      <c r="A16" s="5">
        <v>16</v>
      </c>
      <c r="B16" s="8" t="s">
        <v>194</v>
      </c>
      <c r="C16" s="11">
        <v>10816</v>
      </c>
      <c r="D16" s="15">
        <v>11260</v>
      </c>
      <c r="E16" s="85">
        <v>11314</v>
      </c>
      <c r="F16" s="40">
        <f t="shared" si="0"/>
        <v>0.007938262015970542</v>
      </c>
      <c r="G16" s="18">
        <f t="shared" si="1"/>
        <v>0.04604289940828402</v>
      </c>
      <c r="H16" s="15">
        <f t="shared" si="2"/>
        <v>498</v>
      </c>
      <c r="I16" s="34">
        <f t="shared" si="3"/>
        <v>0.003926918315367813</v>
      </c>
      <c r="J16" s="4">
        <v>11251.58</v>
      </c>
      <c r="K16" s="15">
        <v>11302.655</v>
      </c>
      <c r="L16" s="34">
        <f t="shared" si="4"/>
        <v>0.004539362471759586</v>
      </c>
      <c r="M16" s="15">
        <f t="shared" si="5"/>
        <v>51.07500000000073</v>
      </c>
    </row>
    <row r="17" spans="1:13" ht="15">
      <c r="A17" s="5">
        <v>17</v>
      </c>
      <c r="B17" s="8" t="s">
        <v>195</v>
      </c>
      <c r="C17" s="11">
        <v>1897</v>
      </c>
      <c r="D17" s="15">
        <v>1961</v>
      </c>
      <c r="E17" s="85">
        <v>1969</v>
      </c>
      <c r="F17" s="40">
        <f t="shared" si="0"/>
        <v>0.00138151298474863</v>
      </c>
      <c r="G17" s="18">
        <f t="shared" si="1"/>
        <v>0.037954665260938325</v>
      </c>
      <c r="H17" s="15">
        <f t="shared" si="2"/>
        <v>72</v>
      </c>
      <c r="I17" s="34">
        <f t="shared" si="3"/>
        <v>0.0005677472263182381</v>
      </c>
      <c r="J17" s="4">
        <v>1959.4347</v>
      </c>
      <c r="K17" s="15">
        <v>1962.6527</v>
      </c>
      <c r="L17" s="34">
        <f t="shared" si="4"/>
        <v>0.0016423104071802315</v>
      </c>
      <c r="M17" s="15">
        <f t="shared" si="5"/>
        <v>3.2180000000000746</v>
      </c>
    </row>
    <row r="18" spans="1:13" ht="15">
      <c r="A18" s="5">
        <v>18</v>
      </c>
      <c r="B18" s="8" t="s">
        <v>196</v>
      </c>
      <c r="C18" s="11">
        <v>8530</v>
      </c>
      <c r="D18" s="15">
        <v>8922</v>
      </c>
      <c r="E18" s="85">
        <v>8965</v>
      </c>
      <c r="F18" s="40">
        <f t="shared" si="0"/>
        <v>0.006290128952905773</v>
      </c>
      <c r="G18" s="18">
        <f t="shared" si="1"/>
        <v>0.050996483001172335</v>
      </c>
      <c r="H18" s="15">
        <f t="shared" si="2"/>
        <v>435</v>
      </c>
      <c r="I18" s="34">
        <f t="shared" si="3"/>
        <v>0.003430139492339355</v>
      </c>
      <c r="J18" s="4">
        <v>8966.82159999999</v>
      </c>
      <c r="K18" s="15">
        <v>9016.2691</v>
      </c>
      <c r="L18" s="34">
        <f t="shared" si="4"/>
        <v>0.005514495794140631</v>
      </c>
      <c r="M18" s="15">
        <f t="shared" si="5"/>
        <v>49.44750000000931</v>
      </c>
    </row>
    <row r="19" spans="1:13" ht="15">
      <c r="A19" s="5">
        <v>19</v>
      </c>
      <c r="B19" s="8" t="s">
        <v>197</v>
      </c>
      <c r="C19" s="11">
        <v>346</v>
      </c>
      <c r="D19" s="15">
        <v>379</v>
      </c>
      <c r="E19" s="85">
        <v>378</v>
      </c>
      <c r="F19" s="40">
        <f t="shared" si="0"/>
        <v>0.0002652168147460549</v>
      </c>
      <c r="G19" s="18">
        <f t="shared" si="1"/>
        <v>0.09248554913294797</v>
      </c>
      <c r="H19" s="15">
        <f t="shared" si="2"/>
        <v>32</v>
      </c>
      <c r="I19" s="34">
        <f t="shared" si="3"/>
        <v>0.0002523321005858836</v>
      </c>
      <c r="J19" s="4">
        <v>387.17735</v>
      </c>
      <c r="K19" s="15">
        <v>388.49596</v>
      </c>
      <c r="L19" s="34">
        <f t="shared" si="4"/>
        <v>0.00340570025596806</v>
      </c>
      <c r="M19" s="15">
        <f t="shared" si="5"/>
        <v>1.3186100000000351</v>
      </c>
    </row>
    <row r="20" spans="1:13" ht="15">
      <c r="A20" s="5">
        <v>20</v>
      </c>
      <c r="B20" s="8" t="s">
        <v>198</v>
      </c>
      <c r="C20" s="11">
        <v>4226</v>
      </c>
      <c r="D20" s="15">
        <v>4385</v>
      </c>
      <c r="E20" s="85">
        <v>4410</v>
      </c>
      <c r="F20" s="40">
        <f t="shared" si="0"/>
        <v>0.003094196172037307</v>
      </c>
      <c r="G20" s="18">
        <f t="shared" si="1"/>
        <v>0.04353999053478467</v>
      </c>
      <c r="H20" s="15">
        <f t="shared" si="2"/>
        <v>184</v>
      </c>
      <c r="I20" s="34">
        <f t="shared" si="3"/>
        <v>0.0014509095783688307</v>
      </c>
      <c r="J20" s="4">
        <v>4412.63919999999</v>
      </c>
      <c r="K20" s="15">
        <v>4435.7129</v>
      </c>
      <c r="L20" s="34">
        <f t="shared" si="4"/>
        <v>0.005229002180828853</v>
      </c>
      <c r="M20" s="15">
        <f t="shared" si="5"/>
        <v>23.07370000001083</v>
      </c>
    </row>
    <row r="21" spans="1:13" ht="15">
      <c r="A21" s="5">
        <v>21</v>
      </c>
      <c r="B21" s="8" t="s">
        <v>199</v>
      </c>
      <c r="C21" s="11">
        <v>165</v>
      </c>
      <c r="D21" s="15">
        <v>197</v>
      </c>
      <c r="E21" s="85">
        <v>201</v>
      </c>
      <c r="F21" s="40">
        <f t="shared" si="0"/>
        <v>0.00014102798879353712</v>
      </c>
      <c r="G21" s="18">
        <f t="shared" si="1"/>
        <v>0.21818181818181817</v>
      </c>
      <c r="H21" s="15">
        <f t="shared" si="2"/>
        <v>36</v>
      </c>
      <c r="I21" s="34">
        <f t="shared" si="3"/>
        <v>0.00028387361315911904</v>
      </c>
      <c r="J21" s="4">
        <v>194.06783</v>
      </c>
      <c r="K21" s="15">
        <v>196.35644</v>
      </c>
      <c r="L21" s="34">
        <f t="shared" si="4"/>
        <v>0.011792835525599506</v>
      </c>
      <c r="M21" s="15">
        <f t="shared" si="5"/>
        <v>2.2886100000000056</v>
      </c>
    </row>
    <row r="22" spans="1:13" ht="15">
      <c r="A22" s="5">
        <v>22</v>
      </c>
      <c r="B22" s="8" t="s">
        <v>200</v>
      </c>
      <c r="C22" s="11">
        <v>10456</v>
      </c>
      <c r="D22" s="15">
        <v>10894</v>
      </c>
      <c r="E22" s="85">
        <v>10994</v>
      </c>
      <c r="F22" s="40">
        <f t="shared" si="0"/>
        <v>0.007713739844756951</v>
      </c>
      <c r="G22" s="18">
        <f t="shared" si="1"/>
        <v>0.051453710788064266</v>
      </c>
      <c r="H22" s="15">
        <f t="shared" si="2"/>
        <v>538</v>
      </c>
      <c r="I22" s="34">
        <f t="shared" si="3"/>
        <v>0.004242333441100168</v>
      </c>
      <c r="J22" s="4">
        <v>10878.204</v>
      </c>
      <c r="K22" s="15">
        <v>10935.061</v>
      </c>
      <c r="L22" s="34">
        <f t="shared" si="4"/>
        <v>0.005226689994046809</v>
      </c>
      <c r="M22" s="15">
        <f t="shared" si="5"/>
        <v>56.85699999999997</v>
      </c>
    </row>
    <row r="23" spans="1:13" ht="15">
      <c r="A23" s="5">
        <v>23</v>
      </c>
      <c r="B23" s="8" t="s">
        <v>201</v>
      </c>
      <c r="C23" s="11">
        <v>11693</v>
      </c>
      <c r="D23" s="15">
        <v>12392</v>
      </c>
      <c r="E23" s="85">
        <v>12470</v>
      </c>
      <c r="F23" s="40">
        <f t="shared" si="0"/>
        <v>0.008749348359479641</v>
      </c>
      <c r="G23" s="18">
        <f t="shared" si="1"/>
        <v>0.0664500128281878</v>
      </c>
      <c r="H23" s="15">
        <f t="shared" si="2"/>
        <v>777</v>
      </c>
      <c r="I23" s="34">
        <f t="shared" si="3"/>
        <v>0.006126938817350986</v>
      </c>
      <c r="J23" s="4">
        <v>12316.667</v>
      </c>
      <c r="K23" s="15">
        <v>12396.508</v>
      </c>
      <c r="L23" s="34">
        <f t="shared" si="4"/>
        <v>0.0064823543577170965</v>
      </c>
      <c r="M23" s="15">
        <f t="shared" si="5"/>
        <v>79.84100000000035</v>
      </c>
    </row>
    <row r="24" spans="1:13" ht="15">
      <c r="A24" s="5">
        <v>24</v>
      </c>
      <c r="B24" s="8" t="s">
        <v>202</v>
      </c>
      <c r="C24" s="11">
        <v>8542</v>
      </c>
      <c r="D24" s="15">
        <v>8925</v>
      </c>
      <c r="E24" s="85">
        <v>8940</v>
      </c>
      <c r="F24" s="40">
        <f t="shared" si="0"/>
        <v>0.006272588158279711</v>
      </c>
      <c r="G24" s="18">
        <f t="shared" si="1"/>
        <v>0.04659330367595411</v>
      </c>
      <c r="H24" s="15">
        <f t="shared" si="2"/>
        <v>398</v>
      </c>
      <c r="I24" s="34">
        <f t="shared" si="3"/>
        <v>0.0031383805010369273</v>
      </c>
      <c r="J24" s="4">
        <v>8793.9873</v>
      </c>
      <c r="K24" s="15">
        <v>8823.9489</v>
      </c>
      <c r="L24" s="34">
        <f t="shared" si="4"/>
        <v>0.0034070551818966947</v>
      </c>
      <c r="M24" s="15">
        <f t="shared" si="5"/>
        <v>29.961599999998725</v>
      </c>
    </row>
    <row r="25" spans="1:13" ht="15">
      <c r="A25" s="5">
        <v>25</v>
      </c>
      <c r="B25" s="8" t="s">
        <v>203</v>
      </c>
      <c r="C25" s="11">
        <v>29402</v>
      </c>
      <c r="D25" s="15">
        <v>30271</v>
      </c>
      <c r="E25" s="85">
        <v>30436</v>
      </c>
      <c r="F25" s="40">
        <f t="shared" si="0"/>
        <v>0.021354865009552717</v>
      </c>
      <c r="G25" s="18">
        <f t="shared" si="1"/>
        <v>0.03516767566832188</v>
      </c>
      <c r="H25" s="15">
        <f t="shared" si="2"/>
        <v>1034</v>
      </c>
      <c r="I25" s="34">
        <f t="shared" si="3"/>
        <v>0.008153481000181364</v>
      </c>
      <c r="J25" s="4">
        <v>30343.532</v>
      </c>
      <c r="K25" s="15">
        <v>30396.183</v>
      </c>
      <c r="L25" s="34">
        <f t="shared" si="4"/>
        <v>0.0017351638563368845</v>
      </c>
      <c r="M25" s="15">
        <f t="shared" si="5"/>
        <v>52.65100000000166</v>
      </c>
    </row>
    <row r="26" spans="1:13" ht="15">
      <c r="A26" s="5">
        <v>26</v>
      </c>
      <c r="B26" s="8" t="s">
        <v>204</v>
      </c>
      <c r="C26" s="11">
        <v>2279</v>
      </c>
      <c r="D26" s="15">
        <v>2139</v>
      </c>
      <c r="E26" s="85">
        <v>2121</v>
      </c>
      <c r="F26" s="40">
        <f t="shared" si="0"/>
        <v>0.001488161016075086</v>
      </c>
      <c r="G26" s="18">
        <f t="shared" si="1"/>
        <v>-0.06932865291794647</v>
      </c>
      <c r="H26" s="15">
        <f t="shared" si="2"/>
        <v>-158</v>
      </c>
      <c r="I26" s="34">
        <f t="shared" si="3"/>
        <v>-0.0012458897466428003</v>
      </c>
      <c r="J26" s="4">
        <v>2169.3069</v>
      </c>
      <c r="K26" s="15">
        <v>2124.5501</v>
      </c>
      <c r="L26" s="34">
        <f t="shared" si="4"/>
        <v>-0.020631843285982315</v>
      </c>
      <c r="M26" s="15">
        <f t="shared" si="5"/>
        <v>-44.75680000000011</v>
      </c>
    </row>
    <row r="27" spans="1:13" ht="15">
      <c r="A27" s="5">
        <v>27</v>
      </c>
      <c r="B27" s="8" t="s">
        <v>205</v>
      </c>
      <c r="C27" s="11">
        <v>4544</v>
      </c>
      <c r="D27" s="15">
        <v>4452</v>
      </c>
      <c r="E27" s="85">
        <v>4484</v>
      </c>
      <c r="F27" s="40">
        <f t="shared" si="0"/>
        <v>0.00314611692413045</v>
      </c>
      <c r="G27" s="18">
        <f t="shared" si="1"/>
        <v>-0.013204225352112676</v>
      </c>
      <c r="H27" s="15">
        <f t="shared" si="2"/>
        <v>-60</v>
      </c>
      <c r="I27" s="34">
        <f t="shared" si="3"/>
        <v>-0.00047312268859853174</v>
      </c>
      <c r="J27" s="4">
        <v>4573.9178</v>
      </c>
      <c r="K27" s="15">
        <v>4545.589</v>
      </c>
      <c r="L27" s="34">
        <f t="shared" si="4"/>
        <v>-0.006193552494537665</v>
      </c>
      <c r="M27" s="15">
        <f t="shared" si="5"/>
        <v>-28.32880000000023</v>
      </c>
    </row>
    <row r="28" spans="1:13" ht="15">
      <c r="A28" s="5">
        <v>28</v>
      </c>
      <c r="B28" s="8" t="s">
        <v>206</v>
      </c>
      <c r="C28" s="11">
        <v>14282</v>
      </c>
      <c r="D28" s="15">
        <v>15562</v>
      </c>
      <c r="E28" s="85">
        <v>15613</v>
      </c>
      <c r="F28" s="40">
        <f t="shared" si="0"/>
        <v>0.010954577059868135</v>
      </c>
      <c r="G28" s="18">
        <f t="shared" si="1"/>
        <v>0.09319423049992998</v>
      </c>
      <c r="H28" s="15">
        <f t="shared" si="2"/>
        <v>1331</v>
      </c>
      <c r="I28" s="34">
        <f t="shared" si="3"/>
        <v>0.010495438308744096</v>
      </c>
      <c r="J28" s="4">
        <v>15342.177</v>
      </c>
      <c r="K28" s="15">
        <v>15433.97</v>
      </c>
      <c r="L28" s="34">
        <f t="shared" si="4"/>
        <v>0.005983049211334197</v>
      </c>
      <c r="M28" s="15">
        <f t="shared" si="5"/>
        <v>91.79299999999967</v>
      </c>
    </row>
    <row r="29" spans="1:13" ht="15">
      <c r="A29" s="5">
        <v>29</v>
      </c>
      <c r="B29" s="8" t="s">
        <v>207</v>
      </c>
      <c r="C29" s="11">
        <v>2513</v>
      </c>
      <c r="D29" s="15">
        <v>2749</v>
      </c>
      <c r="E29" s="85">
        <v>2773</v>
      </c>
      <c r="F29" s="40">
        <f t="shared" si="0"/>
        <v>0.0019456249399227785</v>
      </c>
      <c r="G29" s="18">
        <f t="shared" si="1"/>
        <v>0.10346199761241544</v>
      </c>
      <c r="H29" s="15">
        <f t="shared" si="2"/>
        <v>260</v>
      </c>
      <c r="I29" s="34">
        <f t="shared" si="3"/>
        <v>0.002050198317260304</v>
      </c>
      <c r="J29" s="4">
        <v>2715.2642</v>
      </c>
      <c r="K29" s="15">
        <v>2755.0311</v>
      </c>
      <c r="L29" s="34">
        <f t="shared" si="4"/>
        <v>0.014645683466087784</v>
      </c>
      <c r="M29" s="15">
        <f t="shared" si="5"/>
        <v>39.76690000000008</v>
      </c>
    </row>
    <row r="30" spans="1:13" ht="15">
      <c r="A30" s="5">
        <v>30</v>
      </c>
      <c r="B30" s="8" t="s">
        <v>208</v>
      </c>
      <c r="C30" s="11">
        <v>1175</v>
      </c>
      <c r="D30" s="15">
        <v>1107</v>
      </c>
      <c r="E30" s="85">
        <v>1099</v>
      </c>
      <c r="F30" s="40">
        <f t="shared" si="0"/>
        <v>0.0007710933317616782</v>
      </c>
      <c r="G30" s="18">
        <f t="shared" si="1"/>
        <v>-0.06468085106382979</v>
      </c>
      <c r="H30" s="15">
        <f t="shared" si="2"/>
        <v>-76</v>
      </c>
      <c r="I30" s="34">
        <f t="shared" si="3"/>
        <v>-0.0005992887388914735</v>
      </c>
      <c r="J30" s="4">
        <v>1115.9466</v>
      </c>
      <c r="K30" s="15">
        <v>1093.0376</v>
      </c>
      <c r="L30" s="34">
        <f t="shared" si="4"/>
        <v>-0.020528760067909952</v>
      </c>
      <c r="M30" s="15">
        <f t="shared" si="5"/>
        <v>-22.908999999999878</v>
      </c>
    </row>
    <row r="31" spans="1:13" ht="15">
      <c r="A31" s="5">
        <v>31</v>
      </c>
      <c r="B31" s="8" t="s">
        <v>209</v>
      </c>
      <c r="C31" s="11">
        <v>14419</v>
      </c>
      <c r="D31" s="15">
        <v>16436</v>
      </c>
      <c r="E31" s="85">
        <v>16639</v>
      </c>
      <c r="F31" s="40">
        <f t="shared" si="0"/>
        <v>0.011674451271321712</v>
      </c>
      <c r="G31" s="18">
        <f t="shared" si="1"/>
        <v>0.15396352035508704</v>
      </c>
      <c r="H31" s="15">
        <f t="shared" si="2"/>
        <v>2220</v>
      </c>
      <c r="I31" s="34">
        <f t="shared" si="3"/>
        <v>0.017505539478145673</v>
      </c>
      <c r="J31" s="4">
        <v>15712.277</v>
      </c>
      <c r="K31" s="15">
        <v>16288.084</v>
      </c>
      <c r="L31" s="34">
        <f t="shared" si="4"/>
        <v>0.0366469481157951</v>
      </c>
      <c r="M31" s="15">
        <f t="shared" si="5"/>
        <v>575.8070000000007</v>
      </c>
    </row>
    <row r="32" spans="1:13" ht="15">
      <c r="A32" s="5">
        <v>32</v>
      </c>
      <c r="B32" s="8" t="s">
        <v>210</v>
      </c>
      <c r="C32" s="11">
        <v>5038</v>
      </c>
      <c r="D32" s="15">
        <v>5420</v>
      </c>
      <c r="E32" s="85">
        <v>5442</v>
      </c>
      <c r="F32" s="40">
        <f t="shared" si="0"/>
        <v>0.0038182801742011395</v>
      </c>
      <c r="G32" s="18">
        <f t="shared" si="1"/>
        <v>0.08019055180627233</v>
      </c>
      <c r="H32" s="15">
        <f t="shared" si="2"/>
        <v>404</v>
      </c>
      <c r="I32" s="34">
        <f t="shared" si="3"/>
        <v>0.0031856927698967804</v>
      </c>
      <c r="J32" s="4">
        <v>5380.8949</v>
      </c>
      <c r="K32" s="15">
        <v>5412.80959999999</v>
      </c>
      <c r="L32" s="34">
        <f t="shared" si="4"/>
        <v>0.005931113800418096</v>
      </c>
      <c r="M32" s="15">
        <f t="shared" si="5"/>
        <v>31.914699999989352</v>
      </c>
    </row>
    <row r="33" spans="1:13" ht="15">
      <c r="A33" s="5">
        <v>33</v>
      </c>
      <c r="B33" s="8" t="s">
        <v>211</v>
      </c>
      <c r="C33" s="11">
        <v>20497</v>
      </c>
      <c r="D33" s="15">
        <v>19477</v>
      </c>
      <c r="E33" s="85">
        <v>19541</v>
      </c>
      <c r="F33" s="40">
        <f t="shared" si="0"/>
        <v>0.01371058671151497</v>
      </c>
      <c r="G33" s="18">
        <f t="shared" si="1"/>
        <v>-0.046640971849538956</v>
      </c>
      <c r="H33" s="15">
        <f t="shared" si="2"/>
        <v>-956</v>
      </c>
      <c r="I33" s="34">
        <f t="shared" si="3"/>
        <v>-0.007538421505003273</v>
      </c>
      <c r="J33" s="4">
        <v>19403.337</v>
      </c>
      <c r="K33" s="15">
        <v>19471.47</v>
      </c>
      <c r="L33" s="34">
        <f t="shared" si="4"/>
        <v>0.0035114063111928444</v>
      </c>
      <c r="M33" s="15">
        <f t="shared" si="5"/>
        <v>68.13300000000163</v>
      </c>
    </row>
    <row r="34" spans="1:13" ht="15">
      <c r="A34" s="5">
        <v>35</v>
      </c>
      <c r="B34" s="8" t="s">
        <v>212</v>
      </c>
      <c r="C34" s="11">
        <v>40945</v>
      </c>
      <c r="D34" s="15">
        <v>38743</v>
      </c>
      <c r="E34" s="85">
        <v>39446</v>
      </c>
      <c r="F34" s="40">
        <f aca="true" t="shared" si="6" ref="F34:F65">E34/$E$90</f>
        <v>0.0276765673927854</v>
      </c>
      <c r="G34" s="18">
        <f aca="true" t="shared" si="7" ref="G34:G65">(E34-C34)/C34</f>
        <v>-0.03661008670167298</v>
      </c>
      <c r="H34" s="15">
        <f aca="true" t="shared" si="8" ref="H34:H65">E34-C34</f>
        <v>-1499</v>
      </c>
      <c r="I34" s="34">
        <f aca="true" t="shared" si="9" ref="I34:I65">H34/$H$90</f>
        <v>-0.011820181836819984</v>
      </c>
      <c r="J34" s="4">
        <v>40413.182</v>
      </c>
      <c r="K34" s="15">
        <v>40467.601</v>
      </c>
      <c r="L34" s="34">
        <f aca="true" t="shared" si="10" ref="L34:L65">(K34-J34)/J34</f>
        <v>0.001346565583477235</v>
      </c>
      <c r="M34" s="15">
        <f aca="true" t="shared" si="11" ref="M34:M65">K34-J34</f>
        <v>54.41900000000169</v>
      </c>
    </row>
    <row r="35" spans="1:13" ht="15">
      <c r="A35" s="5">
        <v>36</v>
      </c>
      <c r="B35" s="8" t="s">
        <v>213</v>
      </c>
      <c r="C35" s="11">
        <v>1276</v>
      </c>
      <c r="D35" s="15">
        <v>1274</v>
      </c>
      <c r="E35" s="85">
        <v>1256</v>
      </c>
      <c r="F35" s="40">
        <f t="shared" si="6"/>
        <v>0.0008812495220133465</v>
      </c>
      <c r="G35" s="18">
        <f t="shared" si="7"/>
        <v>-0.01567398119122257</v>
      </c>
      <c r="H35" s="15">
        <f t="shared" si="8"/>
        <v>-20</v>
      </c>
      <c r="I35" s="34">
        <f t="shared" si="9"/>
        <v>-0.00015770756286617724</v>
      </c>
      <c r="J35" s="4">
        <v>1196.6854</v>
      </c>
      <c r="K35" s="15">
        <v>1205.846</v>
      </c>
      <c r="L35" s="34">
        <f t="shared" si="10"/>
        <v>0.00765497765745277</v>
      </c>
      <c r="M35" s="15">
        <f t="shared" si="11"/>
        <v>9.160599999999931</v>
      </c>
    </row>
    <row r="36" spans="1:13" ht="15">
      <c r="A36" s="5">
        <v>37</v>
      </c>
      <c r="B36" s="8" t="s">
        <v>214</v>
      </c>
      <c r="C36" s="11">
        <v>240</v>
      </c>
      <c r="D36" s="15">
        <v>300</v>
      </c>
      <c r="E36" s="85">
        <v>302</v>
      </c>
      <c r="F36" s="40">
        <f t="shared" si="6"/>
        <v>0.00021189279908282694</v>
      </c>
      <c r="G36" s="18">
        <f t="shared" si="7"/>
        <v>0.25833333333333336</v>
      </c>
      <c r="H36" s="15">
        <f t="shared" si="8"/>
        <v>62</v>
      </c>
      <c r="I36" s="34">
        <f t="shared" si="9"/>
        <v>0.0004888934448851495</v>
      </c>
      <c r="J36" s="4">
        <v>294.03134</v>
      </c>
      <c r="K36" s="15">
        <v>289.13094</v>
      </c>
      <c r="L36" s="34">
        <f t="shared" si="10"/>
        <v>-0.016666250611244333</v>
      </c>
      <c r="M36" s="15">
        <f t="shared" si="11"/>
        <v>-4.9003999999999905</v>
      </c>
    </row>
    <row r="37" spans="1:13" ht="15">
      <c r="A37" s="5">
        <v>38</v>
      </c>
      <c r="B37" s="8" t="s">
        <v>215</v>
      </c>
      <c r="C37" s="11">
        <v>2731</v>
      </c>
      <c r="D37" s="15">
        <v>3095</v>
      </c>
      <c r="E37" s="85">
        <v>3174</v>
      </c>
      <c r="F37" s="40">
        <f t="shared" si="6"/>
        <v>0.00222697928572481</v>
      </c>
      <c r="G37" s="18">
        <f t="shared" si="7"/>
        <v>0.16221164408641522</v>
      </c>
      <c r="H37" s="15">
        <f t="shared" si="8"/>
        <v>443</v>
      </c>
      <c r="I37" s="34">
        <f t="shared" si="9"/>
        <v>0.003493222517485826</v>
      </c>
      <c r="J37" s="4">
        <v>3109.6035</v>
      </c>
      <c r="K37" s="15">
        <v>3154.8625</v>
      </c>
      <c r="L37" s="34">
        <f t="shared" si="10"/>
        <v>0.014554588712033547</v>
      </c>
      <c r="M37" s="15">
        <f t="shared" si="11"/>
        <v>45.259000000000015</v>
      </c>
    </row>
    <row r="38" spans="1:13" ht="15">
      <c r="A38" s="5">
        <v>39</v>
      </c>
      <c r="B38" s="8" t="s">
        <v>216</v>
      </c>
      <c r="C38" s="11">
        <v>214</v>
      </c>
      <c r="D38" s="15">
        <v>206</v>
      </c>
      <c r="E38" s="85">
        <v>206</v>
      </c>
      <c r="F38" s="40">
        <f t="shared" si="6"/>
        <v>0.0001445361477187495</v>
      </c>
      <c r="G38" s="18">
        <f t="shared" si="7"/>
        <v>-0.037383177570093455</v>
      </c>
      <c r="H38" s="15">
        <f t="shared" si="8"/>
        <v>-8</v>
      </c>
      <c r="I38" s="34">
        <f t="shared" si="9"/>
        <v>-6.30830251464709E-05</v>
      </c>
      <c r="J38" s="4">
        <v>201.95712</v>
      </c>
      <c r="K38" s="15">
        <v>198.38675</v>
      </c>
      <c r="L38" s="34">
        <f t="shared" si="10"/>
        <v>-0.01767885182755625</v>
      </c>
      <c r="M38" s="15">
        <f t="shared" si="11"/>
        <v>-3.570369999999997</v>
      </c>
    </row>
    <row r="39" spans="1:13" ht="15">
      <c r="A39" s="5">
        <v>41</v>
      </c>
      <c r="B39" s="8" t="s">
        <v>217</v>
      </c>
      <c r="C39" s="11">
        <v>105673</v>
      </c>
      <c r="D39" s="15">
        <v>115602</v>
      </c>
      <c r="E39" s="85">
        <v>115122</v>
      </c>
      <c r="F39" s="40">
        <f t="shared" si="6"/>
        <v>0.08077325435765961</v>
      </c>
      <c r="G39" s="18">
        <f t="shared" si="7"/>
        <v>0.08941735353401531</v>
      </c>
      <c r="H39" s="15">
        <f t="shared" si="8"/>
        <v>9449</v>
      </c>
      <c r="I39" s="34">
        <f t="shared" si="9"/>
        <v>0.07450893807612544</v>
      </c>
      <c r="J39" s="4">
        <v>116303.96</v>
      </c>
      <c r="K39" s="15">
        <v>117199.44</v>
      </c>
      <c r="L39" s="34">
        <f t="shared" si="10"/>
        <v>0.007699479880134742</v>
      </c>
      <c r="M39" s="15">
        <f t="shared" si="11"/>
        <v>895.4799999999959</v>
      </c>
    </row>
    <row r="40" spans="1:13" ht="15">
      <c r="A40" s="5">
        <v>42</v>
      </c>
      <c r="B40" s="8" t="s">
        <v>218</v>
      </c>
      <c r="C40" s="11">
        <v>14328</v>
      </c>
      <c r="D40" s="15">
        <v>15000</v>
      </c>
      <c r="E40" s="85">
        <v>14699</v>
      </c>
      <c r="F40" s="40">
        <f t="shared" si="6"/>
        <v>0.010313285608339315</v>
      </c>
      <c r="G40" s="18">
        <f t="shared" si="7"/>
        <v>0.025893355667225015</v>
      </c>
      <c r="H40" s="15">
        <f t="shared" si="8"/>
        <v>371</v>
      </c>
      <c r="I40" s="34">
        <f t="shared" si="9"/>
        <v>0.0029254752911675877</v>
      </c>
      <c r="J40" s="4">
        <v>12796.277</v>
      </c>
      <c r="K40" s="15">
        <v>12442.034</v>
      </c>
      <c r="L40" s="34">
        <f t="shared" si="10"/>
        <v>-0.027683286318356534</v>
      </c>
      <c r="M40" s="15">
        <f t="shared" si="11"/>
        <v>-354.2430000000004</v>
      </c>
    </row>
    <row r="41" spans="1:13" ht="15">
      <c r="A41" s="5">
        <v>43</v>
      </c>
      <c r="B41" s="8" t="s">
        <v>219</v>
      </c>
      <c r="C41" s="11">
        <v>41720</v>
      </c>
      <c r="D41" s="15">
        <v>48596</v>
      </c>
      <c r="E41" s="85">
        <v>48931</v>
      </c>
      <c r="F41" s="40">
        <f t="shared" si="6"/>
        <v>0.03433154487391326</v>
      </c>
      <c r="G41" s="18">
        <f t="shared" si="7"/>
        <v>0.17284276126558007</v>
      </c>
      <c r="H41" s="15">
        <f t="shared" si="8"/>
        <v>7211</v>
      </c>
      <c r="I41" s="34">
        <f t="shared" si="9"/>
        <v>0.056861461791400204</v>
      </c>
      <c r="J41" s="4">
        <v>46895.587</v>
      </c>
      <c r="K41" s="15">
        <v>47232.125</v>
      </c>
      <c r="L41" s="34">
        <f t="shared" si="10"/>
        <v>0.007176325567691486</v>
      </c>
      <c r="M41" s="15">
        <f t="shared" si="11"/>
        <v>336.53800000000047</v>
      </c>
    </row>
    <row r="42" spans="1:13" ht="15">
      <c r="A42" s="5">
        <v>45</v>
      </c>
      <c r="B42" s="8" t="s">
        <v>220</v>
      </c>
      <c r="C42" s="11">
        <v>21838</v>
      </c>
      <c r="D42" s="15">
        <v>27920</v>
      </c>
      <c r="E42" s="85">
        <v>28201</v>
      </c>
      <c r="F42" s="40">
        <f t="shared" si="6"/>
        <v>0.019786717969982787</v>
      </c>
      <c r="G42" s="18">
        <f t="shared" si="7"/>
        <v>0.2913728363403242</v>
      </c>
      <c r="H42" s="15">
        <f t="shared" si="8"/>
        <v>6363</v>
      </c>
      <c r="I42" s="34">
        <f t="shared" si="9"/>
        <v>0.05017466112587429</v>
      </c>
      <c r="J42" s="4">
        <v>27753.72</v>
      </c>
      <c r="K42" s="15">
        <v>28089.749</v>
      </c>
      <c r="L42" s="34">
        <f t="shared" si="10"/>
        <v>0.012107530089660003</v>
      </c>
      <c r="M42" s="15">
        <f t="shared" si="11"/>
        <v>336.02899999999863</v>
      </c>
    </row>
    <row r="43" spans="1:13" ht="15">
      <c r="A43" s="5">
        <v>46</v>
      </c>
      <c r="B43" s="8" t="s">
        <v>221</v>
      </c>
      <c r="C43" s="11">
        <v>85142</v>
      </c>
      <c r="D43" s="15">
        <v>90183</v>
      </c>
      <c r="E43" s="85">
        <v>90571</v>
      </c>
      <c r="F43" s="40">
        <f t="shared" si="6"/>
        <v>0.06354749240308184</v>
      </c>
      <c r="G43" s="18">
        <f t="shared" si="7"/>
        <v>0.06376406473890676</v>
      </c>
      <c r="H43" s="15">
        <f t="shared" si="8"/>
        <v>5429</v>
      </c>
      <c r="I43" s="34">
        <f t="shared" si="9"/>
        <v>0.04280971794002381</v>
      </c>
      <c r="J43" s="4">
        <v>90508.711</v>
      </c>
      <c r="K43" s="15">
        <v>90674.746</v>
      </c>
      <c r="L43" s="34">
        <f t="shared" si="10"/>
        <v>0.0018344643091868086</v>
      </c>
      <c r="M43" s="15">
        <f t="shared" si="11"/>
        <v>166.0350000000035</v>
      </c>
    </row>
    <row r="44" spans="1:13" ht="15">
      <c r="A44" s="5">
        <v>47</v>
      </c>
      <c r="B44" s="8" t="s">
        <v>222</v>
      </c>
      <c r="C44" s="11">
        <v>224578</v>
      </c>
      <c r="D44" s="15">
        <v>244546</v>
      </c>
      <c r="E44" s="85">
        <v>246117</v>
      </c>
      <c r="F44" s="40">
        <f t="shared" si="6"/>
        <v>0.1726835100392984</v>
      </c>
      <c r="G44" s="18">
        <f t="shared" si="7"/>
        <v>0.0959087711173846</v>
      </c>
      <c r="H44" s="15">
        <f t="shared" si="8"/>
        <v>21539</v>
      </c>
      <c r="I44" s="34">
        <f t="shared" si="9"/>
        <v>0.16984315982872958</v>
      </c>
      <c r="J44" s="4">
        <v>243227.23</v>
      </c>
      <c r="K44" s="15">
        <v>245107.98</v>
      </c>
      <c r="L44" s="34">
        <f t="shared" si="10"/>
        <v>0.007732481268647428</v>
      </c>
      <c r="M44" s="15">
        <f t="shared" si="11"/>
        <v>1880.75</v>
      </c>
    </row>
    <row r="45" spans="1:13" ht="15">
      <c r="A45" s="5">
        <v>49</v>
      </c>
      <c r="B45" s="8" t="s">
        <v>223</v>
      </c>
      <c r="C45" s="11">
        <v>87937</v>
      </c>
      <c r="D45" s="15">
        <v>106138</v>
      </c>
      <c r="E45" s="85">
        <v>107607</v>
      </c>
      <c r="F45" s="40">
        <f t="shared" si="6"/>
        <v>0.07550049149306542</v>
      </c>
      <c r="G45" s="18">
        <f t="shared" si="7"/>
        <v>0.22368286386845126</v>
      </c>
      <c r="H45" s="15">
        <f t="shared" si="8"/>
        <v>19670</v>
      </c>
      <c r="I45" s="34">
        <f t="shared" si="9"/>
        <v>0.15510538807888533</v>
      </c>
      <c r="J45" s="4">
        <v>105824.52</v>
      </c>
      <c r="K45" s="15">
        <v>107038.43</v>
      </c>
      <c r="L45" s="34">
        <f t="shared" si="10"/>
        <v>0.011470970999915604</v>
      </c>
      <c r="M45" s="15">
        <f t="shared" si="11"/>
        <v>1213.909999999989</v>
      </c>
    </row>
    <row r="46" spans="1:13" ht="15">
      <c r="A46" s="5">
        <v>50</v>
      </c>
      <c r="B46" s="8" t="s">
        <v>224</v>
      </c>
      <c r="C46" s="11">
        <v>2285</v>
      </c>
      <c r="D46" s="15">
        <v>2554</v>
      </c>
      <c r="E46" s="85">
        <v>2454</v>
      </c>
      <c r="F46" s="40">
        <f t="shared" si="6"/>
        <v>0.0017218044004942295</v>
      </c>
      <c r="G46" s="18">
        <f t="shared" si="7"/>
        <v>0.07396061269146609</v>
      </c>
      <c r="H46" s="15">
        <f t="shared" si="8"/>
        <v>169</v>
      </c>
      <c r="I46" s="34">
        <f t="shared" si="9"/>
        <v>0.0013326289062191978</v>
      </c>
      <c r="J46" s="4">
        <v>2288.7739</v>
      </c>
      <c r="K46" s="15">
        <v>2310.0209</v>
      </c>
      <c r="L46" s="34">
        <f t="shared" si="10"/>
        <v>0.009283136267850592</v>
      </c>
      <c r="M46" s="15">
        <f t="shared" si="11"/>
        <v>21.246999999999844</v>
      </c>
    </row>
    <row r="47" spans="1:13" ht="15">
      <c r="A47" s="5">
        <v>51</v>
      </c>
      <c r="B47" s="8" t="s">
        <v>225</v>
      </c>
      <c r="C47" s="11">
        <v>116</v>
      </c>
      <c r="D47" s="15">
        <v>149</v>
      </c>
      <c r="E47" s="85">
        <v>151</v>
      </c>
      <c r="F47" s="40">
        <f t="shared" si="6"/>
        <v>0.00010594639954141347</v>
      </c>
      <c r="G47" s="18">
        <f t="shared" si="7"/>
        <v>0.3017241379310345</v>
      </c>
      <c r="H47" s="15">
        <f t="shared" si="8"/>
        <v>35</v>
      </c>
      <c r="I47" s="34">
        <f t="shared" si="9"/>
        <v>0.00027598823501581016</v>
      </c>
      <c r="J47" s="4">
        <v>147.96851</v>
      </c>
      <c r="K47" s="15">
        <v>151.45448</v>
      </c>
      <c r="L47" s="34">
        <f t="shared" si="10"/>
        <v>0.02355886397720691</v>
      </c>
      <c r="M47" s="15">
        <f t="shared" si="11"/>
        <v>3.4859699999999805</v>
      </c>
    </row>
    <row r="48" spans="1:13" ht="15">
      <c r="A48" s="5">
        <v>52</v>
      </c>
      <c r="B48" s="8" t="s">
        <v>226</v>
      </c>
      <c r="C48" s="11">
        <v>14571</v>
      </c>
      <c r="D48" s="15">
        <v>15944</v>
      </c>
      <c r="E48" s="85">
        <v>16018</v>
      </c>
      <c r="F48" s="40">
        <f t="shared" si="6"/>
        <v>0.011238737932810336</v>
      </c>
      <c r="G48" s="18">
        <f t="shared" si="7"/>
        <v>0.09930684235810858</v>
      </c>
      <c r="H48" s="15">
        <f t="shared" si="8"/>
        <v>1447</v>
      </c>
      <c r="I48" s="34">
        <f t="shared" si="9"/>
        <v>0.011410142173367924</v>
      </c>
      <c r="J48" s="4">
        <v>15751.221</v>
      </c>
      <c r="K48" s="15">
        <v>15877.238</v>
      </c>
      <c r="L48" s="34">
        <f t="shared" si="10"/>
        <v>0.008000459139008959</v>
      </c>
      <c r="M48" s="15">
        <f t="shared" si="11"/>
        <v>126.01699999999983</v>
      </c>
    </row>
    <row r="49" spans="1:13" ht="15">
      <c r="A49" s="5">
        <v>53</v>
      </c>
      <c r="B49" s="8" t="s">
        <v>227</v>
      </c>
      <c r="C49" s="11">
        <v>1370</v>
      </c>
      <c r="D49" s="15">
        <v>1640</v>
      </c>
      <c r="E49" s="85">
        <v>1654</v>
      </c>
      <c r="F49" s="40">
        <f t="shared" si="6"/>
        <v>0.0011604989724602508</v>
      </c>
      <c r="G49" s="18">
        <f t="shared" si="7"/>
        <v>0.2072992700729927</v>
      </c>
      <c r="H49" s="15">
        <f t="shared" si="8"/>
        <v>284</v>
      </c>
      <c r="I49" s="34">
        <f t="shared" si="9"/>
        <v>0.002239447392699717</v>
      </c>
      <c r="J49" s="4">
        <v>1668.9649</v>
      </c>
      <c r="K49" s="15">
        <v>1682.5579</v>
      </c>
      <c r="L49" s="34">
        <f t="shared" si="10"/>
        <v>0.008144569127846892</v>
      </c>
      <c r="M49" s="15">
        <f t="shared" si="11"/>
        <v>13.593000000000075</v>
      </c>
    </row>
    <row r="50" spans="1:13" ht="15">
      <c r="A50" s="5">
        <v>55</v>
      </c>
      <c r="B50" s="8" t="s">
        <v>228</v>
      </c>
      <c r="C50" s="11">
        <v>11264</v>
      </c>
      <c r="D50" s="15">
        <v>12504</v>
      </c>
      <c r="E50" s="85">
        <v>12472</v>
      </c>
      <c r="F50" s="40">
        <f t="shared" si="6"/>
        <v>0.008750751623049727</v>
      </c>
      <c r="G50" s="18">
        <f t="shared" si="7"/>
        <v>0.10724431818181818</v>
      </c>
      <c r="H50" s="15">
        <f t="shared" si="8"/>
        <v>1208</v>
      </c>
      <c r="I50" s="34">
        <f t="shared" si="9"/>
        <v>0.009525536797117106</v>
      </c>
      <c r="J50" s="4">
        <v>12030.064</v>
      </c>
      <c r="K50" s="15">
        <v>12163.709</v>
      </c>
      <c r="L50" s="34">
        <f t="shared" si="10"/>
        <v>0.011109250956603426</v>
      </c>
      <c r="M50" s="15">
        <f t="shared" si="11"/>
        <v>133.64500000000044</v>
      </c>
    </row>
    <row r="51" spans="1:13" ht="15">
      <c r="A51" s="5">
        <v>56</v>
      </c>
      <c r="B51" s="8" t="s">
        <v>229</v>
      </c>
      <c r="C51" s="11">
        <v>61463</v>
      </c>
      <c r="D51" s="15">
        <v>67504</v>
      </c>
      <c r="E51" s="85">
        <v>69156</v>
      </c>
      <c r="F51" s="40">
        <f t="shared" si="6"/>
        <v>0.04852204772639728</v>
      </c>
      <c r="G51" s="18">
        <f t="shared" si="7"/>
        <v>0.1251647332541529</v>
      </c>
      <c r="H51" s="15">
        <f t="shared" si="8"/>
        <v>7693</v>
      </c>
      <c r="I51" s="34">
        <f t="shared" si="9"/>
        <v>0.06066221405647508</v>
      </c>
      <c r="J51" s="4">
        <v>66979.366</v>
      </c>
      <c r="K51" s="15">
        <v>68134.186</v>
      </c>
      <c r="L51" s="34">
        <f t="shared" si="10"/>
        <v>0.017241429248524197</v>
      </c>
      <c r="M51" s="15">
        <f t="shared" si="11"/>
        <v>1154.820000000007</v>
      </c>
    </row>
    <row r="52" spans="1:13" ht="15">
      <c r="A52" s="5">
        <v>58</v>
      </c>
      <c r="B52" s="8" t="s">
        <v>230</v>
      </c>
      <c r="C52" s="11">
        <v>1492</v>
      </c>
      <c r="D52" s="15">
        <v>1519</v>
      </c>
      <c r="E52" s="85">
        <v>1511</v>
      </c>
      <c r="F52" s="40">
        <f t="shared" si="6"/>
        <v>0.0010601656271991772</v>
      </c>
      <c r="G52" s="18">
        <f t="shared" si="7"/>
        <v>0.012734584450402145</v>
      </c>
      <c r="H52" s="15">
        <f t="shared" si="8"/>
        <v>19</v>
      </c>
      <c r="I52" s="34">
        <f t="shared" si="9"/>
        <v>0.00014982218472286838</v>
      </c>
      <c r="J52" s="4">
        <v>1482.3586</v>
      </c>
      <c r="K52" s="15">
        <v>1474.3894</v>
      </c>
      <c r="L52" s="34">
        <f t="shared" si="10"/>
        <v>-0.005376027096277514</v>
      </c>
      <c r="M52" s="15">
        <f t="shared" si="11"/>
        <v>-7.969200000000001</v>
      </c>
    </row>
    <row r="53" spans="1:13" ht="15">
      <c r="A53" s="5">
        <v>59</v>
      </c>
      <c r="B53" s="8" t="s">
        <v>231</v>
      </c>
      <c r="C53" s="11">
        <v>1413</v>
      </c>
      <c r="D53" s="15">
        <v>1574</v>
      </c>
      <c r="E53" s="85">
        <v>1586</v>
      </c>
      <c r="F53" s="40">
        <f t="shared" si="6"/>
        <v>0.0011127880110773625</v>
      </c>
      <c r="G53" s="18">
        <f t="shared" si="7"/>
        <v>0.1224345364472753</v>
      </c>
      <c r="H53" s="15">
        <f t="shared" si="8"/>
        <v>173</v>
      </c>
      <c r="I53" s="34">
        <f t="shared" si="9"/>
        <v>0.0013641704187924333</v>
      </c>
      <c r="J53" s="4">
        <v>1567.211</v>
      </c>
      <c r="K53" s="15">
        <v>1573.3061</v>
      </c>
      <c r="L53" s="34">
        <f t="shared" si="10"/>
        <v>0.00388913809308383</v>
      </c>
      <c r="M53" s="15">
        <f t="shared" si="11"/>
        <v>6.095100000000002</v>
      </c>
    </row>
    <row r="54" spans="1:13" ht="15">
      <c r="A54" s="5">
        <v>60</v>
      </c>
      <c r="B54" s="8" t="s">
        <v>232</v>
      </c>
      <c r="C54" s="11">
        <v>443</v>
      </c>
      <c r="D54" s="15">
        <v>504</v>
      </c>
      <c r="E54" s="85">
        <v>507</v>
      </c>
      <c r="F54" s="40">
        <f t="shared" si="6"/>
        <v>0.0003557273150165339</v>
      </c>
      <c r="G54" s="18">
        <f t="shared" si="7"/>
        <v>0.14446952595936793</v>
      </c>
      <c r="H54" s="15">
        <f t="shared" si="8"/>
        <v>64</v>
      </c>
      <c r="I54" s="34">
        <f t="shared" si="9"/>
        <v>0.0005046642011717672</v>
      </c>
      <c r="J54" s="4">
        <v>494.67249</v>
      </c>
      <c r="K54" s="15">
        <v>501.11765</v>
      </c>
      <c r="L54" s="34">
        <f t="shared" si="10"/>
        <v>0.013029145809179816</v>
      </c>
      <c r="M54" s="15">
        <f t="shared" si="11"/>
        <v>6.445160000000044</v>
      </c>
    </row>
    <row r="55" spans="1:13" ht="15">
      <c r="A55" s="5">
        <v>61</v>
      </c>
      <c r="B55" s="8" t="s">
        <v>233</v>
      </c>
      <c r="C55" s="11">
        <v>1379</v>
      </c>
      <c r="D55" s="15">
        <v>2167</v>
      </c>
      <c r="E55" s="85">
        <v>2203</v>
      </c>
      <c r="F55" s="40">
        <f t="shared" si="6"/>
        <v>0.0015456948224485687</v>
      </c>
      <c r="G55" s="18">
        <f t="shared" si="7"/>
        <v>0.5975344452501813</v>
      </c>
      <c r="H55" s="15">
        <f t="shared" si="8"/>
        <v>824</v>
      </c>
      <c r="I55" s="34">
        <f t="shared" si="9"/>
        <v>0.006497551590086503</v>
      </c>
      <c r="J55" s="4">
        <v>2116.3117</v>
      </c>
      <c r="K55" s="15">
        <v>2206.4177</v>
      </c>
      <c r="L55" s="34">
        <f t="shared" si="10"/>
        <v>0.04257690395984663</v>
      </c>
      <c r="M55" s="15">
        <f t="shared" si="11"/>
        <v>90.10599999999977</v>
      </c>
    </row>
    <row r="56" spans="1:13" ht="15">
      <c r="A56" s="5">
        <v>62</v>
      </c>
      <c r="B56" s="8" t="s">
        <v>234</v>
      </c>
      <c r="C56" s="11">
        <v>3415</v>
      </c>
      <c r="D56" s="15">
        <v>4201</v>
      </c>
      <c r="E56" s="85">
        <v>4248</v>
      </c>
      <c r="F56" s="40">
        <f t="shared" si="6"/>
        <v>0.0029805318228604263</v>
      </c>
      <c r="G56" s="18">
        <f t="shared" si="7"/>
        <v>0.24392386530014643</v>
      </c>
      <c r="H56" s="15">
        <f t="shared" si="8"/>
        <v>833</v>
      </c>
      <c r="I56" s="34">
        <f t="shared" si="9"/>
        <v>0.006568519993376282</v>
      </c>
      <c r="J56" s="4">
        <v>4187.3173</v>
      </c>
      <c r="K56" s="15">
        <v>4257.9713</v>
      </c>
      <c r="L56" s="34">
        <f t="shared" si="10"/>
        <v>0.016873333195934412</v>
      </c>
      <c r="M56" s="15">
        <f t="shared" si="11"/>
        <v>70.65400000000045</v>
      </c>
    </row>
    <row r="57" spans="1:13" ht="15">
      <c r="A57" s="5">
        <v>63</v>
      </c>
      <c r="B57" s="8" t="s">
        <v>235</v>
      </c>
      <c r="C57" s="11">
        <v>1462</v>
      </c>
      <c r="D57" s="15">
        <v>1711</v>
      </c>
      <c r="E57" s="85">
        <v>1731</v>
      </c>
      <c r="F57" s="40">
        <f t="shared" si="6"/>
        <v>0.0012145246199085212</v>
      </c>
      <c r="G57" s="18">
        <f t="shared" si="7"/>
        <v>0.18399452804377564</v>
      </c>
      <c r="H57" s="15">
        <f t="shared" si="8"/>
        <v>269</v>
      </c>
      <c r="I57" s="34">
        <f t="shared" si="9"/>
        <v>0.002121166720550084</v>
      </c>
      <c r="J57" s="4">
        <v>1722.9886</v>
      </c>
      <c r="K57" s="15">
        <v>1742.8055</v>
      </c>
      <c r="L57" s="34">
        <f t="shared" si="10"/>
        <v>0.011501469017264556</v>
      </c>
      <c r="M57" s="15">
        <f t="shared" si="11"/>
        <v>19.816900000000032</v>
      </c>
    </row>
    <row r="58" spans="1:13" ht="15">
      <c r="A58" s="5">
        <v>64</v>
      </c>
      <c r="B58" s="8" t="s">
        <v>236</v>
      </c>
      <c r="C58" s="11">
        <v>6809</v>
      </c>
      <c r="D58" s="15">
        <v>7139</v>
      </c>
      <c r="E58" s="85">
        <v>7156</v>
      </c>
      <c r="F58" s="40">
        <f t="shared" si="6"/>
        <v>0.005020877053763939</v>
      </c>
      <c r="G58" s="18">
        <f t="shared" si="7"/>
        <v>0.05096196210897342</v>
      </c>
      <c r="H58" s="15">
        <f t="shared" si="8"/>
        <v>347</v>
      </c>
      <c r="I58" s="34">
        <f t="shared" si="9"/>
        <v>0.0027362262157281754</v>
      </c>
      <c r="J58" s="4">
        <v>7223.2943</v>
      </c>
      <c r="K58" s="15">
        <v>7204.7949</v>
      </c>
      <c r="L58" s="34">
        <f t="shared" si="10"/>
        <v>-0.0025610752146703612</v>
      </c>
      <c r="M58" s="15">
        <f t="shared" si="11"/>
        <v>-18.499399999999696</v>
      </c>
    </row>
    <row r="59" spans="1:13" ht="15">
      <c r="A59" s="5">
        <v>65</v>
      </c>
      <c r="B59" s="8" t="s">
        <v>237</v>
      </c>
      <c r="C59" s="11">
        <v>4324</v>
      </c>
      <c r="D59" s="15">
        <v>4426</v>
      </c>
      <c r="E59" s="85">
        <v>4435</v>
      </c>
      <c r="F59" s="40">
        <f t="shared" si="6"/>
        <v>0.003111736966663369</v>
      </c>
      <c r="G59" s="18">
        <f t="shared" si="7"/>
        <v>0.02567067530064755</v>
      </c>
      <c r="H59" s="15">
        <f t="shared" si="8"/>
        <v>111</v>
      </c>
      <c r="I59" s="34">
        <f t="shared" si="9"/>
        <v>0.0008752769739072837</v>
      </c>
      <c r="J59" s="4">
        <v>4548.4217</v>
      </c>
      <c r="K59" s="15">
        <v>4553.6531</v>
      </c>
      <c r="L59" s="34">
        <f t="shared" si="10"/>
        <v>0.0011501572072793022</v>
      </c>
      <c r="M59" s="15">
        <f t="shared" si="11"/>
        <v>5.231400000000576</v>
      </c>
    </row>
    <row r="60" spans="1:13" ht="15">
      <c r="A60" s="5">
        <v>66</v>
      </c>
      <c r="B60" s="8" t="s">
        <v>238</v>
      </c>
      <c r="C60" s="11">
        <v>6693</v>
      </c>
      <c r="D60" s="15">
        <v>7723</v>
      </c>
      <c r="E60" s="85">
        <v>7797</v>
      </c>
      <c r="F60" s="40">
        <f t="shared" si="6"/>
        <v>0.005470623027976164</v>
      </c>
      <c r="G60" s="18">
        <f t="shared" si="7"/>
        <v>0.16494845360824742</v>
      </c>
      <c r="H60" s="15">
        <f t="shared" si="8"/>
        <v>1104</v>
      </c>
      <c r="I60" s="34">
        <f t="shared" si="9"/>
        <v>0.008705457470212985</v>
      </c>
      <c r="J60" s="4">
        <v>7421.211</v>
      </c>
      <c r="K60" s="15">
        <v>7593.4846</v>
      </c>
      <c r="L60" s="34">
        <f t="shared" si="10"/>
        <v>0.023213677659885905</v>
      </c>
      <c r="M60" s="15">
        <f t="shared" si="11"/>
        <v>172.27359999999953</v>
      </c>
    </row>
    <row r="61" spans="1:13" ht="15">
      <c r="A61" s="5">
        <v>68</v>
      </c>
      <c r="B61" s="8" t="s">
        <v>239</v>
      </c>
      <c r="C61" s="11">
        <v>4603</v>
      </c>
      <c r="D61" s="15">
        <v>5987</v>
      </c>
      <c r="E61" s="85">
        <v>6103</v>
      </c>
      <c r="F61" s="40">
        <f t="shared" si="6"/>
        <v>0.004282058784114215</v>
      </c>
      <c r="G61" s="18">
        <f t="shared" si="7"/>
        <v>0.325874429719748</v>
      </c>
      <c r="H61" s="15">
        <f t="shared" si="8"/>
        <v>1500</v>
      </c>
      <c r="I61" s="34">
        <f t="shared" si="9"/>
        <v>0.011828067214963293</v>
      </c>
      <c r="J61" s="4">
        <v>5905.8512</v>
      </c>
      <c r="K61" s="15">
        <v>6052.0432</v>
      </c>
      <c r="L61" s="34">
        <f t="shared" si="10"/>
        <v>0.024753756071605734</v>
      </c>
      <c r="M61" s="15">
        <f t="shared" si="11"/>
        <v>146.192</v>
      </c>
    </row>
    <row r="62" spans="1:13" ht="15">
      <c r="A62" s="5">
        <v>69</v>
      </c>
      <c r="B62" s="8" t="s">
        <v>240</v>
      </c>
      <c r="C62" s="11">
        <v>31989</v>
      </c>
      <c r="D62" s="15">
        <v>34663</v>
      </c>
      <c r="E62" s="85">
        <v>34819</v>
      </c>
      <c r="F62" s="40">
        <f t="shared" si="6"/>
        <v>0.024430117123393876</v>
      </c>
      <c r="G62" s="18">
        <f t="shared" si="7"/>
        <v>0.08846791084435275</v>
      </c>
      <c r="H62" s="15">
        <f t="shared" si="8"/>
        <v>2830</v>
      </c>
      <c r="I62" s="34">
        <f t="shared" si="9"/>
        <v>0.02231562014556408</v>
      </c>
      <c r="J62" s="4">
        <v>34003.488</v>
      </c>
      <c r="K62" s="15">
        <v>34456.441</v>
      </c>
      <c r="L62" s="34">
        <f t="shared" si="10"/>
        <v>0.01332078050345898</v>
      </c>
      <c r="M62" s="15">
        <f t="shared" si="11"/>
        <v>452.95300000000134</v>
      </c>
    </row>
    <row r="63" spans="1:13" ht="15">
      <c r="A63" s="5">
        <v>70</v>
      </c>
      <c r="B63" s="8" t="s">
        <v>241</v>
      </c>
      <c r="C63" s="11">
        <v>31659</v>
      </c>
      <c r="D63" s="15">
        <v>30750</v>
      </c>
      <c r="E63" s="85">
        <v>30723</v>
      </c>
      <c r="F63" s="40">
        <f t="shared" si="6"/>
        <v>0.021556233331859905</v>
      </c>
      <c r="G63" s="18">
        <f t="shared" si="7"/>
        <v>-0.02956505259168009</v>
      </c>
      <c r="H63" s="15">
        <f t="shared" si="8"/>
        <v>-936</v>
      </c>
      <c r="I63" s="34">
        <f t="shared" si="9"/>
        <v>-0.0073807139421370955</v>
      </c>
      <c r="J63" s="4">
        <v>32176.078</v>
      </c>
      <c r="K63" s="15">
        <v>31591.859</v>
      </c>
      <c r="L63" s="34">
        <f t="shared" si="10"/>
        <v>-0.018156936342583484</v>
      </c>
      <c r="M63" s="15">
        <f t="shared" si="11"/>
        <v>-584.219000000001</v>
      </c>
    </row>
    <row r="64" spans="1:13" ht="15">
      <c r="A64" s="5">
        <v>71</v>
      </c>
      <c r="B64" s="8" t="s">
        <v>242</v>
      </c>
      <c r="C64" s="11">
        <v>13793</v>
      </c>
      <c r="D64" s="15">
        <v>15567</v>
      </c>
      <c r="E64" s="85">
        <v>15685</v>
      </c>
      <c r="F64" s="40">
        <f t="shared" si="6"/>
        <v>0.011005094548391194</v>
      </c>
      <c r="G64" s="18">
        <f t="shared" si="7"/>
        <v>0.13717102878271586</v>
      </c>
      <c r="H64" s="15">
        <f t="shared" si="8"/>
        <v>1892</v>
      </c>
      <c r="I64" s="34">
        <f t="shared" si="9"/>
        <v>0.014919135447140368</v>
      </c>
      <c r="J64" s="4">
        <v>15645.912</v>
      </c>
      <c r="K64" s="15">
        <v>15827.994</v>
      </c>
      <c r="L64" s="34">
        <f t="shared" si="10"/>
        <v>0.011637672511516128</v>
      </c>
      <c r="M64" s="15">
        <f t="shared" si="11"/>
        <v>182.08200000000033</v>
      </c>
    </row>
    <row r="65" spans="1:13" ht="15">
      <c r="A65" s="5">
        <v>72</v>
      </c>
      <c r="B65" s="8" t="s">
        <v>243</v>
      </c>
      <c r="C65" s="11">
        <v>275</v>
      </c>
      <c r="D65" s="15">
        <v>411</v>
      </c>
      <c r="E65" s="85">
        <v>411</v>
      </c>
      <c r="F65" s="40">
        <f t="shared" si="6"/>
        <v>0.00028837066365245654</v>
      </c>
      <c r="G65" s="18">
        <f t="shared" si="7"/>
        <v>0.49454545454545457</v>
      </c>
      <c r="H65" s="15">
        <f t="shared" si="8"/>
        <v>136</v>
      </c>
      <c r="I65" s="34">
        <f t="shared" si="9"/>
        <v>0.0010724114274900053</v>
      </c>
      <c r="J65" s="4">
        <v>415.6851</v>
      </c>
      <c r="K65" s="15">
        <v>427.14268</v>
      </c>
      <c r="L65" s="34">
        <f t="shared" si="10"/>
        <v>0.027563124105242184</v>
      </c>
      <c r="M65" s="15">
        <f t="shared" si="11"/>
        <v>11.457580000000007</v>
      </c>
    </row>
    <row r="66" spans="1:13" ht="15">
      <c r="A66" s="5">
        <v>73</v>
      </c>
      <c r="B66" s="8" t="s">
        <v>244</v>
      </c>
      <c r="C66" s="11">
        <v>4682</v>
      </c>
      <c r="D66" s="15">
        <v>5331</v>
      </c>
      <c r="E66" s="85">
        <v>5371</v>
      </c>
      <c r="F66" s="40">
        <f aca="true" t="shared" si="12" ref="F66:F90">E66/$E$90</f>
        <v>0.003768464317463124</v>
      </c>
      <c r="G66" s="18">
        <f aca="true" t="shared" si="13" ref="G66:G90">(E66-C66)/C66</f>
        <v>0.14715933361811193</v>
      </c>
      <c r="H66" s="15">
        <f aca="true" t="shared" si="14" ref="H66:H90">E66-C66</f>
        <v>689</v>
      </c>
      <c r="I66" s="34">
        <f aca="true" t="shared" si="15" ref="I66:I90">H66/$H$90</f>
        <v>0.005433025540739806</v>
      </c>
      <c r="J66" s="4">
        <v>5331.47639999999</v>
      </c>
      <c r="K66" s="15">
        <v>5400.4015</v>
      </c>
      <c r="L66" s="34">
        <f aca="true" t="shared" si="16" ref="L66:L90">(K66-J66)/J66</f>
        <v>0.012927957441584197</v>
      </c>
      <c r="M66" s="15">
        <f aca="true" t="shared" si="17" ref="M66:M90">K66-J66</f>
        <v>68.92510000001039</v>
      </c>
    </row>
    <row r="67" spans="1:13" ht="15">
      <c r="A67" s="5">
        <v>74</v>
      </c>
      <c r="B67" s="8" t="s">
        <v>245</v>
      </c>
      <c r="C67" s="11">
        <v>3402</v>
      </c>
      <c r="D67" s="15">
        <v>3903</v>
      </c>
      <c r="E67" s="85">
        <v>3919</v>
      </c>
      <c r="F67" s="40">
        <f t="shared" si="12"/>
        <v>0.002749694965581453</v>
      </c>
      <c r="G67" s="18">
        <f t="shared" si="13"/>
        <v>0.15196942974720754</v>
      </c>
      <c r="H67" s="15">
        <f t="shared" si="14"/>
        <v>517</v>
      </c>
      <c r="I67" s="34">
        <f t="shared" si="15"/>
        <v>0.004076740500090682</v>
      </c>
      <c r="J67" s="4">
        <v>3817.2836</v>
      </c>
      <c r="K67" s="15">
        <v>3861.416</v>
      </c>
      <c r="L67" s="34">
        <f t="shared" si="16"/>
        <v>0.01156120546034357</v>
      </c>
      <c r="M67" s="15">
        <f t="shared" si="17"/>
        <v>44.13239999999996</v>
      </c>
    </row>
    <row r="68" spans="1:13" ht="15">
      <c r="A68" s="5">
        <v>75</v>
      </c>
      <c r="B68" s="8" t="s">
        <v>246</v>
      </c>
      <c r="C68" s="11">
        <v>2597</v>
      </c>
      <c r="D68" s="15">
        <v>2504</v>
      </c>
      <c r="E68" s="85">
        <v>2483</v>
      </c>
      <c r="F68" s="40">
        <f t="shared" si="12"/>
        <v>0.0017421517222604612</v>
      </c>
      <c r="G68" s="18">
        <f t="shared" si="13"/>
        <v>-0.04389680400462072</v>
      </c>
      <c r="H68" s="15">
        <f t="shared" si="14"/>
        <v>-114</v>
      </c>
      <c r="I68" s="34">
        <f t="shared" si="15"/>
        <v>-0.0008989331083372103</v>
      </c>
      <c r="J68" s="4">
        <v>2750.7024</v>
      </c>
      <c r="K68" s="15">
        <v>2634.382</v>
      </c>
      <c r="L68" s="34">
        <f t="shared" si="16"/>
        <v>-0.04228752626965391</v>
      </c>
      <c r="M68" s="15">
        <f t="shared" si="17"/>
        <v>-116.32040000000006</v>
      </c>
    </row>
    <row r="69" spans="1:13" ht="15">
      <c r="A69" s="5">
        <v>77</v>
      </c>
      <c r="B69" s="8" t="s">
        <v>247</v>
      </c>
      <c r="C69" s="11">
        <v>7308</v>
      </c>
      <c r="D69" s="15">
        <v>6981</v>
      </c>
      <c r="E69" s="85">
        <v>6988</v>
      </c>
      <c r="F69" s="40">
        <f t="shared" si="12"/>
        <v>0.004903002913876803</v>
      </c>
      <c r="G69" s="18">
        <f t="shared" si="13"/>
        <v>-0.043787629994526546</v>
      </c>
      <c r="H69" s="15">
        <f t="shared" si="14"/>
        <v>-320</v>
      </c>
      <c r="I69" s="34">
        <f t="shared" si="15"/>
        <v>-0.002523321005858836</v>
      </c>
      <c r="J69" s="4">
        <v>7476.3184</v>
      </c>
      <c r="K69" s="15">
        <v>7209.3246</v>
      </c>
      <c r="L69" s="34">
        <f t="shared" si="16"/>
        <v>-0.03571193543602961</v>
      </c>
      <c r="M69" s="15">
        <f t="shared" si="17"/>
        <v>-266.9938000000002</v>
      </c>
    </row>
    <row r="70" spans="1:13" ht="15">
      <c r="A70" s="5">
        <v>78</v>
      </c>
      <c r="B70" s="8" t="s">
        <v>248</v>
      </c>
      <c r="C70" s="11">
        <v>159</v>
      </c>
      <c r="D70" s="15">
        <v>251</v>
      </c>
      <c r="E70" s="85">
        <v>255</v>
      </c>
      <c r="F70" s="40">
        <f t="shared" si="12"/>
        <v>0.0001789161051858307</v>
      </c>
      <c r="G70" s="18">
        <f t="shared" si="13"/>
        <v>0.6037735849056604</v>
      </c>
      <c r="H70" s="15">
        <f t="shared" si="14"/>
        <v>96</v>
      </c>
      <c r="I70" s="34">
        <f t="shared" si="15"/>
        <v>0.0007569963017576508</v>
      </c>
      <c r="J70" s="4">
        <v>246.14883</v>
      </c>
      <c r="K70" s="15">
        <v>254.32127</v>
      </c>
      <c r="L70" s="34">
        <f t="shared" si="16"/>
        <v>0.03320121407849062</v>
      </c>
      <c r="M70" s="15">
        <f t="shared" si="17"/>
        <v>8.172439999999995</v>
      </c>
    </row>
    <row r="71" spans="1:13" ht="15">
      <c r="A71" s="5">
        <v>79</v>
      </c>
      <c r="B71" s="8" t="s">
        <v>249</v>
      </c>
      <c r="C71" s="11">
        <v>6199</v>
      </c>
      <c r="D71" s="15">
        <v>6771</v>
      </c>
      <c r="E71" s="85">
        <v>6745</v>
      </c>
      <c r="F71" s="40">
        <f t="shared" si="12"/>
        <v>0.004732506390111482</v>
      </c>
      <c r="G71" s="18">
        <f t="shared" si="13"/>
        <v>0.08807872237457655</v>
      </c>
      <c r="H71" s="15">
        <f t="shared" si="14"/>
        <v>546</v>
      </c>
      <c r="I71" s="34">
        <f t="shared" si="15"/>
        <v>0.004305416466246639</v>
      </c>
      <c r="J71" s="4">
        <v>6679.8713</v>
      </c>
      <c r="K71" s="15">
        <v>6724.2485</v>
      </c>
      <c r="L71" s="34">
        <f t="shared" si="16"/>
        <v>0.006643421408433409</v>
      </c>
      <c r="M71" s="15">
        <f t="shared" si="17"/>
        <v>44.3771999999999</v>
      </c>
    </row>
    <row r="72" spans="1:13" ht="15">
      <c r="A72" s="5">
        <v>80</v>
      </c>
      <c r="B72" s="8" t="s">
        <v>250</v>
      </c>
      <c r="C72" s="11">
        <v>15067</v>
      </c>
      <c r="D72" s="15">
        <v>16118</v>
      </c>
      <c r="E72" s="85">
        <v>16358</v>
      </c>
      <c r="F72" s="40">
        <f t="shared" si="12"/>
        <v>0.011477292739724778</v>
      </c>
      <c r="G72" s="18">
        <f t="shared" si="13"/>
        <v>0.0856839450454636</v>
      </c>
      <c r="H72" s="15">
        <f t="shared" si="14"/>
        <v>1291</v>
      </c>
      <c r="I72" s="34">
        <f t="shared" si="15"/>
        <v>0.010180023183011741</v>
      </c>
      <c r="J72" s="4">
        <v>15998.937</v>
      </c>
      <c r="K72" s="15">
        <v>16247.424</v>
      </c>
      <c r="L72" s="34">
        <f t="shared" si="16"/>
        <v>0.015531469371996464</v>
      </c>
      <c r="M72" s="15">
        <f t="shared" si="17"/>
        <v>248.487000000001</v>
      </c>
    </row>
    <row r="73" spans="1:13" ht="15">
      <c r="A73" s="5">
        <v>81</v>
      </c>
      <c r="B73" s="8" t="s">
        <v>251</v>
      </c>
      <c r="C73" s="11">
        <v>31383</v>
      </c>
      <c r="D73" s="15">
        <v>38152</v>
      </c>
      <c r="E73" s="85">
        <v>39216</v>
      </c>
      <c r="F73" s="40">
        <f t="shared" si="12"/>
        <v>0.027515192082225633</v>
      </c>
      <c r="G73" s="18">
        <f t="shared" si="13"/>
        <v>0.24959372908899724</v>
      </c>
      <c r="H73" s="15">
        <f t="shared" si="14"/>
        <v>7833</v>
      </c>
      <c r="I73" s="34">
        <f t="shared" si="15"/>
        <v>0.06176616699653832</v>
      </c>
      <c r="J73" s="4">
        <v>38420.977</v>
      </c>
      <c r="K73" s="15">
        <v>38878.964</v>
      </c>
      <c r="L73" s="34">
        <f t="shared" si="16"/>
        <v>0.011920233053938243</v>
      </c>
      <c r="M73" s="15">
        <f t="shared" si="17"/>
        <v>457.987000000001</v>
      </c>
    </row>
    <row r="74" spans="1:13" ht="15">
      <c r="A74" s="5">
        <v>82</v>
      </c>
      <c r="B74" s="8" t="s">
        <v>252</v>
      </c>
      <c r="C74" s="11">
        <v>32039</v>
      </c>
      <c r="D74" s="15">
        <v>37791</v>
      </c>
      <c r="E74" s="85">
        <v>38305</v>
      </c>
      <c r="F74" s="40">
        <f t="shared" si="12"/>
        <v>0.02687600552605194</v>
      </c>
      <c r="G74" s="18">
        <f t="shared" si="13"/>
        <v>0.1955741440119854</v>
      </c>
      <c r="H74" s="15">
        <f t="shared" si="14"/>
        <v>6266</v>
      </c>
      <c r="I74" s="34">
        <f t="shared" si="15"/>
        <v>0.04940977944597333</v>
      </c>
      <c r="J74" s="4">
        <v>36936.269</v>
      </c>
      <c r="K74" s="15">
        <v>37881.292</v>
      </c>
      <c r="L74" s="34">
        <f t="shared" si="16"/>
        <v>0.02558523168650307</v>
      </c>
      <c r="M74" s="15">
        <f t="shared" si="17"/>
        <v>945.023000000001</v>
      </c>
    </row>
    <row r="75" spans="1:13" ht="15">
      <c r="A75" s="5">
        <v>84</v>
      </c>
      <c r="B75" s="8" t="s">
        <v>253</v>
      </c>
      <c r="C75" s="11">
        <v>590</v>
      </c>
      <c r="D75" s="15">
        <v>554</v>
      </c>
      <c r="E75" s="85">
        <v>552</v>
      </c>
      <c r="F75" s="40">
        <f t="shared" si="12"/>
        <v>0.00038730074534344526</v>
      </c>
      <c r="G75" s="18">
        <f t="shared" si="13"/>
        <v>-0.06440677966101695</v>
      </c>
      <c r="H75" s="15">
        <f t="shared" si="14"/>
        <v>-38</v>
      </c>
      <c r="I75" s="34">
        <f t="shared" si="15"/>
        <v>-0.00029964436944573676</v>
      </c>
      <c r="J75" s="4">
        <v>561.62913</v>
      </c>
      <c r="K75" s="15">
        <v>576.96267</v>
      </c>
      <c r="L75" s="34">
        <f t="shared" si="16"/>
        <v>0.02730189582580941</v>
      </c>
      <c r="M75" s="15">
        <f t="shared" si="17"/>
        <v>15.33353999999997</v>
      </c>
    </row>
    <row r="76" spans="1:13" ht="15">
      <c r="A76" s="5">
        <v>85</v>
      </c>
      <c r="B76" s="8" t="s">
        <v>254</v>
      </c>
      <c r="C76" s="11">
        <v>24580</v>
      </c>
      <c r="D76" s="15">
        <v>23623</v>
      </c>
      <c r="E76" s="85">
        <v>24493</v>
      </c>
      <c r="F76" s="40">
        <f t="shared" si="12"/>
        <v>0.0171850673110453</v>
      </c>
      <c r="G76" s="18">
        <f t="shared" si="13"/>
        <v>-0.0035394629780309194</v>
      </c>
      <c r="H76" s="15">
        <f t="shared" si="14"/>
        <v>-87</v>
      </c>
      <c r="I76" s="34">
        <f t="shared" si="15"/>
        <v>-0.000686027898467871</v>
      </c>
      <c r="J76" s="4">
        <v>24420.347</v>
      </c>
      <c r="K76" s="15">
        <v>24390.553</v>
      </c>
      <c r="L76" s="34">
        <f t="shared" si="16"/>
        <v>-0.0012200481835905807</v>
      </c>
      <c r="M76" s="15">
        <f t="shared" si="17"/>
        <v>-29.794000000001688</v>
      </c>
    </row>
    <row r="77" spans="1:13" ht="15">
      <c r="A77" s="5">
        <v>86</v>
      </c>
      <c r="B77" s="8" t="s">
        <v>255</v>
      </c>
      <c r="C77" s="11">
        <v>15930</v>
      </c>
      <c r="D77" s="15">
        <v>16856</v>
      </c>
      <c r="E77" s="85">
        <v>16729</v>
      </c>
      <c r="F77" s="40">
        <f t="shared" si="12"/>
        <v>0.011737598131975535</v>
      </c>
      <c r="G77" s="18">
        <f t="shared" si="13"/>
        <v>0.05015693659761456</v>
      </c>
      <c r="H77" s="15">
        <f t="shared" si="14"/>
        <v>799</v>
      </c>
      <c r="I77" s="34">
        <f t="shared" si="15"/>
        <v>0.006300417136503781</v>
      </c>
      <c r="J77" s="4">
        <v>17018.728</v>
      </c>
      <c r="K77" s="15">
        <v>16982.459</v>
      </c>
      <c r="L77" s="34">
        <f t="shared" si="16"/>
        <v>-0.0021311228430232997</v>
      </c>
      <c r="M77" s="15">
        <f t="shared" si="17"/>
        <v>-36.26900000000023</v>
      </c>
    </row>
    <row r="78" spans="1:13" ht="15">
      <c r="A78" s="5">
        <v>87</v>
      </c>
      <c r="B78" s="8" t="s">
        <v>256</v>
      </c>
      <c r="C78" s="11">
        <v>1148</v>
      </c>
      <c r="D78" s="15">
        <v>1268</v>
      </c>
      <c r="E78" s="85">
        <v>1273</v>
      </c>
      <c r="F78" s="40">
        <f t="shared" si="12"/>
        <v>0.0008931772623590685</v>
      </c>
      <c r="G78" s="18">
        <f t="shared" si="13"/>
        <v>0.10888501742160278</v>
      </c>
      <c r="H78" s="15">
        <f t="shared" si="14"/>
        <v>125</v>
      </c>
      <c r="I78" s="34">
        <f t="shared" si="15"/>
        <v>0.000985672267913608</v>
      </c>
      <c r="J78" s="4">
        <v>1307.1492</v>
      </c>
      <c r="K78" s="15">
        <v>1292.9187</v>
      </c>
      <c r="L78" s="34">
        <f t="shared" si="16"/>
        <v>-0.010886668484362856</v>
      </c>
      <c r="M78" s="15">
        <f t="shared" si="17"/>
        <v>-14.23050000000012</v>
      </c>
    </row>
    <row r="79" spans="1:13" ht="15">
      <c r="A79" s="5">
        <v>88</v>
      </c>
      <c r="B79" s="8" t="s">
        <v>257</v>
      </c>
      <c r="C79" s="11">
        <v>2699</v>
      </c>
      <c r="D79" s="15">
        <v>2877</v>
      </c>
      <c r="E79" s="85">
        <v>2948</v>
      </c>
      <c r="F79" s="40">
        <f t="shared" si="12"/>
        <v>0.0020684105023052114</v>
      </c>
      <c r="G79" s="18">
        <f t="shared" si="13"/>
        <v>0.09225639125602075</v>
      </c>
      <c r="H79" s="15">
        <f t="shared" si="14"/>
        <v>249</v>
      </c>
      <c r="I79" s="34">
        <f t="shared" si="15"/>
        <v>0.0019634591576839066</v>
      </c>
      <c r="J79" s="4">
        <v>2807.8243</v>
      </c>
      <c r="K79" s="15">
        <v>2847.7175</v>
      </c>
      <c r="L79" s="34">
        <f t="shared" si="16"/>
        <v>0.014207869060752831</v>
      </c>
      <c r="M79" s="15">
        <f t="shared" si="17"/>
        <v>39.89319999999998</v>
      </c>
    </row>
    <row r="80" spans="1:13" ht="15">
      <c r="A80" s="5">
        <v>90</v>
      </c>
      <c r="B80" s="8" t="s">
        <v>258</v>
      </c>
      <c r="C80" s="11">
        <v>850</v>
      </c>
      <c r="D80" s="15">
        <v>1009</v>
      </c>
      <c r="E80" s="85">
        <v>1020</v>
      </c>
      <c r="F80" s="40">
        <f t="shared" si="12"/>
        <v>0.0007156644207433227</v>
      </c>
      <c r="G80" s="18">
        <f t="shared" si="13"/>
        <v>0.2</v>
      </c>
      <c r="H80" s="15">
        <f t="shared" si="14"/>
        <v>170</v>
      </c>
      <c r="I80" s="34">
        <f t="shared" si="15"/>
        <v>0.0013405142843625065</v>
      </c>
      <c r="J80" s="4">
        <v>1034.4136</v>
      </c>
      <c r="K80" s="15">
        <v>1045.6884</v>
      </c>
      <c r="L80" s="34">
        <f t="shared" si="16"/>
        <v>0.010899702014745275</v>
      </c>
      <c r="M80" s="15">
        <f t="shared" si="17"/>
        <v>11.274799999999914</v>
      </c>
    </row>
    <row r="81" spans="1:13" ht="15">
      <c r="A81" s="5">
        <v>91</v>
      </c>
      <c r="B81" s="8" t="s">
        <v>259</v>
      </c>
      <c r="C81" s="11">
        <v>133</v>
      </c>
      <c r="D81" s="15">
        <v>145</v>
      </c>
      <c r="E81" s="85">
        <v>158</v>
      </c>
      <c r="F81" s="40">
        <f t="shared" si="12"/>
        <v>0.00011085782203671078</v>
      </c>
      <c r="G81" s="18">
        <f t="shared" si="13"/>
        <v>0.18796992481203006</v>
      </c>
      <c r="H81" s="15">
        <f t="shared" si="14"/>
        <v>25</v>
      </c>
      <c r="I81" s="34">
        <f t="shared" si="15"/>
        <v>0.00019713445358272155</v>
      </c>
      <c r="J81" s="4">
        <v>141.69045</v>
      </c>
      <c r="K81" s="15">
        <v>153.9</v>
      </c>
      <c r="L81" s="34">
        <f t="shared" si="16"/>
        <v>0.08617059230173951</v>
      </c>
      <c r="M81" s="15">
        <f t="shared" si="17"/>
        <v>12.209550000000007</v>
      </c>
    </row>
    <row r="82" spans="1:13" ht="15">
      <c r="A82" s="5">
        <v>92</v>
      </c>
      <c r="B82" s="8" t="s">
        <v>260</v>
      </c>
      <c r="C82" s="11">
        <v>7631</v>
      </c>
      <c r="D82" s="15">
        <v>7111</v>
      </c>
      <c r="E82" s="85">
        <v>7026</v>
      </c>
      <c r="F82" s="40">
        <f t="shared" si="12"/>
        <v>0.004929664921708417</v>
      </c>
      <c r="G82" s="18">
        <f t="shared" si="13"/>
        <v>-0.07928187655615254</v>
      </c>
      <c r="H82" s="15">
        <f t="shared" si="14"/>
        <v>-605</v>
      </c>
      <c r="I82" s="34">
        <f t="shared" si="15"/>
        <v>-0.004770653776701861</v>
      </c>
      <c r="J82" s="4">
        <v>7537.7715</v>
      </c>
      <c r="K82" s="15">
        <v>7318.3101</v>
      </c>
      <c r="L82" s="34">
        <f t="shared" si="16"/>
        <v>-0.029114891583009665</v>
      </c>
      <c r="M82" s="15">
        <f t="shared" si="17"/>
        <v>-219.46140000000014</v>
      </c>
    </row>
    <row r="83" spans="1:13" ht="15">
      <c r="A83" s="5">
        <v>93</v>
      </c>
      <c r="B83" s="8" t="s">
        <v>261</v>
      </c>
      <c r="C83" s="11">
        <v>5568</v>
      </c>
      <c r="D83" s="15">
        <v>7414</v>
      </c>
      <c r="E83" s="85">
        <v>7352</v>
      </c>
      <c r="F83" s="40">
        <f t="shared" si="12"/>
        <v>0.005158396883632264</v>
      </c>
      <c r="G83" s="18">
        <f t="shared" si="13"/>
        <v>0.3204022988505747</v>
      </c>
      <c r="H83" s="15">
        <f t="shared" si="14"/>
        <v>1784</v>
      </c>
      <c r="I83" s="34">
        <f t="shared" si="15"/>
        <v>0.01406751460766301</v>
      </c>
      <c r="J83" s="4">
        <v>7196.495</v>
      </c>
      <c r="K83" s="15">
        <v>7265.6794</v>
      </c>
      <c r="L83" s="34">
        <f t="shared" si="16"/>
        <v>0.009613624410216376</v>
      </c>
      <c r="M83" s="15">
        <f t="shared" si="17"/>
        <v>69.1844000000001</v>
      </c>
    </row>
    <row r="84" spans="1:13" ht="15">
      <c r="A84" s="5">
        <v>94</v>
      </c>
      <c r="B84" s="8" t="s">
        <v>262</v>
      </c>
      <c r="C84" s="11">
        <v>8240</v>
      </c>
      <c r="D84" s="15">
        <v>8362</v>
      </c>
      <c r="E84" s="85">
        <v>8405</v>
      </c>
      <c r="F84" s="40">
        <f t="shared" si="12"/>
        <v>0.005897215153281988</v>
      </c>
      <c r="G84" s="18">
        <f t="shared" si="13"/>
        <v>0.020024271844660196</v>
      </c>
      <c r="H84" s="15">
        <f t="shared" si="14"/>
        <v>165</v>
      </c>
      <c r="I84" s="34">
        <f t="shared" si="15"/>
        <v>0.0013010873936459622</v>
      </c>
      <c r="J84" s="4">
        <v>8204.51089999999</v>
      </c>
      <c r="K84" s="15">
        <v>8330.9912</v>
      </c>
      <c r="L84" s="34">
        <f t="shared" si="16"/>
        <v>0.015415946366773714</v>
      </c>
      <c r="M84" s="15">
        <f t="shared" si="17"/>
        <v>126.48030000001017</v>
      </c>
    </row>
    <row r="85" spans="1:13" ht="15">
      <c r="A85" s="5">
        <v>95</v>
      </c>
      <c r="B85" s="8" t="s">
        <v>263</v>
      </c>
      <c r="C85" s="11">
        <v>11147</v>
      </c>
      <c r="D85" s="15">
        <v>11614</v>
      </c>
      <c r="E85" s="85">
        <v>11638</v>
      </c>
      <c r="F85" s="40">
        <f t="shared" si="12"/>
        <v>0.008165590714324303</v>
      </c>
      <c r="G85" s="18">
        <f t="shared" si="13"/>
        <v>0.04404772584551898</v>
      </c>
      <c r="H85" s="15">
        <f t="shared" si="14"/>
        <v>491</v>
      </c>
      <c r="I85" s="34">
        <f t="shared" si="15"/>
        <v>0.0038717206683646513</v>
      </c>
      <c r="J85" s="4">
        <v>11907.545</v>
      </c>
      <c r="K85" s="15">
        <v>11819.202</v>
      </c>
      <c r="L85" s="34">
        <f t="shared" si="16"/>
        <v>-0.007419077568046206</v>
      </c>
      <c r="M85" s="15">
        <f t="shared" si="17"/>
        <v>-88.34300000000076</v>
      </c>
    </row>
    <row r="86" spans="1:13" ht="15">
      <c r="A86" s="5">
        <v>96</v>
      </c>
      <c r="B86" s="8" t="s">
        <v>264</v>
      </c>
      <c r="C86" s="11">
        <v>30404</v>
      </c>
      <c r="D86" s="15">
        <v>32657</v>
      </c>
      <c r="E86" s="85">
        <v>33564</v>
      </c>
      <c r="F86" s="40">
        <f t="shared" si="12"/>
        <v>0.023549569233165573</v>
      </c>
      <c r="G86" s="18">
        <f t="shared" si="13"/>
        <v>0.10393369293514011</v>
      </c>
      <c r="H86" s="15">
        <f t="shared" si="14"/>
        <v>3160</v>
      </c>
      <c r="I86" s="34">
        <f t="shared" si="15"/>
        <v>0.024917794932856004</v>
      </c>
      <c r="J86" s="4">
        <v>32620.612</v>
      </c>
      <c r="K86" s="15">
        <v>32715.637</v>
      </c>
      <c r="L86" s="34">
        <f t="shared" si="16"/>
        <v>0.0029130354758518267</v>
      </c>
      <c r="M86" s="15">
        <f t="shared" si="17"/>
        <v>95.02499999999782</v>
      </c>
    </row>
    <row r="87" spans="1:13" ht="15">
      <c r="A87" s="5">
        <v>97</v>
      </c>
      <c r="B87" s="8" t="s">
        <v>265</v>
      </c>
      <c r="C87" s="11">
        <v>2073</v>
      </c>
      <c r="D87" s="15">
        <v>2740</v>
      </c>
      <c r="E87" s="85">
        <v>2812</v>
      </c>
      <c r="F87" s="40">
        <f t="shared" si="12"/>
        <v>0.001972988579539435</v>
      </c>
      <c r="G87" s="18">
        <f t="shared" si="13"/>
        <v>0.35648818137964305</v>
      </c>
      <c r="H87" s="15">
        <f t="shared" si="14"/>
        <v>739</v>
      </c>
      <c r="I87" s="34">
        <f t="shared" si="15"/>
        <v>0.00582729444790525</v>
      </c>
      <c r="J87" s="4">
        <v>2716.9986</v>
      </c>
      <c r="K87" s="15">
        <v>2800.8067</v>
      </c>
      <c r="L87" s="34">
        <f t="shared" si="16"/>
        <v>0.030845838492518988</v>
      </c>
      <c r="M87" s="15">
        <f t="shared" si="17"/>
        <v>83.8081000000002</v>
      </c>
    </row>
    <row r="88" spans="1:13" ht="15">
      <c r="A88" s="5">
        <v>98</v>
      </c>
      <c r="B88" s="8" t="s">
        <v>266</v>
      </c>
      <c r="C88" s="11">
        <v>368</v>
      </c>
      <c r="D88" s="15">
        <v>336</v>
      </c>
      <c r="E88" s="85">
        <v>342</v>
      </c>
      <c r="F88" s="40">
        <f t="shared" si="12"/>
        <v>0.00023995807048452587</v>
      </c>
      <c r="G88" s="18">
        <f t="shared" si="13"/>
        <v>-0.07065217391304347</v>
      </c>
      <c r="H88" s="15">
        <f t="shared" si="14"/>
        <v>-26</v>
      </c>
      <c r="I88" s="34">
        <f t="shared" si="15"/>
        <v>-0.0002050198317260304</v>
      </c>
      <c r="J88" s="4">
        <v>409.82272</v>
      </c>
      <c r="K88" s="15">
        <v>379.10125</v>
      </c>
      <c r="L88" s="34">
        <f t="shared" si="16"/>
        <v>-0.0749628278295552</v>
      </c>
      <c r="M88" s="15">
        <f t="shared" si="17"/>
        <v>-30.72147000000001</v>
      </c>
    </row>
    <row r="89" spans="1:13" ht="15.75" thickBot="1">
      <c r="A89" s="6">
        <v>99</v>
      </c>
      <c r="B89" s="9" t="s">
        <v>267</v>
      </c>
      <c r="C89" s="66">
        <v>606</v>
      </c>
      <c r="D89" s="21">
        <v>572</v>
      </c>
      <c r="E89" s="82">
        <v>569</v>
      </c>
      <c r="F89" s="40">
        <f t="shared" si="12"/>
        <v>0.0003992284856891673</v>
      </c>
      <c r="G89" s="18">
        <f t="shared" si="13"/>
        <v>-0.06105610561056106</v>
      </c>
      <c r="H89" s="21">
        <f t="shared" si="14"/>
        <v>-37</v>
      </c>
      <c r="I89" s="64">
        <f t="shared" si="15"/>
        <v>-0.00029175899130242793</v>
      </c>
      <c r="J89" s="4">
        <v>616.65514</v>
      </c>
      <c r="K89" s="15">
        <v>589.30602</v>
      </c>
      <c r="L89" s="34">
        <f t="shared" si="16"/>
        <v>-0.044350753323810735</v>
      </c>
      <c r="M89" s="21">
        <f t="shared" si="17"/>
        <v>-27.34911999999997</v>
      </c>
    </row>
    <row r="90" spans="1:13" s="63" customFormat="1" ht="15.75" thickBot="1">
      <c r="A90" s="106" t="s">
        <v>169</v>
      </c>
      <c r="B90" s="107"/>
      <c r="C90" s="55">
        <v>1298432</v>
      </c>
      <c r="D90" s="54">
        <v>1413666</v>
      </c>
      <c r="E90" s="68">
        <v>1425249</v>
      </c>
      <c r="F90" s="28">
        <f t="shared" si="12"/>
        <v>1</v>
      </c>
      <c r="G90" s="28">
        <f t="shared" si="13"/>
        <v>0.09766934271490536</v>
      </c>
      <c r="H90" s="54">
        <f t="shared" si="14"/>
        <v>126817</v>
      </c>
      <c r="I90" s="65">
        <f t="shared" si="15"/>
        <v>1</v>
      </c>
      <c r="J90" s="55">
        <v>1412826.4</v>
      </c>
      <c r="K90" s="54">
        <v>1422942.9</v>
      </c>
      <c r="L90" s="36">
        <f t="shared" si="16"/>
        <v>0.00716046925510452</v>
      </c>
      <c r="M90" s="54">
        <f t="shared" si="17"/>
        <v>10116.5</v>
      </c>
    </row>
  </sheetData>
  <sheetProtection/>
  <autoFilter ref="A1:M90"/>
  <mergeCells count="1">
    <mergeCell ref="A90:B9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90"/>
  <sheetViews>
    <sheetView zoomScalePageLayoutView="0" workbookViewId="0" topLeftCell="A1">
      <pane ySplit="1" topLeftCell="A2" activePane="bottomLeft" state="frozen"/>
      <selection pane="topLeft" activeCell="W1" sqref="W1"/>
      <selection pane="bottomLeft" activeCell="A1" sqref="A1:B1"/>
    </sheetView>
  </sheetViews>
  <sheetFormatPr defaultColWidth="9.140625" defaultRowHeight="15"/>
  <cols>
    <col min="1" max="1" width="11.8515625" style="0" customWidth="1"/>
    <col min="2" max="2" width="16.421875" style="0" bestFit="1" customWidth="1"/>
    <col min="3" max="5" width="12.00390625" style="0" bestFit="1" customWidth="1"/>
    <col min="6" max="6" width="18.140625" style="0" bestFit="1" customWidth="1"/>
    <col min="7" max="7" width="30.57421875" style="0" customWidth="1"/>
    <col min="8" max="8" width="27.421875" style="0" customWidth="1"/>
    <col min="9" max="9" width="22.28125" style="0" customWidth="1"/>
    <col min="10" max="11" width="28.28125" style="0" customWidth="1"/>
    <col min="12" max="12" width="29.8515625" style="0" customWidth="1"/>
    <col min="13" max="13" width="30.57421875" style="0" customWidth="1"/>
  </cols>
  <sheetData>
    <row r="1" spans="1:13" ht="60.75" thickBot="1">
      <c r="A1" s="112" t="s">
        <v>282</v>
      </c>
      <c r="B1" s="29" t="s">
        <v>168</v>
      </c>
      <c r="C1" s="76">
        <v>40452</v>
      </c>
      <c r="D1" s="77">
        <v>40787</v>
      </c>
      <c r="E1" s="77">
        <v>40817</v>
      </c>
      <c r="F1" s="16" t="s">
        <v>283</v>
      </c>
      <c r="G1" s="52" t="s">
        <v>270</v>
      </c>
      <c r="H1" s="16" t="s">
        <v>269</v>
      </c>
      <c r="I1" s="41" t="s">
        <v>284</v>
      </c>
      <c r="J1" s="75" t="s">
        <v>273</v>
      </c>
      <c r="K1" s="73" t="s">
        <v>274</v>
      </c>
      <c r="L1" s="52" t="s">
        <v>285</v>
      </c>
      <c r="M1" s="16" t="s">
        <v>286</v>
      </c>
    </row>
    <row r="2" spans="1:13" ht="15">
      <c r="A2" s="23">
        <v>1</v>
      </c>
      <c r="B2" s="24" t="s">
        <v>8</v>
      </c>
      <c r="C2" s="89">
        <v>208466</v>
      </c>
      <c r="D2" s="14">
        <v>235771</v>
      </c>
      <c r="E2" s="4">
        <v>238980</v>
      </c>
      <c r="F2" s="39">
        <f aca="true" t="shared" si="0" ref="F2:F33">E2/$E$83</f>
        <v>0.021572250384338645</v>
      </c>
      <c r="G2" s="39">
        <f aca="true" t="shared" si="1" ref="G2:G33">(E2-C2)/C2</f>
        <v>0.14637398904377694</v>
      </c>
      <c r="H2" s="11">
        <f aca="true" t="shared" si="2" ref="H2:H33">E2-C2</f>
        <v>30514</v>
      </c>
      <c r="I2" s="44">
        <f aca="true" t="shared" si="3" ref="I2:I33">H2/$H$83</f>
        <v>0.02810977126380662</v>
      </c>
      <c r="J2" s="4">
        <v>234809.51</v>
      </c>
      <c r="K2" s="14">
        <v>237829.48</v>
      </c>
      <c r="L2" s="44">
        <f aca="true" t="shared" si="4" ref="L2:L33">(K2-J2)/J2</f>
        <v>0.01286136153514396</v>
      </c>
      <c r="M2" s="53">
        <f aca="true" t="shared" si="5" ref="M2:M33">K2-J2</f>
        <v>3019.970000000001</v>
      </c>
    </row>
    <row r="3" spans="1:13" ht="15">
      <c r="A3" s="2">
        <v>2</v>
      </c>
      <c r="B3" s="25" t="s">
        <v>9</v>
      </c>
      <c r="C3" s="27">
        <v>35796</v>
      </c>
      <c r="D3" s="15">
        <v>39291</v>
      </c>
      <c r="E3" s="4">
        <v>40798</v>
      </c>
      <c r="F3" s="40">
        <f t="shared" si="0"/>
        <v>0.0036827545032230647</v>
      </c>
      <c r="G3" s="40">
        <f t="shared" si="1"/>
        <v>0.1397362833836183</v>
      </c>
      <c r="H3" s="11">
        <f t="shared" si="2"/>
        <v>5002</v>
      </c>
      <c r="I3" s="34">
        <f t="shared" si="3"/>
        <v>0.00460788739141249</v>
      </c>
      <c r="J3" s="4">
        <v>39295.296</v>
      </c>
      <c r="K3" s="15">
        <v>40038.545</v>
      </c>
      <c r="L3" s="34">
        <f t="shared" si="4"/>
        <v>0.01891445225403051</v>
      </c>
      <c r="M3" s="53">
        <f t="shared" si="5"/>
        <v>743.2489999999962</v>
      </c>
    </row>
    <row r="4" spans="1:13" ht="15">
      <c r="A4" s="2">
        <v>3</v>
      </c>
      <c r="B4" s="25" t="s">
        <v>10</v>
      </c>
      <c r="C4" s="27">
        <v>66357</v>
      </c>
      <c r="D4" s="15">
        <v>74989</v>
      </c>
      <c r="E4" s="4">
        <v>73790</v>
      </c>
      <c r="F4" s="40">
        <f t="shared" si="0"/>
        <v>0.006660876876141721</v>
      </c>
      <c r="G4" s="40">
        <f t="shared" si="1"/>
        <v>0.11201531112015312</v>
      </c>
      <c r="H4" s="11">
        <f t="shared" si="2"/>
        <v>7433</v>
      </c>
      <c r="I4" s="34">
        <f t="shared" si="3"/>
        <v>0.006847346457490811</v>
      </c>
      <c r="J4" s="4">
        <v>72594.65</v>
      </c>
      <c r="K4" s="15">
        <v>73104.284</v>
      </c>
      <c r="L4" s="34">
        <f t="shared" si="4"/>
        <v>0.007020269400017846</v>
      </c>
      <c r="M4" s="53">
        <f t="shared" si="5"/>
        <v>509.63400000000547</v>
      </c>
    </row>
    <row r="5" spans="1:13" ht="15">
      <c r="A5" s="2">
        <v>4</v>
      </c>
      <c r="B5" s="25" t="s">
        <v>11</v>
      </c>
      <c r="C5" s="27">
        <v>17827</v>
      </c>
      <c r="D5" s="15">
        <v>19159</v>
      </c>
      <c r="E5" s="4">
        <v>20826</v>
      </c>
      <c r="F5" s="40">
        <f t="shared" si="0"/>
        <v>0.0018799216943017683</v>
      </c>
      <c r="G5" s="40">
        <f t="shared" si="1"/>
        <v>0.16822796881135357</v>
      </c>
      <c r="H5" s="11">
        <f t="shared" si="2"/>
        <v>2999</v>
      </c>
      <c r="I5" s="34">
        <f t="shared" si="3"/>
        <v>0.0027627057750591877</v>
      </c>
      <c r="J5" s="4">
        <v>17965.302</v>
      </c>
      <c r="K5" s="15">
        <v>19023.5</v>
      </c>
      <c r="L5" s="34">
        <f t="shared" si="4"/>
        <v>0.058902321820139755</v>
      </c>
      <c r="M5" s="53">
        <f t="shared" si="5"/>
        <v>1058.1980000000003</v>
      </c>
    </row>
    <row r="6" spans="1:13" ht="15">
      <c r="A6" s="2">
        <v>5</v>
      </c>
      <c r="B6" s="25" t="s">
        <v>12</v>
      </c>
      <c r="C6" s="27">
        <v>30399</v>
      </c>
      <c r="D6" s="15">
        <v>32789</v>
      </c>
      <c r="E6" s="4">
        <v>33636</v>
      </c>
      <c r="F6" s="40">
        <f t="shared" si="0"/>
        <v>0.0030362549750088483</v>
      </c>
      <c r="G6" s="40">
        <f t="shared" si="1"/>
        <v>0.10648376591335242</v>
      </c>
      <c r="H6" s="11">
        <f t="shared" si="2"/>
        <v>3237</v>
      </c>
      <c r="I6" s="34">
        <f t="shared" si="3"/>
        <v>0.002981953515794128</v>
      </c>
      <c r="J6" s="4">
        <v>32651.85</v>
      </c>
      <c r="K6" s="15">
        <v>33356.545</v>
      </c>
      <c r="L6" s="34">
        <f t="shared" si="4"/>
        <v>0.021582084935463066</v>
      </c>
      <c r="M6" s="53">
        <f t="shared" si="5"/>
        <v>704.6949999999997</v>
      </c>
    </row>
    <row r="7" spans="1:13" ht="15">
      <c r="A7" s="2">
        <v>6</v>
      </c>
      <c r="B7" s="25" t="s">
        <v>13</v>
      </c>
      <c r="C7" s="27">
        <v>857576</v>
      </c>
      <c r="D7" s="15">
        <v>926467</v>
      </c>
      <c r="E7" s="4">
        <v>931226</v>
      </c>
      <c r="F7" s="40">
        <f t="shared" si="0"/>
        <v>0.08405992315844898</v>
      </c>
      <c r="G7" s="40">
        <f t="shared" si="1"/>
        <v>0.08588160116421169</v>
      </c>
      <c r="H7" s="11">
        <f t="shared" si="2"/>
        <v>73650</v>
      </c>
      <c r="I7" s="34">
        <f t="shared" si="3"/>
        <v>0.06784704245852256</v>
      </c>
      <c r="J7" s="4">
        <v>923190.63</v>
      </c>
      <c r="K7" s="15">
        <v>924595.69</v>
      </c>
      <c r="L7" s="34">
        <f t="shared" si="4"/>
        <v>0.0015219608543903219</v>
      </c>
      <c r="M7" s="53">
        <f t="shared" si="5"/>
        <v>1405.0599999999395</v>
      </c>
    </row>
    <row r="8" spans="1:13" ht="15">
      <c r="A8" s="2">
        <v>7</v>
      </c>
      <c r="B8" s="25" t="s">
        <v>14</v>
      </c>
      <c r="C8" s="27">
        <v>382293</v>
      </c>
      <c r="D8" s="15">
        <v>443831</v>
      </c>
      <c r="E8" s="4">
        <v>425782</v>
      </c>
      <c r="F8" s="40">
        <f t="shared" si="0"/>
        <v>0.03843449624715238</v>
      </c>
      <c r="G8" s="40">
        <f t="shared" si="1"/>
        <v>0.11375829533891543</v>
      </c>
      <c r="H8" s="11">
        <f t="shared" si="2"/>
        <v>43489</v>
      </c>
      <c r="I8" s="34">
        <f t="shared" si="3"/>
        <v>0.040062457969839614</v>
      </c>
      <c r="J8" s="4">
        <v>410639.11</v>
      </c>
      <c r="K8" s="15">
        <v>413145</v>
      </c>
      <c r="L8" s="34">
        <f t="shared" si="4"/>
        <v>0.006102414356002316</v>
      </c>
      <c r="M8" s="53">
        <f t="shared" si="5"/>
        <v>2505.890000000014</v>
      </c>
    </row>
    <row r="9" spans="1:13" ht="15">
      <c r="A9" s="2">
        <v>8</v>
      </c>
      <c r="B9" s="25" t="s">
        <v>15</v>
      </c>
      <c r="C9" s="27">
        <v>19161</v>
      </c>
      <c r="D9" s="15">
        <v>22218</v>
      </c>
      <c r="E9" s="4">
        <v>21787</v>
      </c>
      <c r="F9" s="40">
        <f t="shared" si="0"/>
        <v>0.0019666692573587163</v>
      </c>
      <c r="G9" s="40">
        <f t="shared" si="1"/>
        <v>0.13704921455038882</v>
      </c>
      <c r="H9" s="11">
        <f t="shared" si="2"/>
        <v>2626</v>
      </c>
      <c r="I9" s="34">
        <f t="shared" si="3"/>
        <v>0.0024190948200418227</v>
      </c>
      <c r="J9" s="4">
        <v>21414.742</v>
      </c>
      <c r="K9" s="15">
        <v>21650.433</v>
      </c>
      <c r="L9" s="34">
        <f t="shared" si="4"/>
        <v>0.011006016322774403</v>
      </c>
      <c r="M9" s="53">
        <f t="shared" si="5"/>
        <v>235.69100000000253</v>
      </c>
    </row>
    <row r="10" spans="1:13" ht="15">
      <c r="A10" s="2">
        <v>9</v>
      </c>
      <c r="B10" s="25" t="s">
        <v>16</v>
      </c>
      <c r="C10" s="27">
        <v>106593</v>
      </c>
      <c r="D10" s="15">
        <v>119239</v>
      </c>
      <c r="E10" s="4">
        <v>117232</v>
      </c>
      <c r="F10" s="40">
        <f t="shared" si="0"/>
        <v>0.010582300012790978</v>
      </c>
      <c r="G10" s="40">
        <f t="shared" si="1"/>
        <v>0.09980955597459495</v>
      </c>
      <c r="H10" s="11">
        <f t="shared" si="2"/>
        <v>10639</v>
      </c>
      <c r="I10" s="34">
        <f t="shared" si="3"/>
        <v>0.009800742494449715</v>
      </c>
      <c r="J10" s="4">
        <v>115386.35</v>
      </c>
      <c r="K10" s="15">
        <v>116044.4</v>
      </c>
      <c r="L10" s="34">
        <f t="shared" si="4"/>
        <v>0.005703014264685453</v>
      </c>
      <c r="M10" s="53">
        <f t="shared" si="5"/>
        <v>658.0499999999884</v>
      </c>
    </row>
    <row r="11" spans="1:13" ht="15">
      <c r="A11" s="2">
        <v>10</v>
      </c>
      <c r="B11" s="25" t="s">
        <v>17</v>
      </c>
      <c r="C11" s="27">
        <v>119159</v>
      </c>
      <c r="D11" s="15">
        <v>136939</v>
      </c>
      <c r="E11" s="4">
        <v>135532</v>
      </c>
      <c r="F11" s="40">
        <f t="shared" si="0"/>
        <v>0.012234204699515378</v>
      </c>
      <c r="G11" s="40">
        <f t="shared" si="1"/>
        <v>0.13740464421487256</v>
      </c>
      <c r="H11" s="11">
        <f t="shared" si="2"/>
        <v>16373</v>
      </c>
      <c r="I11" s="34">
        <f t="shared" si="3"/>
        <v>0.015082954869971351</v>
      </c>
      <c r="J11" s="4">
        <v>134597.56</v>
      </c>
      <c r="K11" s="15">
        <v>135788.55</v>
      </c>
      <c r="L11" s="34">
        <f t="shared" si="4"/>
        <v>0.008848525931673581</v>
      </c>
      <c r="M11" s="53">
        <f t="shared" si="5"/>
        <v>1190.9899999999907</v>
      </c>
    </row>
    <row r="12" spans="1:13" ht="15">
      <c r="A12" s="2">
        <v>11</v>
      </c>
      <c r="B12" s="25" t="s">
        <v>18</v>
      </c>
      <c r="C12" s="27">
        <v>33963</v>
      </c>
      <c r="D12" s="15">
        <v>38370</v>
      </c>
      <c r="E12" s="4">
        <v>38181</v>
      </c>
      <c r="F12" s="40">
        <f t="shared" si="0"/>
        <v>0.0034465231062199087</v>
      </c>
      <c r="G12" s="40">
        <f t="shared" si="1"/>
        <v>0.12419397579719106</v>
      </c>
      <c r="H12" s="11">
        <f t="shared" si="2"/>
        <v>4218</v>
      </c>
      <c r="I12" s="34">
        <f t="shared" si="3"/>
        <v>0.0038856595395797442</v>
      </c>
      <c r="J12" s="4">
        <v>37870.63</v>
      </c>
      <c r="K12" s="15">
        <v>38428.335</v>
      </c>
      <c r="L12" s="34">
        <f t="shared" si="4"/>
        <v>0.01472658363486432</v>
      </c>
      <c r="M12" s="53">
        <f t="shared" si="5"/>
        <v>557.7050000000017</v>
      </c>
    </row>
    <row r="13" spans="1:13" ht="15">
      <c r="A13" s="2">
        <v>12</v>
      </c>
      <c r="B13" s="25" t="s">
        <v>19</v>
      </c>
      <c r="C13" s="27">
        <v>15421</v>
      </c>
      <c r="D13" s="15">
        <v>16574</v>
      </c>
      <c r="E13" s="4">
        <v>16967</v>
      </c>
      <c r="F13" s="40">
        <f t="shared" si="0"/>
        <v>0.0015315774218389562</v>
      </c>
      <c r="G13" s="40">
        <f t="shared" si="1"/>
        <v>0.10025290188703716</v>
      </c>
      <c r="H13" s="11">
        <f t="shared" si="2"/>
        <v>1546</v>
      </c>
      <c r="I13" s="34">
        <f t="shared" si="3"/>
        <v>0.0014241891057824288</v>
      </c>
      <c r="J13" s="4">
        <v>15269.887</v>
      </c>
      <c r="K13" s="15">
        <v>15282.508</v>
      </c>
      <c r="L13" s="34">
        <f t="shared" si="4"/>
        <v>0.0008265287097408896</v>
      </c>
      <c r="M13" s="53">
        <f t="shared" si="5"/>
        <v>12.620999999999185</v>
      </c>
    </row>
    <row r="14" spans="1:13" ht="15">
      <c r="A14" s="2">
        <v>13</v>
      </c>
      <c r="B14" s="25" t="s">
        <v>20</v>
      </c>
      <c r="C14" s="27">
        <v>15094</v>
      </c>
      <c r="D14" s="15">
        <v>16447</v>
      </c>
      <c r="E14" s="4">
        <v>16924</v>
      </c>
      <c r="F14" s="40">
        <f t="shared" si="0"/>
        <v>0.0015276958971652322</v>
      </c>
      <c r="G14" s="40">
        <f t="shared" si="1"/>
        <v>0.12124022790512787</v>
      </c>
      <c r="H14" s="11">
        <f t="shared" si="2"/>
        <v>1830</v>
      </c>
      <c r="I14" s="34">
        <f t="shared" si="3"/>
        <v>0.001685812460272862</v>
      </c>
      <c r="J14" s="4">
        <v>15417.352</v>
      </c>
      <c r="K14" s="15">
        <v>15508.184</v>
      </c>
      <c r="L14" s="34">
        <f t="shared" si="4"/>
        <v>0.0058915435024119904</v>
      </c>
      <c r="M14" s="53">
        <f t="shared" si="5"/>
        <v>90.83199999999852</v>
      </c>
    </row>
    <row r="15" spans="1:13" ht="15">
      <c r="A15" s="2">
        <v>14</v>
      </c>
      <c r="B15" s="25" t="s">
        <v>21</v>
      </c>
      <c r="C15" s="27">
        <v>41095</v>
      </c>
      <c r="D15" s="15">
        <v>46670</v>
      </c>
      <c r="E15" s="4">
        <v>46443</v>
      </c>
      <c r="F15" s="40">
        <f t="shared" si="0"/>
        <v>0.004192317451668925</v>
      </c>
      <c r="G15" s="40">
        <f t="shared" si="1"/>
        <v>0.13013748631220343</v>
      </c>
      <c r="H15" s="11">
        <f t="shared" si="2"/>
        <v>5348</v>
      </c>
      <c r="I15" s="34">
        <f t="shared" si="3"/>
        <v>0.004926625703573369</v>
      </c>
      <c r="J15" s="4">
        <v>46038.76</v>
      </c>
      <c r="K15" s="15">
        <v>46513.863</v>
      </c>
      <c r="L15" s="34">
        <f t="shared" si="4"/>
        <v>0.01031963067641256</v>
      </c>
      <c r="M15" s="53">
        <f t="shared" si="5"/>
        <v>475.1029999999955</v>
      </c>
    </row>
    <row r="16" spans="1:13" ht="15">
      <c r="A16" s="2">
        <v>15</v>
      </c>
      <c r="B16" s="25" t="s">
        <v>22</v>
      </c>
      <c r="C16" s="27">
        <v>27019</v>
      </c>
      <c r="D16" s="15">
        <v>30229</v>
      </c>
      <c r="E16" s="4">
        <v>30359</v>
      </c>
      <c r="F16" s="40">
        <f t="shared" si="0"/>
        <v>0.0027404466876648124</v>
      </c>
      <c r="G16" s="40">
        <f t="shared" si="1"/>
        <v>0.12361671416410674</v>
      </c>
      <c r="H16" s="11">
        <f t="shared" si="2"/>
        <v>3340</v>
      </c>
      <c r="I16" s="34">
        <f t="shared" si="3"/>
        <v>0.0030768380422466447</v>
      </c>
      <c r="J16" s="4">
        <v>29784.931</v>
      </c>
      <c r="K16" s="15">
        <v>29850.916</v>
      </c>
      <c r="L16" s="34">
        <f t="shared" si="4"/>
        <v>0.002215381999709873</v>
      </c>
      <c r="M16" s="53">
        <f t="shared" si="5"/>
        <v>65.98500000000058</v>
      </c>
    </row>
    <row r="17" spans="1:13" ht="15">
      <c r="A17" s="2">
        <v>16</v>
      </c>
      <c r="B17" s="25" t="s">
        <v>23</v>
      </c>
      <c r="C17" s="27">
        <v>478337</v>
      </c>
      <c r="D17" s="15">
        <v>533794</v>
      </c>
      <c r="E17" s="4">
        <v>530891</v>
      </c>
      <c r="F17" s="40">
        <f t="shared" si="0"/>
        <v>0.04792247710600019</v>
      </c>
      <c r="G17" s="40">
        <f t="shared" si="1"/>
        <v>0.10986814735218058</v>
      </c>
      <c r="H17" s="11">
        <f t="shared" si="2"/>
        <v>52554</v>
      </c>
      <c r="I17" s="34">
        <f t="shared" si="3"/>
        <v>0.04841321750665573</v>
      </c>
      <c r="J17" s="4">
        <v>525960.4</v>
      </c>
      <c r="K17" s="15">
        <v>529288.17</v>
      </c>
      <c r="L17" s="34">
        <f t="shared" si="4"/>
        <v>0.006327035267293923</v>
      </c>
      <c r="M17" s="53">
        <f t="shared" si="5"/>
        <v>3327.7700000000186</v>
      </c>
    </row>
    <row r="18" spans="1:13" ht="15">
      <c r="A18" s="2">
        <v>17</v>
      </c>
      <c r="B18" s="25" t="s">
        <v>24</v>
      </c>
      <c r="C18" s="27">
        <v>54879</v>
      </c>
      <c r="D18" s="15">
        <v>62401</v>
      </c>
      <c r="E18" s="4">
        <v>63190</v>
      </c>
      <c r="F18" s="40">
        <f t="shared" si="0"/>
        <v>0.005704035910060921</v>
      </c>
      <c r="G18" s="40">
        <f t="shared" si="1"/>
        <v>0.15144226388964813</v>
      </c>
      <c r="H18" s="11">
        <f t="shared" si="2"/>
        <v>8311</v>
      </c>
      <c r="I18" s="34">
        <f t="shared" si="3"/>
        <v>0.007656167954823911</v>
      </c>
      <c r="J18" s="4">
        <v>62201.028</v>
      </c>
      <c r="K18" s="15">
        <v>63042.287</v>
      </c>
      <c r="L18" s="34">
        <f t="shared" si="4"/>
        <v>0.013524840779158798</v>
      </c>
      <c r="M18" s="53">
        <f t="shared" si="5"/>
        <v>841.2589999999982</v>
      </c>
    </row>
    <row r="19" spans="1:13" ht="15">
      <c r="A19" s="2">
        <v>18</v>
      </c>
      <c r="B19" s="25" t="s">
        <v>25</v>
      </c>
      <c r="C19" s="27">
        <v>18910</v>
      </c>
      <c r="D19" s="15">
        <v>20424</v>
      </c>
      <c r="E19" s="4">
        <v>20289</v>
      </c>
      <c r="F19" s="40">
        <f t="shared" si="0"/>
        <v>0.0018314477698880523</v>
      </c>
      <c r="G19" s="40">
        <f t="shared" si="1"/>
        <v>0.07292437863564252</v>
      </c>
      <c r="H19" s="11">
        <f t="shared" si="2"/>
        <v>1379</v>
      </c>
      <c r="I19" s="34">
        <f t="shared" si="3"/>
        <v>0.0012703472036700966</v>
      </c>
      <c r="J19" s="4">
        <v>19558.165</v>
      </c>
      <c r="K19" s="15">
        <v>19652.141</v>
      </c>
      <c r="L19" s="34">
        <f t="shared" si="4"/>
        <v>0.004804949748608765</v>
      </c>
      <c r="M19" s="53">
        <f t="shared" si="5"/>
        <v>93.97599999999875</v>
      </c>
    </row>
    <row r="20" spans="1:13" ht="15">
      <c r="A20" s="2">
        <v>19</v>
      </c>
      <c r="B20" s="25" t="s">
        <v>26</v>
      </c>
      <c r="C20" s="27">
        <v>47060</v>
      </c>
      <c r="D20" s="15">
        <v>51177</v>
      </c>
      <c r="E20" s="4">
        <v>50977</v>
      </c>
      <c r="F20" s="40">
        <f t="shared" si="0"/>
        <v>0.004601592634707637</v>
      </c>
      <c r="G20" s="40">
        <f t="shared" si="1"/>
        <v>0.08323416914577135</v>
      </c>
      <c r="H20" s="11">
        <f t="shared" si="2"/>
        <v>3917</v>
      </c>
      <c r="I20" s="34">
        <f t="shared" si="3"/>
        <v>0.003608375632179673</v>
      </c>
      <c r="J20" s="4">
        <v>49796.856</v>
      </c>
      <c r="K20" s="15">
        <v>50137.227</v>
      </c>
      <c r="L20" s="34">
        <f t="shared" si="4"/>
        <v>0.0068351905590184085</v>
      </c>
      <c r="M20" s="53">
        <f t="shared" si="5"/>
        <v>340.3709999999992</v>
      </c>
    </row>
    <row r="21" spans="1:13" ht="15">
      <c r="A21" s="2">
        <v>20</v>
      </c>
      <c r="B21" s="25" t="s">
        <v>27</v>
      </c>
      <c r="C21" s="27">
        <v>140427</v>
      </c>
      <c r="D21" s="15">
        <v>155920</v>
      </c>
      <c r="E21" s="4">
        <v>153159</v>
      </c>
      <c r="F21" s="40">
        <f t="shared" si="0"/>
        <v>0.013825359011695215</v>
      </c>
      <c r="G21" s="40">
        <f t="shared" si="1"/>
        <v>0.09066632485205836</v>
      </c>
      <c r="H21" s="11">
        <f t="shared" si="2"/>
        <v>12732</v>
      </c>
      <c r="I21" s="34">
        <f t="shared" si="3"/>
        <v>0.011728832920324634</v>
      </c>
      <c r="J21" s="4">
        <v>152705</v>
      </c>
      <c r="K21" s="15">
        <v>153232.9</v>
      </c>
      <c r="L21" s="34">
        <f t="shared" si="4"/>
        <v>0.003456992239939715</v>
      </c>
      <c r="M21" s="53">
        <f t="shared" si="5"/>
        <v>527.8999999999942</v>
      </c>
    </row>
    <row r="22" spans="1:13" ht="15">
      <c r="A22" s="2">
        <v>21</v>
      </c>
      <c r="B22" s="25" t="s">
        <v>28</v>
      </c>
      <c r="C22" s="27">
        <v>90369</v>
      </c>
      <c r="D22" s="15">
        <v>100155</v>
      </c>
      <c r="E22" s="4">
        <v>102824</v>
      </c>
      <c r="F22" s="40">
        <f t="shared" si="0"/>
        <v>0.009281718443046434</v>
      </c>
      <c r="G22" s="40">
        <f t="shared" si="1"/>
        <v>0.13782381126271176</v>
      </c>
      <c r="H22" s="11">
        <f t="shared" si="2"/>
        <v>12455</v>
      </c>
      <c r="I22" s="34">
        <f t="shared" si="3"/>
        <v>0.011473658028796994</v>
      </c>
      <c r="J22" s="4">
        <v>101414.17</v>
      </c>
      <c r="K22" s="15">
        <v>102723.53</v>
      </c>
      <c r="L22" s="34">
        <f t="shared" si="4"/>
        <v>0.012911016281058165</v>
      </c>
      <c r="M22" s="53">
        <f t="shared" si="5"/>
        <v>1309.3600000000006</v>
      </c>
    </row>
    <row r="23" spans="1:13" ht="15">
      <c r="A23" s="2">
        <v>22</v>
      </c>
      <c r="B23" s="25" t="s">
        <v>29</v>
      </c>
      <c r="C23" s="27">
        <v>43363</v>
      </c>
      <c r="D23" s="15">
        <v>47892</v>
      </c>
      <c r="E23" s="4">
        <v>47422</v>
      </c>
      <c r="F23" s="40">
        <f t="shared" si="0"/>
        <v>0.004280689839007897</v>
      </c>
      <c r="G23" s="40">
        <f t="shared" si="1"/>
        <v>0.09360514724534742</v>
      </c>
      <c r="H23" s="11">
        <f t="shared" si="2"/>
        <v>4059</v>
      </c>
      <c r="I23" s="34">
        <f t="shared" si="3"/>
        <v>0.003739187309424889</v>
      </c>
      <c r="J23" s="4">
        <v>47232.805</v>
      </c>
      <c r="K23" s="15">
        <v>47356.497</v>
      </c>
      <c r="L23" s="34">
        <f t="shared" si="4"/>
        <v>0.0026187731175398694</v>
      </c>
      <c r="M23" s="95">
        <f t="shared" si="5"/>
        <v>123.69200000000274</v>
      </c>
    </row>
    <row r="24" spans="1:13" ht="15">
      <c r="A24" s="2">
        <v>23</v>
      </c>
      <c r="B24" s="25" t="s">
        <v>30</v>
      </c>
      <c r="C24" s="27">
        <v>50695</v>
      </c>
      <c r="D24" s="15">
        <v>54948</v>
      </c>
      <c r="E24" s="4">
        <v>54893</v>
      </c>
      <c r="F24" s="40">
        <f t="shared" si="0"/>
        <v>0.004955082184063525</v>
      </c>
      <c r="G24" s="40">
        <f t="shared" si="1"/>
        <v>0.08280895551829569</v>
      </c>
      <c r="H24" s="11">
        <f t="shared" si="2"/>
        <v>4198</v>
      </c>
      <c r="I24" s="34">
        <f t="shared" si="3"/>
        <v>0.003867235359686052</v>
      </c>
      <c r="J24" s="4">
        <v>53852.369</v>
      </c>
      <c r="K24" s="15">
        <v>53676.128</v>
      </c>
      <c r="L24" s="34">
        <f t="shared" si="4"/>
        <v>-0.003272669397329611</v>
      </c>
      <c r="M24" s="53">
        <f t="shared" si="5"/>
        <v>-176.2410000000018</v>
      </c>
    </row>
    <row r="25" spans="1:13" ht="15">
      <c r="A25" s="2">
        <v>24</v>
      </c>
      <c r="B25" s="25" t="s">
        <v>31</v>
      </c>
      <c r="C25" s="27">
        <v>22611</v>
      </c>
      <c r="D25" s="15">
        <v>24726</v>
      </c>
      <c r="E25" s="4">
        <v>24232</v>
      </c>
      <c r="F25" s="40">
        <f t="shared" si="0"/>
        <v>0.0021873745556669766</v>
      </c>
      <c r="G25" s="40">
        <f t="shared" si="1"/>
        <v>0.07169076997921366</v>
      </c>
      <c r="H25" s="11">
        <f t="shared" si="2"/>
        <v>1621</v>
      </c>
      <c r="I25" s="34">
        <f t="shared" si="3"/>
        <v>0.0014932797803837757</v>
      </c>
      <c r="J25" s="4">
        <v>23476.261</v>
      </c>
      <c r="K25" s="15">
        <v>23649.551</v>
      </c>
      <c r="L25" s="34">
        <f t="shared" si="4"/>
        <v>0.007381499123731879</v>
      </c>
      <c r="M25" s="53">
        <f t="shared" si="5"/>
        <v>173.29000000000087</v>
      </c>
    </row>
    <row r="26" spans="1:13" ht="15">
      <c r="A26" s="2">
        <v>25</v>
      </c>
      <c r="B26" s="25" t="s">
        <v>32</v>
      </c>
      <c r="C26" s="27">
        <v>63387</v>
      </c>
      <c r="D26" s="15">
        <v>65874</v>
      </c>
      <c r="E26" s="4">
        <v>65893</v>
      </c>
      <c r="F26" s="40">
        <f t="shared" si="0"/>
        <v>0.005948030356411525</v>
      </c>
      <c r="G26" s="40">
        <f t="shared" si="1"/>
        <v>0.0395349204095477</v>
      </c>
      <c r="H26" s="11">
        <f t="shared" si="2"/>
        <v>2506</v>
      </c>
      <c r="I26" s="34">
        <f t="shared" si="3"/>
        <v>0.002308549740679668</v>
      </c>
      <c r="J26" s="4">
        <v>62020.198</v>
      </c>
      <c r="K26" s="15">
        <v>62609.271</v>
      </c>
      <c r="L26" s="34">
        <f t="shared" si="4"/>
        <v>0.009498083188963762</v>
      </c>
      <c r="M26" s="53">
        <f t="shared" si="5"/>
        <v>589.073000000004</v>
      </c>
    </row>
    <row r="27" spans="1:13" ht="15">
      <c r="A27" s="2">
        <v>26</v>
      </c>
      <c r="B27" s="25" t="s">
        <v>33</v>
      </c>
      <c r="C27" s="27">
        <v>124355</v>
      </c>
      <c r="D27" s="15">
        <v>139810</v>
      </c>
      <c r="E27" s="4">
        <v>139992</v>
      </c>
      <c r="F27" s="40">
        <f t="shared" si="0"/>
        <v>0.012636800049394659</v>
      </c>
      <c r="G27" s="40">
        <f t="shared" si="1"/>
        <v>0.12574484339190223</v>
      </c>
      <c r="H27" s="11">
        <f t="shared" si="2"/>
        <v>15637</v>
      </c>
      <c r="I27" s="34">
        <f t="shared" si="3"/>
        <v>0.014404945049883468</v>
      </c>
      <c r="J27" s="4">
        <v>138153.53</v>
      </c>
      <c r="K27" s="15">
        <v>139593.5</v>
      </c>
      <c r="L27" s="34">
        <f t="shared" si="4"/>
        <v>0.01042296928641636</v>
      </c>
      <c r="M27" s="53">
        <f t="shared" si="5"/>
        <v>1439.9700000000012</v>
      </c>
    </row>
    <row r="28" spans="1:13" ht="15">
      <c r="A28" s="2">
        <v>27</v>
      </c>
      <c r="B28" s="25" t="s">
        <v>34</v>
      </c>
      <c r="C28" s="27">
        <v>160716</v>
      </c>
      <c r="D28" s="15">
        <v>188250</v>
      </c>
      <c r="E28" s="4">
        <v>190244</v>
      </c>
      <c r="F28" s="40">
        <f t="shared" si="0"/>
        <v>0.017172948372742997</v>
      </c>
      <c r="G28" s="40">
        <f t="shared" si="1"/>
        <v>0.18372781801438562</v>
      </c>
      <c r="H28" s="11">
        <f t="shared" si="2"/>
        <v>29528</v>
      </c>
      <c r="I28" s="34">
        <f t="shared" si="3"/>
        <v>0.02720145919504758</v>
      </c>
      <c r="J28" s="4">
        <v>187861.52</v>
      </c>
      <c r="K28" s="15">
        <v>190258.98</v>
      </c>
      <c r="L28" s="34">
        <f t="shared" si="4"/>
        <v>0.012761847130801567</v>
      </c>
      <c r="M28" s="53">
        <f t="shared" si="5"/>
        <v>2397.460000000021</v>
      </c>
    </row>
    <row r="29" spans="1:13" ht="15">
      <c r="A29" s="2">
        <v>28</v>
      </c>
      <c r="B29" s="25" t="s">
        <v>35</v>
      </c>
      <c r="C29" s="27">
        <v>40189</v>
      </c>
      <c r="D29" s="15">
        <v>41810</v>
      </c>
      <c r="E29" s="4">
        <v>43671</v>
      </c>
      <c r="F29" s="40">
        <f t="shared" si="0"/>
        <v>0.0039420945122372285</v>
      </c>
      <c r="G29" s="40">
        <f t="shared" si="1"/>
        <v>0.08664062305606011</v>
      </c>
      <c r="H29" s="11">
        <f t="shared" si="2"/>
        <v>3482</v>
      </c>
      <c r="I29" s="34">
        <f t="shared" si="3"/>
        <v>0.003207649719491861</v>
      </c>
      <c r="J29" s="4">
        <v>42266.247</v>
      </c>
      <c r="K29" s="15">
        <v>42719.6979999999</v>
      </c>
      <c r="L29" s="34">
        <f t="shared" si="4"/>
        <v>0.010728442485085062</v>
      </c>
      <c r="M29" s="53">
        <f t="shared" si="5"/>
        <v>453.45099999989907</v>
      </c>
    </row>
    <row r="30" spans="1:13" ht="15">
      <c r="A30" s="2">
        <v>29</v>
      </c>
      <c r="B30" s="25" t="s">
        <v>36</v>
      </c>
      <c r="C30" s="27">
        <v>10378</v>
      </c>
      <c r="D30" s="15">
        <v>12030</v>
      </c>
      <c r="E30" s="4">
        <v>12340</v>
      </c>
      <c r="F30" s="40">
        <f t="shared" si="0"/>
        <v>0.0011139073133431202</v>
      </c>
      <c r="G30" s="40">
        <f t="shared" si="1"/>
        <v>0.18905376758527653</v>
      </c>
      <c r="H30" s="11">
        <f t="shared" si="2"/>
        <v>1962</v>
      </c>
      <c r="I30" s="34">
        <f t="shared" si="3"/>
        <v>0.0018074120475712325</v>
      </c>
      <c r="J30" s="4">
        <v>11811.573</v>
      </c>
      <c r="K30" s="15">
        <v>12013.415</v>
      </c>
      <c r="L30" s="34">
        <f t="shared" si="4"/>
        <v>0.017088494479101178</v>
      </c>
      <c r="M30" s="53">
        <f t="shared" si="5"/>
        <v>201.84200000000055</v>
      </c>
    </row>
    <row r="31" spans="1:13" ht="15">
      <c r="A31" s="2">
        <v>30</v>
      </c>
      <c r="B31" s="25" t="s">
        <v>37</v>
      </c>
      <c r="C31" s="27">
        <v>10926</v>
      </c>
      <c r="D31" s="15">
        <v>9899</v>
      </c>
      <c r="E31" s="4">
        <v>10617</v>
      </c>
      <c r="F31" s="40">
        <f t="shared" si="0"/>
        <v>0.0009583755223471561</v>
      </c>
      <c r="G31" s="40">
        <f t="shared" si="1"/>
        <v>-0.02828116419549698</v>
      </c>
      <c r="H31" s="11">
        <f t="shared" si="2"/>
        <v>-309</v>
      </c>
      <c r="I31" s="34">
        <f t="shared" si="3"/>
        <v>-0.00028465357935754886</v>
      </c>
      <c r="J31" s="4">
        <v>10070.059</v>
      </c>
      <c r="K31" s="15">
        <v>9869.6243</v>
      </c>
      <c r="L31" s="34">
        <f t="shared" si="4"/>
        <v>-0.019904024395487635</v>
      </c>
      <c r="M31" s="53">
        <f t="shared" si="5"/>
        <v>-200.4346999999998</v>
      </c>
    </row>
    <row r="32" spans="1:13" ht="15">
      <c r="A32" s="2">
        <v>31</v>
      </c>
      <c r="B32" s="25" t="s">
        <v>38</v>
      </c>
      <c r="C32" s="27">
        <v>108311</v>
      </c>
      <c r="D32" s="15">
        <v>116486</v>
      </c>
      <c r="E32" s="4">
        <v>118083</v>
      </c>
      <c r="F32" s="40">
        <f t="shared" si="0"/>
        <v>0.010659118094124446</v>
      </c>
      <c r="G32" s="40">
        <f t="shared" si="1"/>
        <v>0.0902216764686874</v>
      </c>
      <c r="H32" s="11">
        <f t="shared" si="2"/>
        <v>9772</v>
      </c>
      <c r="I32" s="34">
        <f t="shared" si="3"/>
        <v>0.009002054296058147</v>
      </c>
      <c r="J32" s="4">
        <v>116362.55</v>
      </c>
      <c r="K32" s="15">
        <v>116574.63</v>
      </c>
      <c r="L32" s="34">
        <f t="shared" si="4"/>
        <v>0.0018225795154884602</v>
      </c>
      <c r="M32" s="53">
        <f t="shared" si="5"/>
        <v>212.08000000000175</v>
      </c>
    </row>
    <row r="33" spans="1:13" ht="15">
      <c r="A33" s="2">
        <v>32</v>
      </c>
      <c r="B33" s="25" t="s">
        <v>39</v>
      </c>
      <c r="C33" s="27">
        <v>40238</v>
      </c>
      <c r="D33" s="15">
        <v>43627</v>
      </c>
      <c r="E33" s="4">
        <v>44015</v>
      </c>
      <c r="F33" s="40">
        <f t="shared" si="0"/>
        <v>0.003973146709627021</v>
      </c>
      <c r="G33" s="40">
        <f t="shared" si="1"/>
        <v>0.09386649435856653</v>
      </c>
      <c r="H33" s="11">
        <f t="shared" si="2"/>
        <v>3777</v>
      </c>
      <c r="I33" s="34">
        <f t="shared" si="3"/>
        <v>0.003479406372923825</v>
      </c>
      <c r="J33" s="4">
        <v>44477.439</v>
      </c>
      <c r="K33" s="15">
        <v>44864.838</v>
      </c>
      <c r="L33" s="34">
        <f t="shared" si="4"/>
        <v>0.008710011383524239</v>
      </c>
      <c r="M33" s="53">
        <f t="shared" si="5"/>
        <v>387.3990000000049</v>
      </c>
    </row>
    <row r="34" spans="1:13" ht="15">
      <c r="A34" s="2">
        <v>33</v>
      </c>
      <c r="B34" s="25" t="s">
        <v>40</v>
      </c>
      <c r="C34" s="27">
        <v>155266</v>
      </c>
      <c r="D34" s="15">
        <v>180363</v>
      </c>
      <c r="E34" s="4">
        <v>182445</v>
      </c>
      <c r="F34" s="40">
        <f aca="true" t="shared" si="6" ref="F34:F65">E34/$E$83</f>
        <v>0.016468948118548262</v>
      </c>
      <c r="G34" s="40">
        <f aca="true" t="shared" si="7" ref="G34:G65">(E34-C34)/C34</f>
        <v>0.17504798217252973</v>
      </c>
      <c r="H34" s="11">
        <f aca="true" t="shared" si="8" ref="H34:H65">E34-C34</f>
        <v>27179</v>
      </c>
      <c r="I34" s="34">
        <f aca="true" t="shared" si="9" ref="I34:I65">H34/$H$83</f>
        <v>0.025037539266533397</v>
      </c>
      <c r="J34" s="4">
        <v>181807.93</v>
      </c>
      <c r="K34" s="15">
        <v>184407.83</v>
      </c>
      <c r="L34" s="34">
        <f aca="true" t="shared" si="10" ref="L34:L65">(K34-J34)/J34</f>
        <v>0.014300256319952569</v>
      </c>
      <c r="M34" s="53">
        <f aca="true" t="shared" si="11" ref="M34:M65">K34-J34</f>
        <v>2599.899999999994</v>
      </c>
    </row>
    <row r="35" spans="1:13" ht="15">
      <c r="A35" s="2">
        <v>34</v>
      </c>
      <c r="B35" s="25" t="s">
        <v>41</v>
      </c>
      <c r="C35" s="27">
        <v>2928040</v>
      </c>
      <c r="D35" s="15">
        <v>3224107</v>
      </c>
      <c r="E35" s="4">
        <v>3244397</v>
      </c>
      <c r="F35" s="40">
        <f t="shared" si="6"/>
        <v>0.29286527922921224</v>
      </c>
      <c r="G35" s="40">
        <f t="shared" si="7"/>
        <v>0.10804394748705619</v>
      </c>
      <c r="H35" s="11">
        <f t="shared" si="8"/>
        <v>316357</v>
      </c>
      <c r="I35" s="34">
        <f t="shared" si="9"/>
        <v>0.2914309139314436</v>
      </c>
      <c r="J35" s="4">
        <v>3235114.2</v>
      </c>
      <c r="K35" s="15">
        <v>3267035.9</v>
      </c>
      <c r="L35" s="34">
        <f t="shared" si="10"/>
        <v>0.009867255999803568</v>
      </c>
      <c r="M35" s="53">
        <f t="shared" si="11"/>
        <v>31921.69999999972</v>
      </c>
    </row>
    <row r="36" spans="1:13" ht="15">
      <c r="A36" s="2">
        <v>35</v>
      </c>
      <c r="B36" s="25" t="s">
        <v>42</v>
      </c>
      <c r="C36" s="27">
        <v>643608</v>
      </c>
      <c r="D36" s="15">
        <v>720354</v>
      </c>
      <c r="E36" s="4">
        <v>716289</v>
      </c>
      <c r="F36" s="40">
        <f t="shared" si="6"/>
        <v>0.06465798667481606</v>
      </c>
      <c r="G36" s="40">
        <f t="shared" si="7"/>
        <v>0.11292743409031585</v>
      </c>
      <c r="H36" s="11">
        <f t="shared" si="8"/>
        <v>72681</v>
      </c>
      <c r="I36" s="34">
        <f t="shared" si="9"/>
        <v>0.06695439094267316</v>
      </c>
      <c r="J36" s="4">
        <v>713275.38</v>
      </c>
      <c r="K36" s="15">
        <v>718554.27</v>
      </c>
      <c r="L36" s="34">
        <f t="shared" si="10"/>
        <v>0.007400914356528069</v>
      </c>
      <c r="M36" s="53">
        <f t="shared" si="11"/>
        <v>5278.890000000014</v>
      </c>
    </row>
    <row r="37" spans="1:13" ht="15">
      <c r="A37" s="2">
        <v>36</v>
      </c>
      <c r="B37" s="25" t="s">
        <v>43</v>
      </c>
      <c r="C37" s="27">
        <v>16213</v>
      </c>
      <c r="D37" s="15">
        <v>15678</v>
      </c>
      <c r="E37" s="4">
        <v>16772</v>
      </c>
      <c r="F37" s="40">
        <f t="shared" si="6"/>
        <v>0.0015139751587836963</v>
      </c>
      <c r="G37" s="40">
        <f t="shared" si="7"/>
        <v>0.03447850490347252</v>
      </c>
      <c r="H37" s="11">
        <f t="shared" si="8"/>
        <v>559</v>
      </c>
      <c r="I37" s="34">
        <f t="shared" si="9"/>
        <v>0.0005149558280287048</v>
      </c>
      <c r="J37" s="4">
        <v>15646.539</v>
      </c>
      <c r="K37" s="15">
        <v>15964.276</v>
      </c>
      <c r="L37" s="34">
        <f t="shared" si="10"/>
        <v>0.020307174640986046</v>
      </c>
      <c r="M37" s="53">
        <f t="shared" si="11"/>
        <v>317.73699999999917</v>
      </c>
    </row>
    <row r="38" spans="1:13" ht="15">
      <c r="A38" s="2">
        <v>37</v>
      </c>
      <c r="B38" s="25" t="s">
        <v>44</v>
      </c>
      <c r="C38" s="27">
        <v>33880</v>
      </c>
      <c r="D38" s="15">
        <v>37767</v>
      </c>
      <c r="E38" s="4">
        <v>38185</v>
      </c>
      <c r="F38" s="40">
        <f t="shared" si="6"/>
        <v>0.0034468841782825804</v>
      </c>
      <c r="G38" s="40">
        <f t="shared" si="7"/>
        <v>0.12706611570247933</v>
      </c>
      <c r="H38" s="11">
        <f t="shared" si="8"/>
        <v>4305</v>
      </c>
      <c r="I38" s="34">
        <f t="shared" si="9"/>
        <v>0.003965804722117307</v>
      </c>
      <c r="J38" s="4">
        <v>37386.409</v>
      </c>
      <c r="K38" s="15">
        <v>37588.492</v>
      </c>
      <c r="L38" s="34">
        <f t="shared" si="10"/>
        <v>0.005405253015875334</v>
      </c>
      <c r="M38" s="53">
        <f t="shared" si="11"/>
        <v>202.08299999999872</v>
      </c>
    </row>
    <row r="39" spans="1:13" ht="15">
      <c r="A39" s="2">
        <v>38</v>
      </c>
      <c r="B39" s="25" t="s">
        <v>45</v>
      </c>
      <c r="C39" s="27">
        <v>158566</v>
      </c>
      <c r="D39" s="15">
        <v>178258</v>
      </c>
      <c r="E39" s="4">
        <v>179931</v>
      </c>
      <c r="F39" s="40">
        <f t="shared" si="6"/>
        <v>0.01624201432715891</v>
      </c>
      <c r="G39" s="40">
        <f t="shared" si="7"/>
        <v>0.13473884691548</v>
      </c>
      <c r="H39" s="11">
        <f t="shared" si="8"/>
        <v>21365</v>
      </c>
      <c r="I39" s="34">
        <f t="shared" si="9"/>
        <v>0.019681630171436995</v>
      </c>
      <c r="J39" s="4">
        <v>176668.56</v>
      </c>
      <c r="K39" s="15">
        <v>178360.9</v>
      </c>
      <c r="L39" s="34">
        <f t="shared" si="10"/>
        <v>0.009579180358972737</v>
      </c>
      <c r="M39" s="53">
        <f t="shared" si="11"/>
        <v>1692.3399999999965</v>
      </c>
    </row>
    <row r="40" spans="1:13" ht="15">
      <c r="A40" s="2">
        <v>39</v>
      </c>
      <c r="B40" s="25" t="s">
        <v>46</v>
      </c>
      <c r="C40" s="27">
        <v>47898</v>
      </c>
      <c r="D40" s="15">
        <v>51307</v>
      </c>
      <c r="E40" s="4">
        <v>50795</v>
      </c>
      <c r="F40" s="40">
        <f t="shared" si="6"/>
        <v>0.004585163855856061</v>
      </c>
      <c r="G40" s="40">
        <f t="shared" si="7"/>
        <v>0.06048269238799115</v>
      </c>
      <c r="H40" s="11">
        <f t="shared" si="8"/>
        <v>2897</v>
      </c>
      <c r="I40" s="34">
        <f t="shared" si="9"/>
        <v>0.002668742457601356</v>
      </c>
      <c r="J40" s="4">
        <v>50557.991</v>
      </c>
      <c r="K40" s="15">
        <v>50797.3</v>
      </c>
      <c r="L40" s="34">
        <f t="shared" si="10"/>
        <v>0.00473335659243266</v>
      </c>
      <c r="M40" s="53">
        <f t="shared" si="11"/>
        <v>239.3090000000011</v>
      </c>
    </row>
    <row r="41" spans="1:13" ht="15">
      <c r="A41" s="2">
        <v>40</v>
      </c>
      <c r="B41" s="25" t="s">
        <v>47</v>
      </c>
      <c r="C41" s="27">
        <v>18686</v>
      </c>
      <c r="D41" s="15">
        <v>20597</v>
      </c>
      <c r="E41" s="4">
        <v>21432</v>
      </c>
      <c r="F41" s="40">
        <f t="shared" si="6"/>
        <v>0.0019346241117965764</v>
      </c>
      <c r="G41" s="40">
        <f t="shared" si="7"/>
        <v>0.14695493952691854</v>
      </c>
      <c r="H41" s="11">
        <f t="shared" si="8"/>
        <v>2746</v>
      </c>
      <c r="I41" s="34">
        <f t="shared" si="9"/>
        <v>0.0025296398994039777</v>
      </c>
      <c r="J41" s="4">
        <v>21072.085</v>
      </c>
      <c r="K41" s="15">
        <v>21307.256</v>
      </c>
      <c r="L41" s="34">
        <f t="shared" si="10"/>
        <v>0.011160309955089974</v>
      </c>
      <c r="M41" s="53">
        <f t="shared" si="11"/>
        <v>235.1710000000021</v>
      </c>
    </row>
    <row r="42" spans="1:13" ht="15">
      <c r="A42" s="2">
        <v>41</v>
      </c>
      <c r="B42" s="25" t="s">
        <v>48</v>
      </c>
      <c r="C42" s="27">
        <v>330019</v>
      </c>
      <c r="D42" s="15">
        <v>361127</v>
      </c>
      <c r="E42" s="4">
        <v>360477</v>
      </c>
      <c r="F42" s="40">
        <f t="shared" si="6"/>
        <v>0.03253954348395364</v>
      </c>
      <c r="G42" s="40">
        <f t="shared" si="7"/>
        <v>0.09229165593496132</v>
      </c>
      <c r="H42" s="11">
        <f t="shared" si="8"/>
        <v>30458</v>
      </c>
      <c r="I42" s="34">
        <f t="shared" si="9"/>
        <v>0.02805818356010428</v>
      </c>
      <c r="J42" s="4">
        <v>360272.19</v>
      </c>
      <c r="K42" s="15">
        <v>361429.02</v>
      </c>
      <c r="L42" s="34">
        <f t="shared" si="10"/>
        <v>0.003210988891482344</v>
      </c>
      <c r="M42" s="53">
        <f t="shared" si="11"/>
        <v>1156.8300000000163</v>
      </c>
    </row>
    <row r="43" spans="1:13" ht="15">
      <c r="A43" s="2">
        <v>42</v>
      </c>
      <c r="B43" s="25" t="s">
        <v>49</v>
      </c>
      <c r="C43" s="27">
        <v>196224</v>
      </c>
      <c r="D43" s="15">
        <v>220020</v>
      </c>
      <c r="E43" s="4">
        <v>221691</v>
      </c>
      <c r="F43" s="40">
        <f t="shared" si="6"/>
        <v>0.02001160666145459</v>
      </c>
      <c r="G43" s="40">
        <f t="shared" si="7"/>
        <v>0.12978534735812133</v>
      </c>
      <c r="H43" s="11">
        <f t="shared" si="8"/>
        <v>25467</v>
      </c>
      <c r="I43" s="34">
        <f t="shared" si="9"/>
        <v>0.023460429467633322</v>
      </c>
      <c r="J43" s="4">
        <v>220784.25</v>
      </c>
      <c r="K43" s="15">
        <v>222850.52</v>
      </c>
      <c r="L43" s="34">
        <f t="shared" si="10"/>
        <v>0.009358774459681746</v>
      </c>
      <c r="M43" s="53">
        <f t="shared" si="11"/>
        <v>2066.2699999999895</v>
      </c>
    </row>
    <row r="44" spans="1:13" ht="15">
      <c r="A44" s="2">
        <v>43</v>
      </c>
      <c r="B44" s="25" t="s">
        <v>50</v>
      </c>
      <c r="C44" s="27">
        <v>66714</v>
      </c>
      <c r="D44" s="15">
        <v>75636</v>
      </c>
      <c r="E44" s="4">
        <v>76887</v>
      </c>
      <c r="F44" s="40">
        <f t="shared" si="6"/>
        <v>0.006940436920665517</v>
      </c>
      <c r="G44" s="40">
        <f t="shared" si="7"/>
        <v>0.1524867344185628</v>
      </c>
      <c r="H44" s="11">
        <f t="shared" si="8"/>
        <v>10173</v>
      </c>
      <c r="I44" s="34">
        <f t="shared" si="9"/>
        <v>0.009371459102926681</v>
      </c>
      <c r="J44" s="4">
        <v>74029.926</v>
      </c>
      <c r="K44" s="15">
        <v>75036.475</v>
      </c>
      <c r="L44" s="34">
        <f t="shared" si="10"/>
        <v>0.013596515009349042</v>
      </c>
      <c r="M44" s="53">
        <f t="shared" si="11"/>
        <v>1006.5489999999991</v>
      </c>
    </row>
    <row r="45" spans="1:13" ht="15">
      <c r="A45" s="2">
        <v>44</v>
      </c>
      <c r="B45" s="25" t="s">
        <v>51</v>
      </c>
      <c r="C45" s="27">
        <v>67581</v>
      </c>
      <c r="D45" s="15">
        <v>75703</v>
      </c>
      <c r="E45" s="4">
        <v>77026</v>
      </c>
      <c r="F45" s="40">
        <f t="shared" si="6"/>
        <v>0.0069529841748433695</v>
      </c>
      <c r="G45" s="40">
        <f t="shared" si="7"/>
        <v>0.13975821606664596</v>
      </c>
      <c r="H45" s="11">
        <f t="shared" si="8"/>
        <v>9445</v>
      </c>
      <c r="I45" s="34">
        <f t="shared" si="9"/>
        <v>0.008700818954796274</v>
      </c>
      <c r="J45" s="4">
        <v>77687.971</v>
      </c>
      <c r="K45" s="15">
        <v>78298.529</v>
      </c>
      <c r="L45" s="34">
        <f t="shared" si="10"/>
        <v>0.00785910601269262</v>
      </c>
      <c r="M45" s="53">
        <f t="shared" si="11"/>
        <v>610.55799999999</v>
      </c>
    </row>
    <row r="46" spans="1:13" ht="15">
      <c r="A46" s="2">
        <v>45</v>
      </c>
      <c r="B46" s="25" t="s">
        <v>52</v>
      </c>
      <c r="C46" s="27">
        <v>163339</v>
      </c>
      <c r="D46" s="15">
        <v>180354</v>
      </c>
      <c r="E46" s="4">
        <v>179742</v>
      </c>
      <c r="F46" s="40">
        <f t="shared" si="6"/>
        <v>0.01622495367219766</v>
      </c>
      <c r="G46" s="40">
        <f t="shared" si="7"/>
        <v>0.10042304654736468</v>
      </c>
      <c r="H46" s="11">
        <f t="shared" si="8"/>
        <v>16403</v>
      </c>
      <c r="I46" s="34">
        <f t="shared" si="9"/>
        <v>0.015110591139811889</v>
      </c>
      <c r="J46" s="4">
        <v>176630.42</v>
      </c>
      <c r="K46" s="15">
        <v>177662.31</v>
      </c>
      <c r="L46" s="34">
        <f t="shared" si="10"/>
        <v>0.005842085412014447</v>
      </c>
      <c r="M46" s="53">
        <f t="shared" si="11"/>
        <v>1031.8899999999849</v>
      </c>
    </row>
    <row r="47" spans="1:13" ht="15">
      <c r="A47" s="2">
        <v>46</v>
      </c>
      <c r="B47" s="25" t="s">
        <v>53</v>
      </c>
      <c r="C47" s="27">
        <v>95458</v>
      </c>
      <c r="D47" s="15">
        <v>101383</v>
      </c>
      <c r="E47" s="4">
        <v>103825</v>
      </c>
      <c r="F47" s="40">
        <f t="shared" si="6"/>
        <v>0.009372076726730101</v>
      </c>
      <c r="G47" s="40">
        <f t="shared" si="7"/>
        <v>0.08765111357874668</v>
      </c>
      <c r="H47" s="11">
        <f t="shared" si="8"/>
        <v>8367</v>
      </c>
      <c r="I47" s="34">
        <f t="shared" si="9"/>
        <v>0.00770775565852625</v>
      </c>
      <c r="J47" s="4">
        <v>103008.23</v>
      </c>
      <c r="K47" s="15">
        <v>103809.67</v>
      </c>
      <c r="L47" s="34">
        <f t="shared" si="10"/>
        <v>0.0077803492012240415</v>
      </c>
      <c r="M47" s="53">
        <f t="shared" si="11"/>
        <v>801.4400000000023</v>
      </c>
    </row>
    <row r="48" spans="1:13" ht="15">
      <c r="A48" s="2">
        <v>47</v>
      </c>
      <c r="B48" s="25" t="s">
        <v>54</v>
      </c>
      <c r="C48" s="27">
        <v>34474</v>
      </c>
      <c r="D48" s="15">
        <v>39428</v>
      </c>
      <c r="E48" s="4">
        <v>40644</v>
      </c>
      <c r="F48" s="40">
        <f t="shared" si="6"/>
        <v>0.0036688532288101927</v>
      </c>
      <c r="G48" s="40">
        <f t="shared" si="7"/>
        <v>0.17897545976678075</v>
      </c>
      <c r="H48" s="11">
        <f t="shared" si="8"/>
        <v>6170</v>
      </c>
      <c r="I48" s="34">
        <f t="shared" si="9"/>
        <v>0.005683859497204131</v>
      </c>
      <c r="J48" s="4">
        <v>39564.659</v>
      </c>
      <c r="K48" s="15">
        <v>40352.604</v>
      </c>
      <c r="L48" s="34">
        <f t="shared" si="10"/>
        <v>0.019915374475993834</v>
      </c>
      <c r="M48" s="53">
        <f t="shared" si="11"/>
        <v>787.9449999999997</v>
      </c>
    </row>
    <row r="49" spans="1:13" ht="15">
      <c r="A49" s="2">
        <v>48</v>
      </c>
      <c r="B49" s="25" t="s">
        <v>55</v>
      </c>
      <c r="C49" s="27">
        <v>142358</v>
      </c>
      <c r="D49" s="15">
        <v>170598</v>
      </c>
      <c r="E49" s="4">
        <v>156355</v>
      </c>
      <c r="F49" s="40">
        <f t="shared" si="6"/>
        <v>0.014113855589770142</v>
      </c>
      <c r="G49" s="40">
        <f t="shared" si="7"/>
        <v>0.09832253895109512</v>
      </c>
      <c r="H49" s="11">
        <f t="shared" si="8"/>
        <v>13997</v>
      </c>
      <c r="I49" s="34">
        <f t="shared" si="9"/>
        <v>0.012894162298600683</v>
      </c>
      <c r="J49" s="4">
        <v>152349.4</v>
      </c>
      <c r="K49" s="15">
        <v>153298.25</v>
      </c>
      <c r="L49" s="34">
        <f t="shared" si="10"/>
        <v>0.006228117734628465</v>
      </c>
      <c r="M49" s="53">
        <f t="shared" si="11"/>
        <v>948.8500000000058</v>
      </c>
    </row>
    <row r="50" spans="1:13" ht="15">
      <c r="A50" s="2">
        <v>49</v>
      </c>
      <c r="B50" s="25" t="s">
        <v>56</v>
      </c>
      <c r="C50" s="27">
        <v>15809</v>
      </c>
      <c r="D50" s="15">
        <v>15920</v>
      </c>
      <c r="E50" s="4">
        <v>16512</v>
      </c>
      <c r="F50" s="40">
        <f t="shared" si="6"/>
        <v>0.0014905054747100163</v>
      </c>
      <c r="G50" s="40">
        <f t="shared" si="7"/>
        <v>0.04446834081852109</v>
      </c>
      <c r="H50" s="11">
        <f t="shared" si="8"/>
        <v>703</v>
      </c>
      <c r="I50" s="34">
        <f t="shared" si="9"/>
        <v>0.0006476099232632907</v>
      </c>
      <c r="J50" s="4">
        <v>15457.165</v>
      </c>
      <c r="K50" s="15">
        <v>15374.785</v>
      </c>
      <c r="L50" s="34">
        <f t="shared" si="10"/>
        <v>-0.0053295672265904525</v>
      </c>
      <c r="M50" s="53">
        <f t="shared" si="11"/>
        <v>-82.38000000000102</v>
      </c>
    </row>
    <row r="51" spans="1:13" ht="15">
      <c r="A51" s="2">
        <v>50</v>
      </c>
      <c r="B51" s="25" t="s">
        <v>57</v>
      </c>
      <c r="C51" s="27">
        <v>29494</v>
      </c>
      <c r="D51" s="15">
        <v>32508</v>
      </c>
      <c r="E51" s="4">
        <v>32616</v>
      </c>
      <c r="F51" s="40">
        <f t="shared" si="6"/>
        <v>0.0029441815990274883</v>
      </c>
      <c r="G51" s="40">
        <f t="shared" si="7"/>
        <v>0.10585203770258357</v>
      </c>
      <c r="H51" s="11">
        <f t="shared" si="8"/>
        <v>3122</v>
      </c>
      <c r="I51" s="34">
        <f t="shared" si="9"/>
        <v>0.0028760144814053965</v>
      </c>
      <c r="J51" s="4">
        <v>31981.447</v>
      </c>
      <c r="K51" s="15">
        <v>32223.354</v>
      </c>
      <c r="L51" s="34">
        <f t="shared" si="10"/>
        <v>0.00756397920331745</v>
      </c>
      <c r="M51" s="53">
        <f t="shared" si="11"/>
        <v>241.90699999999924</v>
      </c>
    </row>
    <row r="52" spans="1:13" ht="15">
      <c r="A52" s="2">
        <v>51</v>
      </c>
      <c r="B52" s="25" t="s">
        <v>58</v>
      </c>
      <c r="C52" s="27">
        <v>26355</v>
      </c>
      <c r="D52" s="15">
        <v>30218</v>
      </c>
      <c r="E52" s="4">
        <v>30037</v>
      </c>
      <c r="F52" s="40">
        <f t="shared" si="6"/>
        <v>0.0027113803866197165</v>
      </c>
      <c r="G52" s="40">
        <f t="shared" si="7"/>
        <v>0.1397078353253652</v>
      </c>
      <c r="H52" s="11">
        <f t="shared" si="8"/>
        <v>3682</v>
      </c>
      <c r="I52" s="34">
        <f t="shared" si="9"/>
        <v>0.0033918915184287858</v>
      </c>
      <c r="J52" s="4">
        <v>29004.07</v>
      </c>
      <c r="K52" s="15">
        <v>29617.656</v>
      </c>
      <c r="L52" s="34">
        <f t="shared" si="10"/>
        <v>0.02115516891250088</v>
      </c>
      <c r="M52" s="53">
        <f t="shared" si="11"/>
        <v>613.5859999999993</v>
      </c>
    </row>
    <row r="53" spans="1:13" ht="15">
      <c r="A53" s="2">
        <v>52</v>
      </c>
      <c r="B53" s="25" t="s">
        <v>59</v>
      </c>
      <c r="C53" s="27">
        <v>55047</v>
      </c>
      <c r="D53" s="15">
        <v>59388</v>
      </c>
      <c r="E53" s="4">
        <v>60838</v>
      </c>
      <c r="F53" s="40">
        <f t="shared" si="6"/>
        <v>0.005491725537209785</v>
      </c>
      <c r="G53" s="40">
        <f t="shared" si="7"/>
        <v>0.10520101004596072</v>
      </c>
      <c r="H53" s="11">
        <f t="shared" si="8"/>
        <v>5791</v>
      </c>
      <c r="I53" s="34">
        <f t="shared" si="9"/>
        <v>0.005334721288218658</v>
      </c>
      <c r="J53" s="4">
        <v>60361.523</v>
      </c>
      <c r="K53" s="15">
        <v>60893.594</v>
      </c>
      <c r="L53" s="34">
        <f t="shared" si="10"/>
        <v>0.008814737825617758</v>
      </c>
      <c r="M53" s="53">
        <f t="shared" si="11"/>
        <v>532.0709999999963</v>
      </c>
    </row>
    <row r="54" spans="1:13" ht="15">
      <c r="A54" s="2">
        <v>53</v>
      </c>
      <c r="B54" s="25" t="s">
        <v>60</v>
      </c>
      <c r="C54" s="27">
        <v>40056</v>
      </c>
      <c r="D54" s="15">
        <v>45795</v>
      </c>
      <c r="E54" s="4">
        <v>42979</v>
      </c>
      <c r="F54" s="40">
        <f t="shared" si="6"/>
        <v>0.003879629045394973</v>
      </c>
      <c r="G54" s="40">
        <f t="shared" si="7"/>
        <v>0.07297283802676253</v>
      </c>
      <c r="H54" s="11">
        <f t="shared" si="8"/>
        <v>2923</v>
      </c>
      <c r="I54" s="34">
        <f t="shared" si="9"/>
        <v>0.0026926938914631562</v>
      </c>
      <c r="J54" s="4">
        <v>41432.559</v>
      </c>
      <c r="K54" s="15">
        <v>42826.717</v>
      </c>
      <c r="L54" s="34">
        <f t="shared" si="10"/>
        <v>0.03364885089525838</v>
      </c>
      <c r="M54" s="53">
        <f t="shared" si="11"/>
        <v>1394.1579999999958</v>
      </c>
    </row>
    <row r="55" spans="1:13" ht="15">
      <c r="A55" s="2">
        <v>54</v>
      </c>
      <c r="B55" s="25" t="s">
        <v>61</v>
      </c>
      <c r="C55" s="27">
        <v>112876</v>
      </c>
      <c r="D55" s="15">
        <v>129384</v>
      </c>
      <c r="E55" s="4">
        <v>126867</v>
      </c>
      <c r="F55" s="40">
        <f t="shared" si="6"/>
        <v>0.011452032343752158</v>
      </c>
      <c r="G55" s="40">
        <f t="shared" si="7"/>
        <v>0.12395017541372834</v>
      </c>
      <c r="H55" s="11">
        <f t="shared" si="8"/>
        <v>13991</v>
      </c>
      <c r="I55" s="34">
        <f t="shared" si="9"/>
        <v>0.012888635044632576</v>
      </c>
      <c r="J55" s="4">
        <v>126821.83</v>
      </c>
      <c r="K55" s="15">
        <v>127442.9</v>
      </c>
      <c r="L55" s="34">
        <f t="shared" si="10"/>
        <v>0.004897185287422461</v>
      </c>
      <c r="M55" s="53">
        <f t="shared" si="11"/>
        <v>621.0699999999924</v>
      </c>
    </row>
    <row r="56" spans="1:13" ht="15">
      <c r="A56" s="2">
        <v>55</v>
      </c>
      <c r="B56" s="25" t="s">
        <v>62</v>
      </c>
      <c r="C56" s="27">
        <v>106492</v>
      </c>
      <c r="D56" s="15">
        <v>120915</v>
      </c>
      <c r="E56" s="4">
        <v>123941</v>
      </c>
      <c r="F56" s="40">
        <f t="shared" si="6"/>
        <v>0.01118790812990759</v>
      </c>
      <c r="G56" s="40">
        <f t="shared" si="7"/>
        <v>0.16385268376967285</v>
      </c>
      <c r="H56" s="11">
        <f t="shared" si="8"/>
        <v>17449</v>
      </c>
      <c r="I56" s="34">
        <f t="shared" si="9"/>
        <v>0.016074175748252005</v>
      </c>
      <c r="J56" s="4">
        <v>121892.4</v>
      </c>
      <c r="K56" s="15">
        <v>123944.65</v>
      </c>
      <c r="L56" s="34">
        <f t="shared" si="10"/>
        <v>0.0168365706147389</v>
      </c>
      <c r="M56" s="53">
        <f t="shared" si="11"/>
        <v>2052.25</v>
      </c>
    </row>
    <row r="57" spans="1:13" ht="15">
      <c r="A57" s="2">
        <v>56</v>
      </c>
      <c r="B57" s="25" t="s">
        <v>63</v>
      </c>
      <c r="C57" s="27">
        <v>15976</v>
      </c>
      <c r="D57" s="15">
        <v>15374</v>
      </c>
      <c r="E57" s="4">
        <v>15552</v>
      </c>
      <c r="F57" s="40">
        <f t="shared" si="6"/>
        <v>0.0014038481796687363</v>
      </c>
      <c r="G57" s="40">
        <f t="shared" si="7"/>
        <v>-0.026539809714571858</v>
      </c>
      <c r="H57" s="11">
        <f t="shared" si="8"/>
        <v>-424</v>
      </c>
      <c r="I57" s="34">
        <f t="shared" si="9"/>
        <v>-0.0003905926137462806</v>
      </c>
      <c r="J57" s="4">
        <v>14890.702</v>
      </c>
      <c r="K57" s="15">
        <v>14919.088</v>
      </c>
      <c r="L57" s="34">
        <f t="shared" si="10"/>
        <v>0.001906290247430942</v>
      </c>
      <c r="M57" s="53">
        <f t="shared" si="11"/>
        <v>28.386000000000422</v>
      </c>
    </row>
    <row r="58" spans="1:13" ht="15">
      <c r="A58" s="2">
        <v>57</v>
      </c>
      <c r="B58" s="25" t="s">
        <v>64</v>
      </c>
      <c r="C58" s="27">
        <v>20948</v>
      </c>
      <c r="D58" s="15">
        <v>21368</v>
      </c>
      <c r="E58" s="4">
        <v>21750</v>
      </c>
      <c r="F58" s="40">
        <f t="shared" si="6"/>
        <v>0.0019633293407790003</v>
      </c>
      <c r="G58" s="40">
        <f t="shared" si="7"/>
        <v>0.03828527783081917</v>
      </c>
      <c r="H58" s="11">
        <f t="shared" si="8"/>
        <v>802</v>
      </c>
      <c r="I58" s="34">
        <f t="shared" si="9"/>
        <v>0.0007388096137370685</v>
      </c>
      <c r="J58" s="4">
        <v>21659.826</v>
      </c>
      <c r="K58" s="15">
        <v>21728.264</v>
      </c>
      <c r="L58" s="34">
        <f t="shared" si="10"/>
        <v>0.0031596745052337115</v>
      </c>
      <c r="M58" s="53">
        <f t="shared" si="11"/>
        <v>68.43799999999828</v>
      </c>
    </row>
    <row r="59" spans="1:13" ht="15">
      <c r="A59" s="2">
        <v>58</v>
      </c>
      <c r="B59" s="25" t="s">
        <v>65</v>
      </c>
      <c r="C59" s="27">
        <v>58186</v>
      </c>
      <c r="D59" s="15">
        <v>61804</v>
      </c>
      <c r="E59" s="4">
        <v>61729</v>
      </c>
      <c r="F59" s="40">
        <f t="shared" si="6"/>
        <v>0.005572154339169973</v>
      </c>
      <c r="G59" s="40">
        <f t="shared" si="7"/>
        <v>0.06089093596397759</v>
      </c>
      <c r="H59" s="11">
        <f t="shared" si="8"/>
        <v>3543</v>
      </c>
      <c r="I59" s="34">
        <f t="shared" si="9"/>
        <v>0.0032638434681676234</v>
      </c>
      <c r="J59" s="4">
        <v>59967.009</v>
      </c>
      <c r="K59" s="15">
        <v>60150.722</v>
      </c>
      <c r="L59" s="34">
        <f t="shared" si="10"/>
        <v>0.0030635678361080735</v>
      </c>
      <c r="M59" s="53">
        <f t="shared" si="11"/>
        <v>183.71300000000338</v>
      </c>
    </row>
    <row r="60" spans="1:13" ht="15">
      <c r="A60" s="2">
        <v>59</v>
      </c>
      <c r="B60" s="25" t="s">
        <v>66</v>
      </c>
      <c r="C60" s="27">
        <v>177446</v>
      </c>
      <c r="D60" s="15">
        <v>197355</v>
      </c>
      <c r="E60" s="4">
        <v>196080</v>
      </c>
      <c r="F60" s="40">
        <f t="shared" si="6"/>
        <v>0.017699752512181442</v>
      </c>
      <c r="G60" s="40">
        <f t="shared" si="7"/>
        <v>0.10501222907250657</v>
      </c>
      <c r="H60" s="11">
        <f t="shared" si="8"/>
        <v>18634</v>
      </c>
      <c r="I60" s="34">
        <f t="shared" si="9"/>
        <v>0.017165808406953285</v>
      </c>
      <c r="J60" s="4">
        <v>195321.3</v>
      </c>
      <c r="K60" s="15">
        <v>195817.02</v>
      </c>
      <c r="L60" s="34">
        <f t="shared" si="10"/>
        <v>0.0025379720491313603</v>
      </c>
      <c r="M60" s="53">
        <f t="shared" si="11"/>
        <v>495.72000000000116</v>
      </c>
    </row>
    <row r="61" spans="1:13" ht="15">
      <c r="A61" s="2">
        <v>60</v>
      </c>
      <c r="B61" s="25" t="s">
        <v>67</v>
      </c>
      <c r="C61" s="27">
        <v>42776</v>
      </c>
      <c r="D61" s="15">
        <v>45235</v>
      </c>
      <c r="E61" s="4">
        <v>45862</v>
      </c>
      <c r="F61" s="40">
        <f t="shared" si="6"/>
        <v>0.004139871734565817</v>
      </c>
      <c r="G61" s="40">
        <f t="shared" si="7"/>
        <v>0.07214325790162708</v>
      </c>
      <c r="H61" s="11">
        <f t="shared" si="8"/>
        <v>3086</v>
      </c>
      <c r="I61" s="34">
        <f t="shared" si="9"/>
        <v>0.00284285095759675</v>
      </c>
      <c r="J61" s="4">
        <v>44002.958</v>
      </c>
      <c r="K61" s="15">
        <v>44519.6429999999</v>
      </c>
      <c r="L61" s="34">
        <f t="shared" si="10"/>
        <v>0.011742051522988593</v>
      </c>
      <c r="M61" s="53">
        <f t="shared" si="11"/>
        <v>516.6849999999031</v>
      </c>
    </row>
    <row r="62" spans="1:13" ht="15">
      <c r="A62" s="2">
        <v>61</v>
      </c>
      <c r="B62" s="25" t="s">
        <v>68</v>
      </c>
      <c r="C62" s="27">
        <v>91006</v>
      </c>
      <c r="D62" s="15">
        <v>98599</v>
      </c>
      <c r="E62" s="4">
        <v>99792</v>
      </c>
      <c r="F62" s="40">
        <f t="shared" si="6"/>
        <v>0.009008025819541058</v>
      </c>
      <c r="G62" s="40">
        <f t="shared" si="7"/>
        <v>0.09654308507131398</v>
      </c>
      <c r="H62" s="11">
        <f t="shared" si="8"/>
        <v>8786</v>
      </c>
      <c r="I62" s="34">
        <f t="shared" si="9"/>
        <v>0.008093742227299108</v>
      </c>
      <c r="J62" s="4">
        <v>98607.174</v>
      </c>
      <c r="K62" s="15">
        <v>101099.48</v>
      </c>
      <c r="L62" s="34">
        <f t="shared" si="10"/>
        <v>0.025275098138397078</v>
      </c>
      <c r="M62" s="53">
        <f t="shared" si="11"/>
        <v>2492.305999999997</v>
      </c>
    </row>
    <row r="63" spans="1:13" ht="15">
      <c r="A63" s="2">
        <v>62</v>
      </c>
      <c r="B63" s="25" t="s">
        <v>69</v>
      </c>
      <c r="C63" s="27">
        <v>6466</v>
      </c>
      <c r="D63" s="15">
        <v>7031</v>
      </c>
      <c r="E63" s="4">
        <v>7114</v>
      </c>
      <c r="F63" s="40">
        <f t="shared" si="6"/>
        <v>0.0006421666634621521</v>
      </c>
      <c r="G63" s="40">
        <f t="shared" si="7"/>
        <v>0.10021651716671821</v>
      </c>
      <c r="H63" s="11">
        <f t="shared" si="8"/>
        <v>648</v>
      </c>
      <c r="I63" s="34">
        <f t="shared" si="9"/>
        <v>0.0005969434285556365</v>
      </c>
      <c r="J63" s="4">
        <v>6328.55</v>
      </c>
      <c r="K63" s="15">
        <v>6271.7969</v>
      </c>
      <c r="L63" s="34">
        <f t="shared" si="10"/>
        <v>-0.008967788829984736</v>
      </c>
      <c r="M63" s="53">
        <f t="shared" si="11"/>
        <v>-56.753099999999904</v>
      </c>
    </row>
    <row r="64" spans="1:13" ht="15">
      <c r="A64" s="2">
        <v>63</v>
      </c>
      <c r="B64" s="25" t="s">
        <v>70</v>
      </c>
      <c r="C64" s="27">
        <v>75733</v>
      </c>
      <c r="D64" s="15">
        <v>83385</v>
      </c>
      <c r="E64" s="4">
        <v>91854</v>
      </c>
      <c r="F64" s="40">
        <f t="shared" si="6"/>
        <v>0.008291478311168473</v>
      </c>
      <c r="G64" s="40">
        <f t="shared" si="7"/>
        <v>0.21286625381273686</v>
      </c>
      <c r="H64" s="11">
        <f t="shared" si="8"/>
        <v>16121</v>
      </c>
      <c r="I64" s="34">
        <f t="shared" si="9"/>
        <v>0.014850810203310826</v>
      </c>
      <c r="J64" s="4">
        <v>85528.73</v>
      </c>
      <c r="K64" s="15">
        <v>86894.956</v>
      </c>
      <c r="L64" s="34">
        <f t="shared" si="10"/>
        <v>0.015973883863352228</v>
      </c>
      <c r="M64" s="53">
        <f t="shared" si="11"/>
        <v>1366.2260000000097</v>
      </c>
    </row>
    <row r="65" spans="1:13" ht="15">
      <c r="A65" s="2">
        <v>64</v>
      </c>
      <c r="B65" s="25" t="s">
        <v>71</v>
      </c>
      <c r="C65" s="27">
        <v>44076</v>
      </c>
      <c r="D65" s="15">
        <v>48655</v>
      </c>
      <c r="E65" s="4">
        <v>48613</v>
      </c>
      <c r="F65" s="40">
        <f t="shared" si="6"/>
        <v>0.004388199045668484</v>
      </c>
      <c r="G65" s="40">
        <f t="shared" si="7"/>
        <v>0.10293583809783102</v>
      </c>
      <c r="H65" s="11">
        <f t="shared" si="8"/>
        <v>4537</v>
      </c>
      <c r="I65" s="34">
        <f t="shared" si="9"/>
        <v>0.00417952520888414</v>
      </c>
      <c r="J65" s="4">
        <v>48178.702</v>
      </c>
      <c r="K65" s="15">
        <v>48166.9</v>
      </c>
      <c r="L65" s="34">
        <f t="shared" si="10"/>
        <v>-0.00024496301290964715</v>
      </c>
      <c r="M65" s="53">
        <f t="shared" si="11"/>
        <v>-11.801999999996042</v>
      </c>
    </row>
    <row r="66" spans="1:13" ht="15">
      <c r="A66" s="2">
        <v>65</v>
      </c>
      <c r="B66" s="25" t="s">
        <v>72</v>
      </c>
      <c r="C66" s="27">
        <v>51558</v>
      </c>
      <c r="D66" s="15">
        <v>48436</v>
      </c>
      <c r="E66" s="4">
        <v>42921</v>
      </c>
      <c r="F66" s="40">
        <f aca="true" t="shared" si="12" ref="F66:F83">E66/$E$83</f>
        <v>0.0038743935004862287</v>
      </c>
      <c r="G66" s="40">
        <f aca="true" t="shared" si="13" ref="G66:G83">(E66-C66)/C66</f>
        <v>-0.1675200744792273</v>
      </c>
      <c r="H66" s="11">
        <f aca="true" t="shared" si="14" ref="H66:H83">E66-C66</f>
        <v>-8637</v>
      </c>
      <c r="I66" s="34">
        <f aca="true" t="shared" si="15" ref="I66:I83">H66/$H$83</f>
        <v>-0.007956482087091099</v>
      </c>
      <c r="J66" s="4">
        <v>46143.913</v>
      </c>
      <c r="K66" s="15">
        <v>40918.545</v>
      </c>
      <c r="L66" s="34">
        <f aca="true" t="shared" si="16" ref="L66:L83">(K66-J66)/J66</f>
        <v>-0.11324067813668083</v>
      </c>
      <c r="M66" s="53">
        <f aca="true" t="shared" si="17" ref="M66:M83">K66-J66</f>
        <v>-5225.368000000002</v>
      </c>
    </row>
    <row r="67" spans="1:13" ht="15">
      <c r="A67" s="2">
        <v>66</v>
      </c>
      <c r="B67" s="25" t="s">
        <v>73</v>
      </c>
      <c r="C67" s="27">
        <v>32598</v>
      </c>
      <c r="D67" s="15">
        <v>34318</v>
      </c>
      <c r="E67" s="4">
        <v>34205</v>
      </c>
      <c r="F67" s="40">
        <f t="shared" si="12"/>
        <v>0.0030876174759239404</v>
      </c>
      <c r="G67" s="40">
        <f t="shared" si="13"/>
        <v>0.04929750291428922</v>
      </c>
      <c r="H67" s="11">
        <f t="shared" si="14"/>
        <v>1607</v>
      </c>
      <c r="I67" s="34">
        <f t="shared" si="15"/>
        <v>0.001480382854458191</v>
      </c>
      <c r="J67" s="4">
        <v>33238.271</v>
      </c>
      <c r="K67" s="15">
        <v>33272.3059999999</v>
      </c>
      <c r="L67" s="34">
        <f t="shared" si="16"/>
        <v>0.001023970229976813</v>
      </c>
      <c r="M67" s="53">
        <f t="shared" si="17"/>
        <v>34.03499999990163</v>
      </c>
    </row>
    <row r="68" spans="1:13" ht="15">
      <c r="A68" s="2">
        <v>67</v>
      </c>
      <c r="B68" s="25" t="s">
        <v>74</v>
      </c>
      <c r="C68" s="27">
        <v>75129</v>
      </c>
      <c r="D68" s="15">
        <v>79885</v>
      </c>
      <c r="E68" s="4">
        <v>79099</v>
      </c>
      <c r="F68" s="40">
        <f t="shared" si="12"/>
        <v>0.007140109771323133</v>
      </c>
      <c r="G68" s="40">
        <f t="shared" si="13"/>
        <v>0.0528424443290873</v>
      </c>
      <c r="H68" s="11">
        <f t="shared" si="14"/>
        <v>3970</v>
      </c>
      <c r="I68" s="34">
        <f t="shared" si="15"/>
        <v>0.0036571997088979576</v>
      </c>
      <c r="J68" s="4">
        <v>80014.565</v>
      </c>
      <c r="K68" s="15">
        <v>79944.855</v>
      </c>
      <c r="L68" s="34">
        <f t="shared" si="16"/>
        <v>-0.0008712163841671376</v>
      </c>
      <c r="M68" s="53">
        <f t="shared" si="17"/>
        <v>-69.7100000000064</v>
      </c>
    </row>
    <row r="69" spans="1:13" ht="15">
      <c r="A69" s="2">
        <v>68</v>
      </c>
      <c r="B69" s="25" t="s">
        <v>75</v>
      </c>
      <c r="C69" s="27">
        <v>31027</v>
      </c>
      <c r="D69" s="15">
        <v>34906</v>
      </c>
      <c r="E69" s="4">
        <v>34583</v>
      </c>
      <c r="F69" s="40">
        <f t="shared" si="12"/>
        <v>0.0031217387858464445</v>
      </c>
      <c r="G69" s="40">
        <f t="shared" si="13"/>
        <v>0.11460985593193025</v>
      </c>
      <c r="H69" s="11">
        <f t="shared" si="14"/>
        <v>3556</v>
      </c>
      <c r="I69" s="34">
        <f t="shared" si="15"/>
        <v>0.0032758191850985234</v>
      </c>
      <c r="J69" s="4">
        <v>33983.909</v>
      </c>
      <c r="K69" s="15">
        <v>34161.939</v>
      </c>
      <c r="L69" s="34">
        <f t="shared" si="16"/>
        <v>0.0052386557414569</v>
      </c>
      <c r="M69" s="53">
        <f t="shared" si="17"/>
        <v>178.02999999999884</v>
      </c>
    </row>
    <row r="70" spans="1:13" ht="15">
      <c r="A70" s="2">
        <v>69</v>
      </c>
      <c r="B70" s="25" t="s">
        <v>76</v>
      </c>
      <c r="C70" s="27">
        <v>5293</v>
      </c>
      <c r="D70" s="15">
        <v>5606</v>
      </c>
      <c r="E70" s="4">
        <v>6064</v>
      </c>
      <c r="F70" s="40">
        <f t="shared" si="12"/>
        <v>0.0005473852470107521</v>
      </c>
      <c r="G70" s="40">
        <f t="shared" si="13"/>
        <v>0.14566408464009067</v>
      </c>
      <c r="H70" s="11">
        <f t="shared" si="14"/>
        <v>771</v>
      </c>
      <c r="I70" s="34">
        <f t="shared" si="15"/>
        <v>0.0007102521349018452</v>
      </c>
      <c r="J70" s="4">
        <v>5361.7658</v>
      </c>
      <c r="K70" s="15">
        <v>5417.08929999999</v>
      </c>
      <c r="L70" s="34">
        <f t="shared" si="16"/>
        <v>0.010318149293277507</v>
      </c>
      <c r="M70" s="53">
        <f t="shared" si="17"/>
        <v>55.32349999998951</v>
      </c>
    </row>
    <row r="71" spans="1:13" ht="15">
      <c r="A71" s="2">
        <v>70</v>
      </c>
      <c r="B71" s="25" t="s">
        <v>77</v>
      </c>
      <c r="C71" s="27">
        <v>30038</v>
      </c>
      <c r="D71" s="15">
        <v>31856</v>
      </c>
      <c r="E71" s="4">
        <v>32354</v>
      </c>
      <c r="F71" s="40">
        <f t="shared" si="12"/>
        <v>0.0029205313789224725</v>
      </c>
      <c r="G71" s="40">
        <f t="shared" si="13"/>
        <v>0.07710233703974965</v>
      </c>
      <c r="H71" s="11">
        <f t="shared" si="14"/>
        <v>2316</v>
      </c>
      <c r="I71" s="34">
        <f t="shared" si="15"/>
        <v>0.0021335200316895896</v>
      </c>
      <c r="J71" s="4">
        <v>31576.872</v>
      </c>
      <c r="K71" s="15">
        <v>31728.681</v>
      </c>
      <c r="L71" s="34">
        <f t="shared" si="16"/>
        <v>0.004807600955534833</v>
      </c>
      <c r="M71" s="53">
        <f t="shared" si="17"/>
        <v>151.8090000000011</v>
      </c>
    </row>
    <row r="72" spans="1:13" ht="15">
      <c r="A72" s="2">
        <v>71</v>
      </c>
      <c r="B72" s="25" t="s">
        <v>78</v>
      </c>
      <c r="C72" s="27">
        <v>23476</v>
      </c>
      <c r="D72" s="15">
        <v>26056</v>
      </c>
      <c r="E72" s="4">
        <v>26656</v>
      </c>
      <c r="F72" s="40">
        <f t="shared" si="12"/>
        <v>0.0024061842256462083</v>
      </c>
      <c r="G72" s="40">
        <f t="shared" si="13"/>
        <v>0.1354574884988925</v>
      </c>
      <c r="H72" s="11">
        <f t="shared" si="14"/>
        <v>3180</v>
      </c>
      <c r="I72" s="34">
        <f t="shared" si="15"/>
        <v>0.0029294446030971046</v>
      </c>
      <c r="J72" s="4">
        <v>25955.095</v>
      </c>
      <c r="K72" s="15">
        <v>26158.102</v>
      </c>
      <c r="L72" s="34">
        <f t="shared" si="16"/>
        <v>0.00782147011983573</v>
      </c>
      <c r="M72" s="53">
        <f t="shared" si="17"/>
        <v>203.0069999999978</v>
      </c>
    </row>
    <row r="73" spans="1:13" ht="15">
      <c r="A73" s="2">
        <v>72</v>
      </c>
      <c r="B73" s="25" t="s">
        <v>79</v>
      </c>
      <c r="C73" s="27">
        <v>33194</v>
      </c>
      <c r="D73" s="15">
        <v>34242</v>
      </c>
      <c r="E73" s="4">
        <v>35805</v>
      </c>
      <c r="F73" s="40">
        <f t="shared" si="12"/>
        <v>0.0032320463009927404</v>
      </c>
      <c r="G73" s="40">
        <f t="shared" si="13"/>
        <v>0.07865879375790806</v>
      </c>
      <c r="H73" s="11">
        <f t="shared" si="14"/>
        <v>2611</v>
      </c>
      <c r="I73" s="34">
        <f t="shared" si="15"/>
        <v>0.0024052766851215537</v>
      </c>
      <c r="J73" s="4">
        <v>35705.7509999999</v>
      </c>
      <c r="K73" s="15">
        <v>35948.697</v>
      </c>
      <c r="L73" s="34">
        <f t="shared" si="16"/>
        <v>0.006804113992731837</v>
      </c>
      <c r="M73" s="53">
        <f t="shared" si="17"/>
        <v>242.94600000009814</v>
      </c>
    </row>
    <row r="74" spans="1:13" ht="15">
      <c r="A74" s="2">
        <v>73</v>
      </c>
      <c r="B74" s="25" t="s">
        <v>80</v>
      </c>
      <c r="C74" s="27">
        <v>19936</v>
      </c>
      <c r="D74" s="15">
        <v>19725</v>
      </c>
      <c r="E74" s="4">
        <v>20844</v>
      </c>
      <c r="F74" s="40">
        <f t="shared" si="12"/>
        <v>0.0018815465185837922</v>
      </c>
      <c r="G74" s="40">
        <f t="shared" si="13"/>
        <v>0.04554574638844302</v>
      </c>
      <c r="H74" s="11">
        <f t="shared" si="14"/>
        <v>908</v>
      </c>
      <c r="I74" s="34">
        <f t="shared" si="15"/>
        <v>0.0008364577671736387</v>
      </c>
      <c r="J74" s="4">
        <v>19942.025</v>
      </c>
      <c r="K74" s="15">
        <v>19981.225</v>
      </c>
      <c r="L74" s="34">
        <f t="shared" si="16"/>
        <v>0.00196569806727236</v>
      </c>
      <c r="M74" s="53">
        <f t="shared" si="17"/>
        <v>39.19999999999709</v>
      </c>
    </row>
    <row r="75" spans="1:13" ht="15">
      <c r="A75" s="2">
        <v>74</v>
      </c>
      <c r="B75" s="25" t="s">
        <v>81</v>
      </c>
      <c r="C75" s="27">
        <v>20171</v>
      </c>
      <c r="D75" s="15">
        <v>21712</v>
      </c>
      <c r="E75" s="4">
        <v>21714</v>
      </c>
      <c r="F75" s="40">
        <f t="shared" si="12"/>
        <v>0.0019600796922149524</v>
      </c>
      <c r="G75" s="40">
        <f t="shared" si="13"/>
        <v>0.0764959595458827</v>
      </c>
      <c r="H75" s="11">
        <f t="shared" si="14"/>
        <v>1543</v>
      </c>
      <c r="I75" s="34">
        <f t="shared" si="15"/>
        <v>0.001421425478798375</v>
      </c>
      <c r="J75" s="4">
        <v>21587.996</v>
      </c>
      <c r="K75" s="15">
        <v>21440.179</v>
      </c>
      <c r="L75" s="34">
        <f t="shared" si="16"/>
        <v>-0.006847184889231919</v>
      </c>
      <c r="M75" s="53">
        <f t="shared" si="17"/>
        <v>-147.8169999999991</v>
      </c>
    </row>
    <row r="76" spans="1:13" ht="15">
      <c r="A76" s="2">
        <v>75</v>
      </c>
      <c r="B76" s="25" t="s">
        <v>82</v>
      </c>
      <c r="C76" s="27">
        <v>6536</v>
      </c>
      <c r="D76" s="15">
        <v>5618</v>
      </c>
      <c r="E76" s="4">
        <v>5851</v>
      </c>
      <c r="F76" s="40">
        <f t="shared" si="12"/>
        <v>0.0005281581596734681</v>
      </c>
      <c r="G76" s="40">
        <f t="shared" si="13"/>
        <v>-0.10480416156670747</v>
      </c>
      <c r="H76" s="11">
        <f t="shared" si="14"/>
        <v>-685</v>
      </c>
      <c r="I76" s="34">
        <f t="shared" si="15"/>
        <v>-0.0006310281613589675</v>
      </c>
      <c r="J76" s="4">
        <v>5256.9332</v>
      </c>
      <c r="K76" s="15">
        <v>5297.0408</v>
      </c>
      <c r="L76" s="34">
        <f t="shared" si="16"/>
        <v>0.00762946730995162</v>
      </c>
      <c r="M76" s="53">
        <f t="shared" si="17"/>
        <v>40.107599999999366</v>
      </c>
    </row>
    <row r="77" spans="1:13" ht="15">
      <c r="A77" s="2">
        <v>76</v>
      </c>
      <c r="B77" s="25" t="s">
        <v>83</v>
      </c>
      <c r="C77" s="27">
        <v>9899</v>
      </c>
      <c r="D77" s="15">
        <v>10795</v>
      </c>
      <c r="E77" s="4">
        <v>11231</v>
      </c>
      <c r="F77" s="40">
        <f t="shared" si="12"/>
        <v>0.0010138000839673082</v>
      </c>
      <c r="G77" s="40">
        <f t="shared" si="13"/>
        <v>0.13455904636832003</v>
      </c>
      <c r="H77" s="11">
        <f t="shared" si="14"/>
        <v>1332</v>
      </c>
      <c r="I77" s="34">
        <f t="shared" si="15"/>
        <v>0.0012270503809199192</v>
      </c>
      <c r="J77" s="4">
        <v>11267.826</v>
      </c>
      <c r="K77" s="15">
        <v>11313.528</v>
      </c>
      <c r="L77" s="34">
        <f t="shared" si="16"/>
        <v>0.004055973175304725</v>
      </c>
      <c r="M77" s="53">
        <f t="shared" si="17"/>
        <v>45.702000000001135</v>
      </c>
    </row>
    <row r="78" spans="1:13" ht="15">
      <c r="A78" s="2">
        <v>77</v>
      </c>
      <c r="B78" s="25" t="s">
        <v>84</v>
      </c>
      <c r="C78" s="27">
        <v>28511</v>
      </c>
      <c r="D78" s="15">
        <v>34243</v>
      </c>
      <c r="E78" s="4">
        <v>33608</v>
      </c>
      <c r="F78" s="40">
        <f t="shared" si="12"/>
        <v>0.0030337274705701444</v>
      </c>
      <c r="G78" s="40">
        <f t="shared" si="13"/>
        <v>0.17877310511732314</v>
      </c>
      <c r="H78" s="11">
        <f t="shared" si="14"/>
        <v>5097</v>
      </c>
      <c r="I78" s="34">
        <f t="shared" si="15"/>
        <v>0.004695402245907529</v>
      </c>
      <c r="J78" s="4">
        <v>33873.114</v>
      </c>
      <c r="K78" s="15">
        <v>34203.723</v>
      </c>
      <c r="L78" s="34">
        <f t="shared" si="16"/>
        <v>0.009760218679628826</v>
      </c>
      <c r="M78" s="53">
        <f t="shared" si="17"/>
        <v>330.60899999999674</v>
      </c>
    </row>
    <row r="79" spans="1:13" ht="15">
      <c r="A79" s="2">
        <v>78</v>
      </c>
      <c r="B79" s="25" t="s">
        <v>85</v>
      </c>
      <c r="C79" s="27">
        <v>27618</v>
      </c>
      <c r="D79" s="15">
        <v>30210</v>
      </c>
      <c r="E79" s="4">
        <v>30151</v>
      </c>
      <c r="F79" s="40">
        <f t="shared" si="12"/>
        <v>0.0027216709404058684</v>
      </c>
      <c r="G79" s="40">
        <f t="shared" si="13"/>
        <v>0.09171554783112462</v>
      </c>
      <c r="H79" s="11">
        <f t="shared" si="14"/>
        <v>2533</v>
      </c>
      <c r="I79" s="34">
        <f t="shared" si="15"/>
        <v>0.002333422383536153</v>
      </c>
      <c r="J79" s="4">
        <v>29433.004</v>
      </c>
      <c r="K79" s="15">
        <v>29604.859</v>
      </c>
      <c r="L79" s="34">
        <f t="shared" si="16"/>
        <v>0.005838853553650166</v>
      </c>
      <c r="M79" s="53">
        <f t="shared" si="17"/>
        <v>171.85499999999956</v>
      </c>
    </row>
    <row r="80" spans="1:13" ht="15">
      <c r="A80" s="2">
        <v>79</v>
      </c>
      <c r="B80" s="25" t="s">
        <v>86</v>
      </c>
      <c r="C80" s="27">
        <v>6513</v>
      </c>
      <c r="D80" s="15">
        <v>7423</v>
      </c>
      <c r="E80" s="4">
        <v>8453</v>
      </c>
      <c r="F80" s="40">
        <f t="shared" si="12"/>
        <v>0.0007630355364416042</v>
      </c>
      <c r="G80" s="40">
        <f t="shared" si="13"/>
        <v>0.29786580684784275</v>
      </c>
      <c r="H80" s="11">
        <f t="shared" si="14"/>
        <v>1940</v>
      </c>
      <c r="I80" s="34">
        <f t="shared" si="15"/>
        <v>0.0017871454496881708</v>
      </c>
      <c r="J80" s="4">
        <v>7929.4638</v>
      </c>
      <c r="K80" s="15">
        <v>8229.8864</v>
      </c>
      <c r="L80" s="34">
        <f t="shared" si="16"/>
        <v>0.03788687451981292</v>
      </c>
      <c r="M80" s="53">
        <f t="shared" si="17"/>
        <v>300.42259999999897</v>
      </c>
    </row>
    <row r="81" spans="1:13" ht="15">
      <c r="A81" s="2">
        <v>80</v>
      </c>
      <c r="B81" s="25" t="s">
        <v>87</v>
      </c>
      <c r="C81" s="27">
        <v>37656</v>
      </c>
      <c r="D81" s="15">
        <v>43676</v>
      </c>
      <c r="E81" s="4">
        <v>45229</v>
      </c>
      <c r="F81" s="40">
        <f t="shared" si="12"/>
        <v>0.004082732080647973</v>
      </c>
      <c r="G81" s="40">
        <f t="shared" si="13"/>
        <v>0.20111004886339495</v>
      </c>
      <c r="H81" s="11">
        <f t="shared" si="14"/>
        <v>7573</v>
      </c>
      <c r="I81" s="34">
        <f t="shared" si="15"/>
        <v>0.006976315716746658</v>
      </c>
      <c r="J81" s="4">
        <v>44297.244</v>
      </c>
      <c r="K81" s="15">
        <v>45064.955</v>
      </c>
      <c r="L81" s="34">
        <f t="shared" si="16"/>
        <v>0.017330897606180715</v>
      </c>
      <c r="M81" s="53">
        <f t="shared" si="17"/>
        <v>767.711000000003</v>
      </c>
    </row>
    <row r="82" spans="1:13" ht="15.75" thickBot="1">
      <c r="A82" s="47">
        <v>81</v>
      </c>
      <c r="B82" s="48" t="s">
        <v>88</v>
      </c>
      <c r="C82" s="67">
        <v>55002</v>
      </c>
      <c r="D82" s="15">
        <v>59070</v>
      </c>
      <c r="E82" s="4">
        <v>59129</v>
      </c>
      <c r="F82" s="40">
        <f t="shared" si="12"/>
        <v>0.005337457498433173</v>
      </c>
      <c r="G82" s="40">
        <f t="shared" si="13"/>
        <v>0.07503363514054034</v>
      </c>
      <c r="H82" s="66">
        <f t="shared" si="14"/>
        <v>4127</v>
      </c>
      <c r="I82" s="34">
        <f t="shared" si="15"/>
        <v>0.0038018295210634438</v>
      </c>
      <c r="J82" s="4">
        <v>60334.344</v>
      </c>
      <c r="K82" s="15">
        <v>59434.954</v>
      </c>
      <c r="L82" s="34">
        <f t="shared" si="16"/>
        <v>-0.014906766865651169</v>
      </c>
      <c r="M82" s="53">
        <f t="shared" si="17"/>
        <v>-899.3899999999994</v>
      </c>
    </row>
    <row r="83" spans="1:13" ht="15.75" thickBot="1">
      <c r="A83" s="108" t="s">
        <v>169</v>
      </c>
      <c r="B83" s="109"/>
      <c r="C83" s="88">
        <v>9992591</v>
      </c>
      <c r="D83" s="93">
        <v>11061597</v>
      </c>
      <c r="E83" s="94">
        <v>11078121</v>
      </c>
      <c r="F83" s="28">
        <f t="shared" si="12"/>
        <v>1</v>
      </c>
      <c r="G83" s="42">
        <f t="shared" si="13"/>
        <v>0.10863348655018504</v>
      </c>
      <c r="H83" s="55">
        <f t="shared" si="14"/>
        <v>1085530</v>
      </c>
      <c r="I83" s="36">
        <f t="shared" si="15"/>
        <v>1</v>
      </c>
      <c r="J83" s="55">
        <v>10966168</v>
      </c>
      <c r="K83" s="54">
        <v>11049741</v>
      </c>
      <c r="L83" s="36">
        <f t="shared" si="16"/>
        <v>0.007620984832623392</v>
      </c>
      <c r="M83" s="57">
        <f t="shared" si="17"/>
        <v>83573</v>
      </c>
    </row>
    <row r="84" spans="3:13" ht="15">
      <c r="C84" s="4"/>
      <c r="D84" s="4"/>
      <c r="E84" s="4"/>
      <c r="I84" s="61"/>
      <c r="J84" s="62"/>
      <c r="K84" s="62"/>
      <c r="L84" s="61"/>
      <c r="M84" s="62"/>
    </row>
    <row r="85" spans="3:13" ht="15">
      <c r="C85" s="4"/>
      <c r="D85" s="4"/>
      <c r="E85" s="4"/>
      <c r="I85" s="61"/>
      <c r="J85" s="62"/>
      <c r="K85" s="62"/>
      <c r="L85" s="61"/>
      <c r="M85" s="62"/>
    </row>
    <row r="86" spans="3:13" ht="15">
      <c r="C86" s="4"/>
      <c r="D86" s="4"/>
      <c r="E86" s="4"/>
      <c r="I86" s="61"/>
      <c r="J86" s="62"/>
      <c r="K86" s="62"/>
      <c r="L86" s="61"/>
      <c r="M86" s="62"/>
    </row>
    <row r="87" spans="3:13" ht="15">
      <c r="C87" s="4"/>
      <c r="D87" s="4"/>
      <c r="E87" s="4"/>
      <c r="I87" s="61"/>
      <c r="J87" s="62"/>
      <c r="K87" s="62"/>
      <c r="L87" s="61"/>
      <c r="M87" s="62"/>
    </row>
    <row r="88" spans="3:13" ht="15">
      <c r="C88" s="4"/>
      <c r="D88" s="4"/>
      <c r="E88" s="4"/>
      <c r="I88" s="61"/>
      <c r="J88" s="62"/>
      <c r="K88" s="62"/>
      <c r="L88" s="61"/>
      <c r="M88" s="62"/>
    </row>
    <row r="89" spans="3:13" ht="15">
      <c r="C89" s="4"/>
      <c r="D89" s="4"/>
      <c r="E89" s="4"/>
      <c r="I89" s="61"/>
      <c r="J89" s="62"/>
      <c r="K89" s="62"/>
      <c r="L89" s="61"/>
      <c r="M89" s="62"/>
    </row>
    <row r="90" spans="3:5" ht="15">
      <c r="C90" s="4"/>
      <c r="D90" s="4"/>
      <c r="E90" s="4"/>
    </row>
  </sheetData>
  <sheetProtection/>
  <autoFilter ref="A1:M90"/>
  <mergeCells count="1">
    <mergeCell ref="A83:B8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0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D99" sqref="D99"/>
    </sheetView>
  </sheetViews>
  <sheetFormatPr defaultColWidth="9.140625" defaultRowHeight="15"/>
  <cols>
    <col min="1" max="1" width="12.7109375" style="0" bestFit="1" customWidth="1"/>
    <col min="2" max="2" width="16.421875" style="0" bestFit="1" customWidth="1"/>
    <col min="3" max="3" width="12.00390625" style="0" bestFit="1" customWidth="1"/>
    <col min="4" max="4" width="12.00390625" style="0" customWidth="1"/>
    <col min="5" max="5" width="12.00390625" style="0" bestFit="1" customWidth="1"/>
    <col min="6" max="6" width="19.140625" style="0" bestFit="1" customWidth="1"/>
    <col min="7" max="7" width="33.140625" style="0" bestFit="1" customWidth="1"/>
    <col min="8" max="8" width="33.140625" style="0" customWidth="1"/>
    <col min="9" max="9" width="18.421875" style="0" customWidth="1"/>
    <col min="10" max="11" width="21.28125" style="0" bestFit="1" customWidth="1"/>
    <col min="12" max="13" width="32.421875" style="0" customWidth="1"/>
  </cols>
  <sheetData>
    <row r="1" spans="1:13" ht="75.75" thickBot="1">
      <c r="A1" s="112" t="s">
        <v>282</v>
      </c>
      <c r="B1" s="29" t="s">
        <v>168</v>
      </c>
      <c r="C1" s="76">
        <v>40452</v>
      </c>
      <c r="D1" s="86">
        <v>40787</v>
      </c>
      <c r="E1" s="77">
        <v>40817</v>
      </c>
      <c r="F1" s="41" t="s">
        <v>283</v>
      </c>
      <c r="G1" s="52" t="s">
        <v>270</v>
      </c>
      <c r="H1" s="16" t="s">
        <v>269</v>
      </c>
      <c r="I1" s="41" t="s">
        <v>284</v>
      </c>
      <c r="J1" s="75" t="s">
        <v>273</v>
      </c>
      <c r="K1" s="73" t="s">
        <v>274</v>
      </c>
      <c r="L1" s="52" t="s">
        <v>285</v>
      </c>
      <c r="M1" s="41" t="s">
        <v>286</v>
      </c>
    </row>
    <row r="2" spans="1:13" ht="15">
      <c r="A2" s="23">
        <v>1</v>
      </c>
      <c r="B2" s="24" t="s">
        <v>8</v>
      </c>
      <c r="C2" s="96">
        <v>28946</v>
      </c>
      <c r="D2" s="4">
        <v>32330</v>
      </c>
      <c r="E2" s="15">
        <v>32926</v>
      </c>
      <c r="F2" s="39">
        <f aca="true" t="shared" si="0" ref="F2:F33">E2/$E$83</f>
        <v>0.023101928154308476</v>
      </c>
      <c r="G2" s="39">
        <f aca="true" t="shared" si="1" ref="G2:G33">(E2-C2)/C2</f>
        <v>0.13749740896842397</v>
      </c>
      <c r="H2" s="27">
        <f aca="true" t="shared" si="2" ref="H2:H33">E2-C2</f>
        <v>3980</v>
      </c>
      <c r="I2" s="44">
        <f aca="true" t="shared" si="3" ref="I2:I33">H2/$H$83</f>
        <v>0.031383805010369276</v>
      </c>
      <c r="J2" s="4">
        <v>32195.779</v>
      </c>
      <c r="K2" s="14">
        <v>32601.419</v>
      </c>
      <c r="L2" s="44">
        <f aca="true" t="shared" si="4" ref="L2:L33">(K2-J2)/J2</f>
        <v>0.012599167114422145</v>
      </c>
      <c r="M2" s="14">
        <f aca="true" t="shared" si="5" ref="M2:M33">K2-J2</f>
        <v>405.64000000000306</v>
      </c>
    </row>
    <row r="3" spans="1:13" ht="15">
      <c r="A3" s="2">
        <v>2</v>
      </c>
      <c r="B3" s="25" t="s">
        <v>9</v>
      </c>
      <c r="C3" s="53">
        <v>3888</v>
      </c>
      <c r="D3" s="4">
        <v>4547</v>
      </c>
      <c r="E3" s="15">
        <v>4629</v>
      </c>
      <c r="F3" s="40">
        <f t="shared" si="0"/>
        <v>0.0032478535329616086</v>
      </c>
      <c r="G3" s="40">
        <f t="shared" si="1"/>
        <v>0.19058641975308643</v>
      </c>
      <c r="H3" s="27">
        <f t="shared" si="2"/>
        <v>741</v>
      </c>
      <c r="I3" s="34">
        <f t="shared" si="3"/>
        <v>0.005843065204191867</v>
      </c>
      <c r="J3" s="4">
        <v>4550.6234</v>
      </c>
      <c r="K3" s="15">
        <v>4613.6188</v>
      </c>
      <c r="L3" s="34">
        <f t="shared" si="4"/>
        <v>0.013843246180292526</v>
      </c>
      <c r="M3" s="15">
        <f t="shared" si="5"/>
        <v>62.99539999999979</v>
      </c>
    </row>
    <row r="4" spans="1:13" ht="15">
      <c r="A4" s="2">
        <v>3</v>
      </c>
      <c r="B4" s="25" t="s">
        <v>10</v>
      </c>
      <c r="C4" s="53">
        <v>9279</v>
      </c>
      <c r="D4" s="4">
        <v>10179</v>
      </c>
      <c r="E4" s="15">
        <v>10283</v>
      </c>
      <c r="F4" s="40">
        <f t="shared" si="0"/>
        <v>0.007214879645591752</v>
      </c>
      <c r="G4" s="40">
        <f t="shared" si="1"/>
        <v>0.1082013147968531</v>
      </c>
      <c r="H4" s="27">
        <f t="shared" si="2"/>
        <v>1004</v>
      </c>
      <c r="I4" s="34">
        <f t="shared" si="3"/>
        <v>0.007916919655882098</v>
      </c>
      <c r="J4" s="4">
        <v>10071.081</v>
      </c>
      <c r="K4" s="15">
        <v>10173.417</v>
      </c>
      <c r="L4" s="34">
        <f t="shared" si="4"/>
        <v>0.010161371952027725</v>
      </c>
      <c r="M4" s="15">
        <f t="shared" si="5"/>
        <v>102.33599999999933</v>
      </c>
    </row>
    <row r="5" spans="1:13" ht="15">
      <c r="A5" s="2">
        <v>4</v>
      </c>
      <c r="B5" s="25" t="s">
        <v>11</v>
      </c>
      <c r="C5" s="53">
        <v>1567</v>
      </c>
      <c r="D5" s="4">
        <v>1861</v>
      </c>
      <c r="E5" s="15">
        <v>1902</v>
      </c>
      <c r="F5" s="40">
        <f t="shared" si="0"/>
        <v>0.0013345036551507842</v>
      </c>
      <c r="G5" s="40">
        <f t="shared" si="1"/>
        <v>0.21378430121250797</v>
      </c>
      <c r="H5" s="27">
        <f t="shared" si="2"/>
        <v>335</v>
      </c>
      <c r="I5" s="34">
        <f t="shared" si="3"/>
        <v>0.0026416016780084687</v>
      </c>
      <c r="J5" s="4">
        <v>1795.0806</v>
      </c>
      <c r="K5" s="15">
        <v>1826.4376</v>
      </c>
      <c r="L5" s="34">
        <f t="shared" si="4"/>
        <v>0.017468296409643095</v>
      </c>
      <c r="M5" s="15">
        <f t="shared" si="5"/>
        <v>31.35699999999997</v>
      </c>
    </row>
    <row r="6" spans="1:13" ht="15">
      <c r="A6" s="2">
        <v>5</v>
      </c>
      <c r="B6" s="25" t="s">
        <v>12</v>
      </c>
      <c r="C6" s="53">
        <v>4414</v>
      </c>
      <c r="D6" s="4">
        <v>4796</v>
      </c>
      <c r="E6" s="15">
        <v>4813</v>
      </c>
      <c r="F6" s="40">
        <f t="shared" si="0"/>
        <v>0.003376953781409424</v>
      </c>
      <c r="G6" s="40">
        <f t="shared" si="1"/>
        <v>0.09039420027186226</v>
      </c>
      <c r="H6" s="27">
        <f t="shared" si="2"/>
        <v>399</v>
      </c>
      <c r="I6" s="34">
        <f t="shared" si="3"/>
        <v>0.003146265879180236</v>
      </c>
      <c r="J6" s="4">
        <v>4768.5711</v>
      </c>
      <c r="K6" s="15">
        <v>4780.5435</v>
      </c>
      <c r="L6" s="34">
        <f t="shared" si="4"/>
        <v>0.002510689208345798</v>
      </c>
      <c r="M6" s="15">
        <f t="shared" si="5"/>
        <v>11.972399999999652</v>
      </c>
    </row>
    <row r="7" spans="1:13" ht="15">
      <c r="A7" s="2">
        <v>6</v>
      </c>
      <c r="B7" s="25" t="s">
        <v>13</v>
      </c>
      <c r="C7" s="53">
        <v>104476</v>
      </c>
      <c r="D7" s="4">
        <v>111313</v>
      </c>
      <c r="E7" s="15">
        <v>112418</v>
      </c>
      <c r="F7" s="40">
        <f t="shared" si="0"/>
        <v>0.07887604201090476</v>
      </c>
      <c r="G7" s="40">
        <f t="shared" si="1"/>
        <v>0.07601745855507484</v>
      </c>
      <c r="H7" s="27">
        <f t="shared" si="2"/>
        <v>7942</v>
      </c>
      <c r="I7" s="34">
        <f t="shared" si="3"/>
        <v>0.06262567321415899</v>
      </c>
      <c r="J7" s="4">
        <v>111356.24</v>
      </c>
      <c r="K7" s="15">
        <v>112122.63</v>
      </c>
      <c r="L7" s="34">
        <f t="shared" si="4"/>
        <v>0.006882326486598321</v>
      </c>
      <c r="M7" s="15">
        <f t="shared" si="5"/>
        <v>766.3899999999994</v>
      </c>
    </row>
    <row r="8" spans="1:13" ht="15">
      <c r="A8" s="2">
        <v>7</v>
      </c>
      <c r="B8" s="25" t="s">
        <v>14</v>
      </c>
      <c r="C8" s="53">
        <v>49711</v>
      </c>
      <c r="D8" s="4">
        <v>55613</v>
      </c>
      <c r="E8" s="15">
        <v>55557</v>
      </c>
      <c r="F8" s="40">
        <f t="shared" si="0"/>
        <v>0.03898055708160469</v>
      </c>
      <c r="G8" s="40">
        <f t="shared" si="1"/>
        <v>0.11759972641870009</v>
      </c>
      <c r="H8" s="27">
        <f t="shared" si="2"/>
        <v>5846</v>
      </c>
      <c r="I8" s="34">
        <f t="shared" si="3"/>
        <v>0.046097920625783606</v>
      </c>
      <c r="J8" s="4">
        <v>54462.5899999999</v>
      </c>
      <c r="K8" s="15">
        <v>54919.437</v>
      </c>
      <c r="L8" s="34">
        <f t="shared" si="4"/>
        <v>0.00838827165583012</v>
      </c>
      <c r="M8" s="15">
        <f t="shared" si="5"/>
        <v>456.84700000009616</v>
      </c>
    </row>
    <row r="9" spans="1:13" ht="15">
      <c r="A9" s="2">
        <v>8</v>
      </c>
      <c r="B9" s="25" t="s">
        <v>15</v>
      </c>
      <c r="C9" s="53">
        <v>2614</v>
      </c>
      <c r="D9" s="4">
        <v>2851</v>
      </c>
      <c r="E9" s="15">
        <v>2907</v>
      </c>
      <c r="F9" s="40">
        <f t="shared" si="0"/>
        <v>0.00203964359911847</v>
      </c>
      <c r="G9" s="40">
        <f t="shared" si="1"/>
        <v>0.11208875286916603</v>
      </c>
      <c r="H9" s="27">
        <f t="shared" si="2"/>
        <v>293</v>
      </c>
      <c r="I9" s="34">
        <f t="shared" si="3"/>
        <v>0.0023104157959894967</v>
      </c>
      <c r="J9" s="4">
        <v>2775.3858</v>
      </c>
      <c r="K9" s="15">
        <v>2792.3025</v>
      </c>
      <c r="L9" s="34">
        <f t="shared" si="4"/>
        <v>0.006095260702133651</v>
      </c>
      <c r="M9" s="15">
        <f t="shared" si="5"/>
        <v>16.916699999999764</v>
      </c>
    </row>
    <row r="10" spans="1:13" ht="15">
      <c r="A10" s="2">
        <v>9</v>
      </c>
      <c r="B10" s="25" t="s">
        <v>16</v>
      </c>
      <c r="C10" s="53">
        <v>20020</v>
      </c>
      <c r="D10" s="4">
        <v>21742</v>
      </c>
      <c r="E10" s="15">
        <v>21794</v>
      </c>
      <c r="F10" s="40">
        <f t="shared" si="0"/>
        <v>0.015291363123215662</v>
      </c>
      <c r="G10" s="40">
        <f t="shared" si="1"/>
        <v>0.0886113886113886</v>
      </c>
      <c r="H10" s="27">
        <f t="shared" si="2"/>
        <v>1774</v>
      </c>
      <c r="I10" s="34">
        <f t="shared" si="3"/>
        <v>0.013988660826229921</v>
      </c>
      <c r="J10" s="4">
        <v>21410.598</v>
      </c>
      <c r="K10" s="15">
        <v>21495.835</v>
      </c>
      <c r="L10" s="34">
        <f t="shared" si="4"/>
        <v>0.003981065825438287</v>
      </c>
      <c r="M10" s="15">
        <f t="shared" si="5"/>
        <v>85.23699999999735</v>
      </c>
    </row>
    <row r="11" spans="1:13" ht="15">
      <c r="A11" s="2">
        <v>10</v>
      </c>
      <c r="B11" s="25" t="s">
        <v>17</v>
      </c>
      <c r="C11" s="53">
        <v>21376</v>
      </c>
      <c r="D11" s="4">
        <v>23312</v>
      </c>
      <c r="E11" s="15">
        <v>23372</v>
      </c>
      <c r="F11" s="40">
        <f t="shared" si="0"/>
        <v>0.016398538080012685</v>
      </c>
      <c r="G11" s="40">
        <f t="shared" si="1"/>
        <v>0.09337574850299402</v>
      </c>
      <c r="H11" s="27">
        <f t="shared" si="2"/>
        <v>1996</v>
      </c>
      <c r="I11" s="34">
        <f t="shared" si="3"/>
        <v>0.01573921477404449</v>
      </c>
      <c r="J11" s="4">
        <v>23285.162</v>
      </c>
      <c r="K11" s="15">
        <v>23409.168</v>
      </c>
      <c r="L11" s="34">
        <f t="shared" si="4"/>
        <v>0.0053255373529289265</v>
      </c>
      <c r="M11" s="15">
        <f t="shared" si="5"/>
        <v>124.00600000000122</v>
      </c>
    </row>
    <row r="12" spans="1:13" ht="15">
      <c r="A12" s="2">
        <v>11</v>
      </c>
      <c r="B12" s="25" t="s">
        <v>18</v>
      </c>
      <c r="C12" s="53">
        <v>3631</v>
      </c>
      <c r="D12" s="4">
        <v>3906</v>
      </c>
      <c r="E12" s="15">
        <v>3950</v>
      </c>
      <c r="F12" s="40">
        <f t="shared" si="0"/>
        <v>0.0027714455509177693</v>
      </c>
      <c r="G12" s="40">
        <f t="shared" si="1"/>
        <v>0.08785458551363261</v>
      </c>
      <c r="H12" s="27">
        <f t="shared" si="2"/>
        <v>319</v>
      </c>
      <c r="I12" s="34">
        <f t="shared" si="3"/>
        <v>0.002515435627715527</v>
      </c>
      <c r="J12" s="4">
        <v>3887.20147928291</v>
      </c>
      <c r="K12" s="15">
        <v>3909.16357562776</v>
      </c>
      <c r="L12" s="34">
        <f t="shared" si="4"/>
        <v>0.0056498477019775095</v>
      </c>
      <c r="M12" s="15">
        <f t="shared" si="5"/>
        <v>21.962096344850124</v>
      </c>
    </row>
    <row r="13" spans="1:13" ht="15">
      <c r="A13" s="2">
        <v>12</v>
      </c>
      <c r="B13" s="25" t="s">
        <v>19</v>
      </c>
      <c r="C13" s="53">
        <v>1356</v>
      </c>
      <c r="D13" s="4">
        <v>1465</v>
      </c>
      <c r="E13" s="15">
        <v>1487</v>
      </c>
      <c r="F13" s="40">
        <f t="shared" si="0"/>
        <v>0.0010433264643581578</v>
      </c>
      <c r="G13" s="40">
        <f t="shared" si="1"/>
        <v>0.09660766961651918</v>
      </c>
      <c r="H13" s="27">
        <f t="shared" si="2"/>
        <v>131</v>
      </c>
      <c r="I13" s="34">
        <f t="shared" si="3"/>
        <v>0.001032984536773461</v>
      </c>
      <c r="J13" s="4">
        <v>1367.4574211871</v>
      </c>
      <c r="K13" s="15">
        <v>1367.47111448994</v>
      </c>
      <c r="L13" s="34">
        <f t="shared" si="4"/>
        <v>1.0013695949760209E-05</v>
      </c>
      <c r="M13" s="15">
        <f t="shared" si="5"/>
        <v>0.013693302840010801</v>
      </c>
    </row>
    <row r="14" spans="1:13" ht="15">
      <c r="A14" s="2">
        <v>13</v>
      </c>
      <c r="B14" s="25" t="s">
        <v>20</v>
      </c>
      <c r="C14" s="53">
        <v>1927</v>
      </c>
      <c r="D14" s="4">
        <v>2131</v>
      </c>
      <c r="E14" s="15">
        <v>2192</v>
      </c>
      <c r="F14" s="40">
        <f t="shared" si="0"/>
        <v>0.0015379768728131015</v>
      </c>
      <c r="G14" s="40">
        <f t="shared" si="1"/>
        <v>0.137519460300986</v>
      </c>
      <c r="H14" s="27">
        <f t="shared" si="2"/>
        <v>265</v>
      </c>
      <c r="I14" s="34">
        <f t="shared" si="3"/>
        <v>0.0020896252079768483</v>
      </c>
      <c r="J14" s="4">
        <v>2036.78996464672</v>
      </c>
      <c r="K14" s="15">
        <v>2055.27942860133</v>
      </c>
      <c r="L14" s="34">
        <f t="shared" si="4"/>
        <v>0.009077746982034576</v>
      </c>
      <c r="M14" s="15">
        <f t="shared" si="5"/>
        <v>18.489463954610073</v>
      </c>
    </row>
    <row r="15" spans="1:13" ht="15">
      <c r="A15" s="2">
        <v>14</v>
      </c>
      <c r="B15" s="25" t="s">
        <v>21</v>
      </c>
      <c r="C15" s="53">
        <v>5439</v>
      </c>
      <c r="D15" s="4">
        <v>5950</v>
      </c>
      <c r="E15" s="15">
        <v>6025</v>
      </c>
      <c r="F15" s="40">
        <f t="shared" si="0"/>
        <v>0.004227331504880902</v>
      </c>
      <c r="G15" s="40">
        <f t="shared" si="1"/>
        <v>0.10774039345467917</v>
      </c>
      <c r="H15" s="27">
        <f t="shared" si="2"/>
        <v>586</v>
      </c>
      <c r="I15" s="34">
        <f t="shared" si="3"/>
        <v>0.004620831591978993</v>
      </c>
      <c r="J15" s="4">
        <v>5923.0705359001</v>
      </c>
      <c r="K15" s="15">
        <v>5941.89707366339</v>
      </c>
      <c r="L15" s="34">
        <f t="shared" si="4"/>
        <v>0.0031785098031807805</v>
      </c>
      <c r="M15" s="15">
        <f t="shared" si="5"/>
        <v>18.826537763289707</v>
      </c>
    </row>
    <row r="16" spans="1:13" ht="15">
      <c r="A16" s="2">
        <v>15</v>
      </c>
      <c r="B16" s="25" t="s">
        <v>22</v>
      </c>
      <c r="C16" s="53">
        <v>4607</v>
      </c>
      <c r="D16" s="4">
        <v>5047</v>
      </c>
      <c r="E16" s="15">
        <v>5125</v>
      </c>
      <c r="F16" s="40">
        <f t="shared" si="0"/>
        <v>0.0035958628983426754</v>
      </c>
      <c r="G16" s="40">
        <f t="shared" si="1"/>
        <v>0.11243759496418494</v>
      </c>
      <c r="H16" s="27">
        <f t="shared" si="2"/>
        <v>518</v>
      </c>
      <c r="I16" s="34">
        <f t="shared" si="3"/>
        <v>0.0040846258782339905</v>
      </c>
      <c r="J16" s="4">
        <v>5040.9353</v>
      </c>
      <c r="K16" s="15">
        <v>5094.55559999999</v>
      </c>
      <c r="L16" s="34">
        <f t="shared" si="4"/>
        <v>0.010636974451941405</v>
      </c>
      <c r="M16" s="15">
        <f t="shared" si="5"/>
        <v>53.620299999989584</v>
      </c>
    </row>
    <row r="17" spans="1:13" ht="15">
      <c r="A17" s="2">
        <v>16</v>
      </c>
      <c r="B17" s="25" t="s">
        <v>23</v>
      </c>
      <c r="C17" s="53">
        <v>52671</v>
      </c>
      <c r="D17" s="4">
        <v>57469</v>
      </c>
      <c r="E17" s="15">
        <v>57859</v>
      </c>
      <c r="F17" s="40">
        <f t="shared" si="0"/>
        <v>0.04059571345077246</v>
      </c>
      <c r="G17" s="40">
        <f t="shared" si="1"/>
        <v>0.09849822482960263</v>
      </c>
      <c r="H17" s="27">
        <f t="shared" si="2"/>
        <v>5188</v>
      </c>
      <c r="I17" s="34">
        <f t="shared" si="3"/>
        <v>0.04090934180748638</v>
      </c>
      <c r="J17" s="4">
        <v>57421.7021229797</v>
      </c>
      <c r="K17" s="15">
        <v>57743.898992821</v>
      </c>
      <c r="L17" s="34">
        <f t="shared" si="4"/>
        <v>0.005611064422145647</v>
      </c>
      <c r="M17" s="15">
        <f t="shared" si="5"/>
        <v>322.1968698412966</v>
      </c>
    </row>
    <row r="18" spans="1:13" ht="15">
      <c r="A18" s="2">
        <v>17</v>
      </c>
      <c r="B18" s="25" t="s">
        <v>24</v>
      </c>
      <c r="C18" s="53">
        <v>10254</v>
      </c>
      <c r="D18" s="4">
        <v>11285</v>
      </c>
      <c r="E18" s="15">
        <v>11393</v>
      </c>
      <c r="F18" s="40">
        <f t="shared" si="0"/>
        <v>0.007993690926988898</v>
      </c>
      <c r="G18" s="40">
        <f t="shared" si="1"/>
        <v>0.11107860347181588</v>
      </c>
      <c r="H18" s="27">
        <f t="shared" si="2"/>
        <v>1139</v>
      </c>
      <c r="I18" s="34">
        <f t="shared" si="3"/>
        <v>0.008981445705228795</v>
      </c>
      <c r="J18" s="4">
        <v>11210.606</v>
      </c>
      <c r="K18" s="15">
        <v>11323.322</v>
      </c>
      <c r="L18" s="34">
        <f t="shared" si="4"/>
        <v>0.010054407406700437</v>
      </c>
      <c r="M18" s="15">
        <f t="shared" si="5"/>
        <v>112.71600000000035</v>
      </c>
    </row>
    <row r="19" spans="1:13" ht="15">
      <c r="A19" s="2">
        <v>18</v>
      </c>
      <c r="B19" s="25" t="s">
        <v>25</v>
      </c>
      <c r="C19" s="53">
        <v>2518</v>
      </c>
      <c r="D19" s="4">
        <v>2573</v>
      </c>
      <c r="E19" s="15">
        <v>2610</v>
      </c>
      <c r="F19" s="40">
        <f t="shared" si="0"/>
        <v>0.0018312589589608553</v>
      </c>
      <c r="G19" s="40">
        <f t="shared" si="1"/>
        <v>0.03653693407466243</v>
      </c>
      <c r="H19" s="27">
        <f t="shared" si="2"/>
        <v>92</v>
      </c>
      <c r="I19" s="34">
        <f t="shared" si="3"/>
        <v>0.0007254547891844154</v>
      </c>
      <c r="J19" s="4">
        <v>2603.6812</v>
      </c>
      <c r="K19" s="15">
        <v>2578.9855</v>
      </c>
      <c r="L19" s="34">
        <f t="shared" si="4"/>
        <v>-0.009484916970633814</v>
      </c>
      <c r="M19" s="15">
        <f t="shared" si="5"/>
        <v>-24.695700000000215</v>
      </c>
    </row>
    <row r="20" spans="1:13" ht="15">
      <c r="A20" s="2">
        <v>19</v>
      </c>
      <c r="B20" s="25" t="s">
        <v>26</v>
      </c>
      <c r="C20" s="53">
        <v>7229</v>
      </c>
      <c r="D20" s="4">
        <v>7585</v>
      </c>
      <c r="E20" s="15">
        <v>7557</v>
      </c>
      <c r="F20" s="40">
        <f t="shared" si="0"/>
        <v>0.005302231399565971</v>
      </c>
      <c r="G20" s="40">
        <f t="shared" si="1"/>
        <v>0.04537280398395352</v>
      </c>
      <c r="H20" s="27">
        <f t="shared" si="2"/>
        <v>328</v>
      </c>
      <c r="I20" s="34">
        <f t="shared" si="3"/>
        <v>0.002586404031005307</v>
      </c>
      <c r="J20" s="4">
        <v>7533.8003</v>
      </c>
      <c r="K20" s="15">
        <v>7541.6133</v>
      </c>
      <c r="L20" s="34">
        <f t="shared" si="4"/>
        <v>0.0010370596098757889</v>
      </c>
      <c r="M20" s="15">
        <f t="shared" si="5"/>
        <v>7.813000000000102</v>
      </c>
    </row>
    <row r="21" spans="1:13" ht="15">
      <c r="A21" s="2">
        <v>20</v>
      </c>
      <c r="B21" s="25" t="s">
        <v>27</v>
      </c>
      <c r="C21" s="53">
        <v>18742</v>
      </c>
      <c r="D21" s="4">
        <v>20343</v>
      </c>
      <c r="E21" s="15">
        <v>20543</v>
      </c>
      <c r="F21" s="40">
        <f t="shared" si="0"/>
        <v>0.014413621760127528</v>
      </c>
      <c r="G21" s="40">
        <f t="shared" si="1"/>
        <v>0.09609433358232845</v>
      </c>
      <c r="H21" s="27">
        <f t="shared" si="2"/>
        <v>1801</v>
      </c>
      <c r="I21" s="34">
        <f t="shared" si="3"/>
        <v>0.014201566036099261</v>
      </c>
      <c r="J21" s="4">
        <v>20377.961</v>
      </c>
      <c r="K21" s="15">
        <v>20553.314</v>
      </c>
      <c r="L21" s="34">
        <f t="shared" si="4"/>
        <v>0.00860503168104008</v>
      </c>
      <c r="M21" s="15">
        <f t="shared" si="5"/>
        <v>175.35299999999916</v>
      </c>
    </row>
    <row r="22" spans="1:13" ht="15">
      <c r="A22" s="2">
        <v>21</v>
      </c>
      <c r="B22" s="25" t="s">
        <v>28</v>
      </c>
      <c r="C22" s="53">
        <v>9493</v>
      </c>
      <c r="D22" s="4">
        <v>10491</v>
      </c>
      <c r="E22" s="15">
        <v>10570</v>
      </c>
      <c r="F22" s="40">
        <f t="shared" si="0"/>
        <v>0.007416247967898942</v>
      </c>
      <c r="G22" s="40">
        <f t="shared" si="1"/>
        <v>0.1134520172758875</v>
      </c>
      <c r="H22" s="27">
        <f t="shared" si="2"/>
        <v>1077</v>
      </c>
      <c r="I22" s="34">
        <f t="shared" si="3"/>
        <v>0.008492552260343645</v>
      </c>
      <c r="J22" s="4">
        <v>10515.767</v>
      </c>
      <c r="K22" s="15">
        <v>10588.06</v>
      </c>
      <c r="L22" s="34">
        <f t="shared" si="4"/>
        <v>0.006874724401938505</v>
      </c>
      <c r="M22" s="15">
        <f t="shared" si="5"/>
        <v>72.29299999999967</v>
      </c>
    </row>
    <row r="23" spans="1:13" ht="15">
      <c r="A23" s="2">
        <v>22</v>
      </c>
      <c r="B23" s="25" t="s">
        <v>29</v>
      </c>
      <c r="C23" s="53">
        <v>7534</v>
      </c>
      <c r="D23" s="4">
        <v>8100</v>
      </c>
      <c r="E23" s="15">
        <v>8141</v>
      </c>
      <c r="F23" s="40">
        <f t="shared" si="0"/>
        <v>0.005711984362030775</v>
      </c>
      <c r="G23" s="40">
        <f t="shared" si="1"/>
        <v>0.08056809131935228</v>
      </c>
      <c r="H23" s="27">
        <f t="shared" si="2"/>
        <v>607</v>
      </c>
      <c r="I23" s="34">
        <f t="shared" si="3"/>
        <v>0.00478642453298848</v>
      </c>
      <c r="J23" s="4">
        <v>8154.5275</v>
      </c>
      <c r="K23" s="15">
        <v>8178.3676</v>
      </c>
      <c r="L23" s="34">
        <f t="shared" si="4"/>
        <v>0.002923541554062996</v>
      </c>
      <c r="M23" s="15">
        <f t="shared" si="5"/>
        <v>23.84009999999944</v>
      </c>
    </row>
    <row r="24" spans="1:13" ht="15">
      <c r="A24" s="2">
        <v>23</v>
      </c>
      <c r="B24" s="25" t="s">
        <v>30</v>
      </c>
      <c r="C24" s="53">
        <v>5337</v>
      </c>
      <c r="D24" s="4">
        <v>5809</v>
      </c>
      <c r="E24" s="15">
        <v>5895</v>
      </c>
      <c r="F24" s="40">
        <f t="shared" si="0"/>
        <v>0.00413611937282538</v>
      </c>
      <c r="G24" s="40">
        <f t="shared" si="1"/>
        <v>0.1045531197301855</v>
      </c>
      <c r="H24" s="27">
        <f t="shared" si="2"/>
        <v>558</v>
      </c>
      <c r="I24" s="34">
        <f t="shared" si="3"/>
        <v>0.004400041003966345</v>
      </c>
      <c r="J24" s="4">
        <v>5799.6745</v>
      </c>
      <c r="K24" s="15">
        <v>5836.2481</v>
      </c>
      <c r="L24" s="34">
        <f t="shared" si="4"/>
        <v>0.006306147008767426</v>
      </c>
      <c r="M24" s="15">
        <f t="shared" si="5"/>
        <v>36.573599999999715</v>
      </c>
    </row>
    <row r="25" spans="1:13" ht="15">
      <c r="A25" s="2">
        <v>24</v>
      </c>
      <c r="B25" s="25" t="s">
        <v>31</v>
      </c>
      <c r="C25" s="53">
        <v>2593</v>
      </c>
      <c r="D25" s="4">
        <v>2824</v>
      </c>
      <c r="E25" s="15">
        <v>2868</v>
      </c>
      <c r="F25" s="40">
        <f t="shared" si="0"/>
        <v>0.0020122799595018136</v>
      </c>
      <c r="G25" s="40">
        <f t="shared" si="1"/>
        <v>0.10605476282298495</v>
      </c>
      <c r="H25" s="27">
        <f t="shared" si="2"/>
        <v>275</v>
      </c>
      <c r="I25" s="34">
        <f t="shared" si="3"/>
        <v>0.002168478989409937</v>
      </c>
      <c r="J25" s="4">
        <v>2711.84357624517</v>
      </c>
      <c r="K25" s="15">
        <v>2765.74997668974</v>
      </c>
      <c r="L25" s="34">
        <f t="shared" si="4"/>
        <v>0.019878137853072256</v>
      </c>
      <c r="M25" s="15">
        <f t="shared" si="5"/>
        <v>53.906400444569954</v>
      </c>
    </row>
    <row r="26" spans="1:13" ht="15">
      <c r="A26" s="2">
        <v>25</v>
      </c>
      <c r="B26" s="25" t="s">
        <v>32</v>
      </c>
      <c r="C26" s="53">
        <v>7451</v>
      </c>
      <c r="D26" s="4">
        <v>7610</v>
      </c>
      <c r="E26" s="15">
        <v>7826</v>
      </c>
      <c r="F26" s="40">
        <f t="shared" si="0"/>
        <v>0.005490970349742396</v>
      </c>
      <c r="G26" s="40">
        <f t="shared" si="1"/>
        <v>0.05032881492417125</v>
      </c>
      <c r="H26" s="27">
        <f t="shared" si="2"/>
        <v>375</v>
      </c>
      <c r="I26" s="34">
        <f t="shared" si="3"/>
        <v>0.0029570168037408233</v>
      </c>
      <c r="J26" s="4">
        <v>7593.0457</v>
      </c>
      <c r="K26" s="15">
        <v>7603.8736</v>
      </c>
      <c r="L26" s="34">
        <f t="shared" si="4"/>
        <v>0.0014260285566304741</v>
      </c>
      <c r="M26" s="15">
        <f t="shared" si="5"/>
        <v>10.827900000000227</v>
      </c>
    </row>
    <row r="27" spans="1:13" ht="15">
      <c r="A27" s="2">
        <v>26</v>
      </c>
      <c r="B27" s="25" t="s">
        <v>33</v>
      </c>
      <c r="C27" s="53">
        <v>15414</v>
      </c>
      <c r="D27" s="4">
        <v>16661</v>
      </c>
      <c r="E27" s="15">
        <v>16883</v>
      </c>
      <c r="F27" s="40">
        <f t="shared" si="0"/>
        <v>0.011845649426872076</v>
      </c>
      <c r="G27" s="40">
        <f t="shared" si="1"/>
        <v>0.09530297132476968</v>
      </c>
      <c r="H27" s="27">
        <f t="shared" si="2"/>
        <v>1469</v>
      </c>
      <c r="I27" s="34">
        <f t="shared" si="3"/>
        <v>0.011583620492520718</v>
      </c>
      <c r="J27" s="4">
        <v>16580.308</v>
      </c>
      <c r="K27" s="15">
        <v>16711.33</v>
      </c>
      <c r="L27" s="34">
        <f t="shared" si="4"/>
        <v>0.007902265748018724</v>
      </c>
      <c r="M27" s="15">
        <f t="shared" si="5"/>
        <v>131.02200000000084</v>
      </c>
    </row>
    <row r="28" spans="1:13" ht="15">
      <c r="A28" s="2">
        <v>27</v>
      </c>
      <c r="B28" s="25" t="s">
        <v>34</v>
      </c>
      <c r="C28" s="53">
        <v>21439</v>
      </c>
      <c r="D28" s="4">
        <v>24212</v>
      </c>
      <c r="E28" s="15">
        <v>24541</v>
      </c>
      <c r="F28" s="40">
        <f t="shared" si="0"/>
        <v>0.017218745636727338</v>
      </c>
      <c r="G28" s="40">
        <f t="shared" si="1"/>
        <v>0.14468958440225757</v>
      </c>
      <c r="H28" s="27">
        <f t="shared" si="2"/>
        <v>3102</v>
      </c>
      <c r="I28" s="34">
        <f t="shared" si="3"/>
        <v>0.02446044300054409</v>
      </c>
      <c r="J28" s="4">
        <v>24318.801</v>
      </c>
      <c r="K28" s="15">
        <v>24613.86</v>
      </c>
      <c r="L28" s="34">
        <f t="shared" si="4"/>
        <v>0.012132958364189135</v>
      </c>
      <c r="M28" s="15">
        <f t="shared" si="5"/>
        <v>295.0590000000011</v>
      </c>
    </row>
    <row r="29" spans="1:13" ht="15">
      <c r="A29" s="2">
        <v>28</v>
      </c>
      <c r="B29" s="25" t="s">
        <v>35</v>
      </c>
      <c r="C29" s="53">
        <v>6080</v>
      </c>
      <c r="D29" s="4">
        <v>6426</v>
      </c>
      <c r="E29" s="15">
        <v>6587</v>
      </c>
      <c r="F29" s="40">
        <f t="shared" si="0"/>
        <v>0.004621648568074771</v>
      </c>
      <c r="G29" s="40">
        <f t="shared" si="1"/>
        <v>0.08338815789473684</v>
      </c>
      <c r="H29" s="27">
        <f t="shared" si="2"/>
        <v>507</v>
      </c>
      <c r="I29" s="34">
        <f t="shared" si="3"/>
        <v>0.0039978867186575935</v>
      </c>
      <c r="J29" s="4">
        <v>6459.5558</v>
      </c>
      <c r="K29" s="15">
        <v>6514.0456</v>
      </c>
      <c r="L29" s="34">
        <f t="shared" si="4"/>
        <v>0.008435533601242409</v>
      </c>
      <c r="M29" s="15">
        <f t="shared" si="5"/>
        <v>54.48980000000029</v>
      </c>
    </row>
    <row r="30" spans="1:13" ht="15">
      <c r="A30" s="2">
        <v>29</v>
      </c>
      <c r="B30" s="25" t="s">
        <v>36</v>
      </c>
      <c r="C30" s="53">
        <v>1647</v>
      </c>
      <c r="D30" s="4">
        <v>1837</v>
      </c>
      <c r="E30" s="15">
        <v>1842</v>
      </c>
      <c r="F30" s="40">
        <f t="shared" si="0"/>
        <v>0.0012924057480482357</v>
      </c>
      <c r="G30" s="40">
        <f t="shared" si="1"/>
        <v>0.11839708561020036</v>
      </c>
      <c r="H30" s="27">
        <f t="shared" si="2"/>
        <v>195</v>
      </c>
      <c r="I30" s="34">
        <f t="shared" si="3"/>
        <v>0.0015376487379452281</v>
      </c>
      <c r="J30" s="4">
        <v>1767.7304</v>
      </c>
      <c r="K30" s="15">
        <v>1763.8142</v>
      </c>
      <c r="L30" s="34">
        <f t="shared" si="4"/>
        <v>-0.0022153830697259546</v>
      </c>
      <c r="M30" s="15">
        <f t="shared" si="5"/>
        <v>-3.9161999999998898</v>
      </c>
    </row>
    <row r="31" spans="1:13" ht="15">
      <c r="A31" s="2">
        <v>30</v>
      </c>
      <c r="B31" s="25" t="s">
        <v>37</v>
      </c>
      <c r="C31" s="53">
        <v>927</v>
      </c>
      <c r="D31" s="4">
        <v>960</v>
      </c>
      <c r="E31" s="15">
        <v>970</v>
      </c>
      <c r="F31" s="40">
        <f t="shared" si="0"/>
        <v>0.0006805828314911991</v>
      </c>
      <c r="G31" s="40">
        <f t="shared" si="1"/>
        <v>0.04638619201725998</v>
      </c>
      <c r="H31" s="27">
        <f t="shared" si="2"/>
        <v>43</v>
      </c>
      <c r="I31" s="34">
        <f t="shared" si="3"/>
        <v>0.0003390712601622811</v>
      </c>
      <c r="J31" s="4">
        <v>987.69983</v>
      </c>
      <c r="K31" s="15">
        <v>983.21833</v>
      </c>
      <c r="L31" s="34">
        <f t="shared" si="4"/>
        <v>-0.004537309680411692</v>
      </c>
      <c r="M31" s="15">
        <f t="shared" si="5"/>
        <v>-4.481499999999983</v>
      </c>
    </row>
    <row r="32" spans="1:13" ht="15">
      <c r="A32" s="2">
        <v>31</v>
      </c>
      <c r="B32" s="25" t="s">
        <v>38</v>
      </c>
      <c r="C32" s="53">
        <v>15178</v>
      </c>
      <c r="D32" s="4">
        <v>16915</v>
      </c>
      <c r="E32" s="15">
        <v>17172</v>
      </c>
      <c r="F32" s="40">
        <f t="shared" si="0"/>
        <v>0.01204842101274935</v>
      </c>
      <c r="G32" s="40">
        <f t="shared" si="1"/>
        <v>0.13137435762287522</v>
      </c>
      <c r="H32" s="27">
        <f t="shared" si="2"/>
        <v>1994</v>
      </c>
      <c r="I32" s="34">
        <f t="shared" si="3"/>
        <v>0.01572344401775787</v>
      </c>
      <c r="J32" s="4">
        <v>16957.185</v>
      </c>
      <c r="K32" s="15">
        <v>17165.303</v>
      </c>
      <c r="L32" s="34">
        <f t="shared" si="4"/>
        <v>0.012273145572216058</v>
      </c>
      <c r="M32" s="15">
        <f t="shared" si="5"/>
        <v>208.11799999999857</v>
      </c>
    </row>
    <row r="33" spans="1:13" ht="15">
      <c r="A33" s="2">
        <v>32</v>
      </c>
      <c r="B33" s="25" t="s">
        <v>39</v>
      </c>
      <c r="C33" s="53">
        <v>6589</v>
      </c>
      <c r="D33" s="4">
        <v>7066</v>
      </c>
      <c r="E33" s="15">
        <v>7149</v>
      </c>
      <c r="F33" s="40">
        <f t="shared" si="0"/>
        <v>0.005015965631268641</v>
      </c>
      <c r="G33" s="40">
        <f t="shared" si="1"/>
        <v>0.08499013507360753</v>
      </c>
      <c r="H33" s="27">
        <f t="shared" si="2"/>
        <v>560</v>
      </c>
      <c r="I33" s="34">
        <f t="shared" si="3"/>
        <v>0.0044158117602529625</v>
      </c>
      <c r="J33" s="4">
        <v>7108.1871</v>
      </c>
      <c r="K33" s="15">
        <v>7153.4696</v>
      </c>
      <c r="L33" s="34">
        <f t="shared" si="4"/>
        <v>0.0063704710305107545</v>
      </c>
      <c r="M33" s="15">
        <f t="shared" si="5"/>
        <v>45.282500000000255</v>
      </c>
    </row>
    <row r="34" spans="1:13" ht="15">
      <c r="A34" s="2">
        <v>33</v>
      </c>
      <c r="B34" s="25" t="s">
        <v>40</v>
      </c>
      <c r="C34" s="53">
        <v>25555</v>
      </c>
      <c r="D34" s="4">
        <v>28535</v>
      </c>
      <c r="E34" s="15">
        <v>28789</v>
      </c>
      <c r="F34" s="40">
        <f aca="true" t="shared" si="6" ref="F34:F65">E34/$E$83</f>
        <v>0.020199277459587762</v>
      </c>
      <c r="G34" s="40">
        <f aca="true" t="shared" si="7" ref="G34:G65">(E34-C34)/C34</f>
        <v>0.12655057718646057</v>
      </c>
      <c r="H34" s="27">
        <f aca="true" t="shared" si="8" ref="H34:H65">E34-C34</f>
        <v>3234</v>
      </c>
      <c r="I34" s="34">
        <f aca="true" t="shared" si="9" ref="I34:I65">H34/$H$83</f>
        <v>0.02550131291546086</v>
      </c>
      <c r="J34" s="4">
        <v>28558.465</v>
      </c>
      <c r="K34" s="15">
        <v>28871.579</v>
      </c>
      <c r="L34" s="34">
        <f aca="true" t="shared" si="10" ref="L34:L65">(K34-J34)/J34</f>
        <v>0.010963964624849458</v>
      </c>
      <c r="M34" s="15">
        <f aca="true" t="shared" si="11" ref="M34:M65">K34-J34</f>
        <v>313.1140000000014</v>
      </c>
    </row>
    <row r="35" spans="1:13" ht="15">
      <c r="A35" s="2">
        <v>34</v>
      </c>
      <c r="B35" s="25" t="s">
        <v>41</v>
      </c>
      <c r="C35" s="53">
        <v>373788</v>
      </c>
      <c r="D35" s="4">
        <v>406434</v>
      </c>
      <c r="E35" s="15">
        <v>409959</v>
      </c>
      <c r="F35" s="40">
        <f t="shared" si="6"/>
        <v>0.2876402649642273</v>
      </c>
      <c r="G35" s="40">
        <f t="shared" si="7"/>
        <v>0.09676875662140036</v>
      </c>
      <c r="H35" s="27">
        <f t="shared" si="8"/>
        <v>36171</v>
      </c>
      <c r="I35" s="34">
        <f t="shared" si="9"/>
        <v>0.28522201282162485</v>
      </c>
      <c r="J35" s="4">
        <v>410702.48</v>
      </c>
      <c r="K35" s="15">
        <v>414316</v>
      </c>
      <c r="L35" s="34">
        <f t="shared" si="10"/>
        <v>0.008798388556114926</v>
      </c>
      <c r="M35" s="15">
        <f t="shared" si="11"/>
        <v>3613.5200000000186</v>
      </c>
    </row>
    <row r="36" spans="1:13" ht="15">
      <c r="A36" s="2">
        <v>35</v>
      </c>
      <c r="B36" s="25" t="s">
        <v>42</v>
      </c>
      <c r="C36" s="53">
        <v>93103</v>
      </c>
      <c r="D36" s="4">
        <v>100858</v>
      </c>
      <c r="E36" s="15">
        <v>101448</v>
      </c>
      <c r="F36" s="40">
        <f t="shared" si="6"/>
        <v>0.07117914132898882</v>
      </c>
      <c r="G36" s="40">
        <f t="shared" si="7"/>
        <v>0.08963191304254428</v>
      </c>
      <c r="H36" s="27">
        <f t="shared" si="8"/>
        <v>8345</v>
      </c>
      <c r="I36" s="34">
        <f t="shared" si="9"/>
        <v>0.06580348060591246</v>
      </c>
      <c r="J36" s="4">
        <v>101102.63</v>
      </c>
      <c r="K36" s="15">
        <v>101909.24</v>
      </c>
      <c r="L36" s="34">
        <f t="shared" si="10"/>
        <v>0.007978130737054027</v>
      </c>
      <c r="M36" s="15">
        <f t="shared" si="11"/>
        <v>806.6100000000006</v>
      </c>
    </row>
    <row r="37" spans="1:13" ht="15">
      <c r="A37" s="2">
        <v>36</v>
      </c>
      <c r="B37" s="25" t="s">
        <v>43</v>
      </c>
      <c r="C37" s="53">
        <v>2120</v>
      </c>
      <c r="D37" s="4">
        <v>2273</v>
      </c>
      <c r="E37" s="15">
        <v>2303</v>
      </c>
      <c r="F37" s="40">
        <f t="shared" si="6"/>
        <v>0.001615858000952816</v>
      </c>
      <c r="G37" s="40">
        <f t="shared" si="7"/>
        <v>0.08632075471698113</v>
      </c>
      <c r="H37" s="27">
        <f t="shared" si="8"/>
        <v>183</v>
      </c>
      <c r="I37" s="34">
        <f t="shared" si="9"/>
        <v>0.0014430242002255217</v>
      </c>
      <c r="J37" s="4">
        <v>2199.9318</v>
      </c>
      <c r="K37" s="15">
        <v>2207.8776</v>
      </c>
      <c r="L37" s="34">
        <f t="shared" si="10"/>
        <v>0.0036118392397436884</v>
      </c>
      <c r="M37" s="15">
        <f t="shared" si="11"/>
        <v>7.945799999999963</v>
      </c>
    </row>
    <row r="38" spans="1:13" ht="15">
      <c r="A38" s="2">
        <v>37</v>
      </c>
      <c r="B38" s="25" t="s">
        <v>44</v>
      </c>
      <c r="C38" s="53">
        <v>5573</v>
      </c>
      <c r="D38" s="4">
        <v>5858</v>
      </c>
      <c r="E38" s="15">
        <v>5981</v>
      </c>
      <c r="F38" s="40">
        <f t="shared" si="6"/>
        <v>0.004196459706339033</v>
      </c>
      <c r="G38" s="40">
        <f t="shared" si="7"/>
        <v>0.07321012022250134</v>
      </c>
      <c r="H38" s="27">
        <f t="shared" si="8"/>
        <v>408</v>
      </c>
      <c r="I38" s="34">
        <f t="shared" si="9"/>
        <v>0.003217234282470016</v>
      </c>
      <c r="J38" s="4">
        <v>5820.4172</v>
      </c>
      <c r="K38" s="15">
        <v>5869.8372</v>
      </c>
      <c r="L38" s="34">
        <f t="shared" si="10"/>
        <v>0.008490800281464372</v>
      </c>
      <c r="M38" s="15">
        <f t="shared" si="11"/>
        <v>49.42000000000007</v>
      </c>
    </row>
    <row r="39" spans="1:13" ht="15">
      <c r="A39" s="2">
        <v>38</v>
      </c>
      <c r="B39" s="25" t="s">
        <v>45</v>
      </c>
      <c r="C39" s="53">
        <v>20938</v>
      </c>
      <c r="D39" s="4">
        <v>23036</v>
      </c>
      <c r="E39" s="15">
        <v>23181</v>
      </c>
      <c r="F39" s="40">
        <f t="shared" si="6"/>
        <v>0.016264526409069575</v>
      </c>
      <c r="G39" s="40">
        <f t="shared" si="7"/>
        <v>0.10712579998089598</v>
      </c>
      <c r="H39" s="27">
        <f t="shared" si="8"/>
        <v>2243</v>
      </c>
      <c r="I39" s="34">
        <f t="shared" si="9"/>
        <v>0.01768690317544178</v>
      </c>
      <c r="J39" s="4">
        <v>23072.974</v>
      </c>
      <c r="K39" s="15">
        <v>23231.479</v>
      </c>
      <c r="L39" s="34">
        <f t="shared" si="10"/>
        <v>0.006869725593241731</v>
      </c>
      <c r="M39" s="15">
        <f t="shared" si="11"/>
        <v>158.50500000000102</v>
      </c>
    </row>
    <row r="40" spans="1:13" ht="15">
      <c r="A40" s="2">
        <v>39</v>
      </c>
      <c r="B40" s="25" t="s">
        <v>46</v>
      </c>
      <c r="C40" s="53">
        <v>6137</v>
      </c>
      <c r="D40" s="4">
        <v>6762</v>
      </c>
      <c r="E40" s="15">
        <v>6827</v>
      </c>
      <c r="F40" s="40">
        <f t="shared" si="6"/>
        <v>0.004790040196484965</v>
      </c>
      <c r="G40" s="40">
        <f t="shared" si="7"/>
        <v>0.11243278474824833</v>
      </c>
      <c r="H40" s="27">
        <f t="shared" si="8"/>
        <v>690</v>
      </c>
      <c r="I40" s="34">
        <f t="shared" si="9"/>
        <v>0.005440910918883115</v>
      </c>
      <c r="J40" s="4">
        <v>6813.8602</v>
      </c>
      <c r="K40" s="15">
        <v>6835.4752</v>
      </c>
      <c r="L40" s="34">
        <f t="shared" si="10"/>
        <v>0.003172210665548991</v>
      </c>
      <c r="M40" s="15">
        <f t="shared" si="11"/>
        <v>21.61499999999978</v>
      </c>
    </row>
    <row r="41" spans="1:13" ht="15">
      <c r="A41" s="2">
        <v>40</v>
      </c>
      <c r="B41" s="25" t="s">
        <v>47</v>
      </c>
      <c r="C41" s="53">
        <v>2866</v>
      </c>
      <c r="D41" s="4">
        <v>3082</v>
      </c>
      <c r="E41" s="15">
        <v>3132</v>
      </c>
      <c r="F41" s="40">
        <f t="shared" si="6"/>
        <v>0.0021975107507530263</v>
      </c>
      <c r="G41" s="40">
        <f t="shared" si="7"/>
        <v>0.0928122819260293</v>
      </c>
      <c r="H41" s="27">
        <f t="shared" si="8"/>
        <v>266</v>
      </c>
      <c r="I41" s="34">
        <f t="shared" si="9"/>
        <v>0.0020975105861201575</v>
      </c>
      <c r="J41" s="4">
        <v>3085.6499</v>
      </c>
      <c r="K41" s="15">
        <v>3103.4982</v>
      </c>
      <c r="L41" s="34">
        <f t="shared" si="10"/>
        <v>0.005784291989833361</v>
      </c>
      <c r="M41" s="15">
        <f t="shared" si="11"/>
        <v>17.84830000000011</v>
      </c>
    </row>
    <row r="42" spans="1:13" ht="15">
      <c r="A42" s="2">
        <v>41</v>
      </c>
      <c r="B42" s="25" t="s">
        <v>48</v>
      </c>
      <c r="C42" s="53">
        <v>30860</v>
      </c>
      <c r="D42" s="4">
        <v>33471</v>
      </c>
      <c r="E42" s="15">
        <v>33828</v>
      </c>
      <c r="F42" s="40">
        <f t="shared" si="6"/>
        <v>0.023734800024416785</v>
      </c>
      <c r="G42" s="40">
        <f t="shared" si="7"/>
        <v>0.09617627997407648</v>
      </c>
      <c r="H42" s="27">
        <f t="shared" si="8"/>
        <v>2968</v>
      </c>
      <c r="I42" s="34">
        <f t="shared" si="9"/>
        <v>0.023403802329340702</v>
      </c>
      <c r="J42" s="4">
        <v>33619.933</v>
      </c>
      <c r="K42" s="15">
        <v>33848.854</v>
      </c>
      <c r="L42" s="34">
        <f t="shared" si="10"/>
        <v>0.006809085550527483</v>
      </c>
      <c r="M42" s="15">
        <f t="shared" si="11"/>
        <v>228.9210000000021</v>
      </c>
    </row>
    <row r="43" spans="1:13" ht="15">
      <c r="A43" s="2">
        <v>42</v>
      </c>
      <c r="B43" s="25" t="s">
        <v>49</v>
      </c>
      <c r="C43" s="53">
        <v>30922</v>
      </c>
      <c r="D43" s="4">
        <v>34279</v>
      </c>
      <c r="E43" s="15">
        <v>34636</v>
      </c>
      <c r="F43" s="40">
        <f t="shared" si="6"/>
        <v>0.024301718506731105</v>
      </c>
      <c r="G43" s="40">
        <f t="shared" si="7"/>
        <v>0.12010866050061444</v>
      </c>
      <c r="H43" s="27">
        <f t="shared" si="8"/>
        <v>3714</v>
      </c>
      <c r="I43" s="34">
        <f t="shared" si="9"/>
        <v>0.029286294424249116</v>
      </c>
      <c r="J43" s="4">
        <v>34334.422</v>
      </c>
      <c r="K43" s="15">
        <v>34620.336</v>
      </c>
      <c r="L43" s="34">
        <f t="shared" si="10"/>
        <v>0.008327328183943342</v>
      </c>
      <c r="M43" s="15">
        <f t="shared" si="11"/>
        <v>285.9140000000043</v>
      </c>
    </row>
    <row r="44" spans="1:13" ht="15">
      <c r="A44" s="2">
        <v>43</v>
      </c>
      <c r="B44" s="25" t="s">
        <v>50</v>
      </c>
      <c r="C44" s="53">
        <v>8399</v>
      </c>
      <c r="D44" s="4">
        <v>9020</v>
      </c>
      <c r="E44" s="15">
        <v>9125</v>
      </c>
      <c r="F44" s="40">
        <f t="shared" si="6"/>
        <v>0.006402390038512569</v>
      </c>
      <c r="G44" s="40">
        <f t="shared" si="7"/>
        <v>0.08643886176925825</v>
      </c>
      <c r="H44" s="27">
        <f t="shared" si="8"/>
        <v>726</v>
      </c>
      <c r="I44" s="34">
        <f t="shared" si="9"/>
        <v>0.005724784532042234</v>
      </c>
      <c r="J44" s="4">
        <v>8954.6819</v>
      </c>
      <c r="K44" s="15">
        <v>9011.46409999999</v>
      </c>
      <c r="L44" s="34">
        <f t="shared" si="10"/>
        <v>0.0063410627685156025</v>
      </c>
      <c r="M44" s="15">
        <f t="shared" si="11"/>
        <v>56.78219999999055</v>
      </c>
    </row>
    <row r="45" spans="1:13" ht="15">
      <c r="A45" s="2">
        <v>44</v>
      </c>
      <c r="B45" s="25" t="s">
        <v>51</v>
      </c>
      <c r="C45" s="53">
        <v>8261</v>
      </c>
      <c r="D45" s="4">
        <v>8964</v>
      </c>
      <c r="E45" s="15">
        <v>9101</v>
      </c>
      <c r="F45" s="40">
        <f t="shared" si="6"/>
        <v>0.006385550875671549</v>
      </c>
      <c r="G45" s="40">
        <f t="shared" si="7"/>
        <v>0.10168260501149982</v>
      </c>
      <c r="H45" s="27">
        <f t="shared" si="8"/>
        <v>840</v>
      </c>
      <c r="I45" s="34">
        <f t="shared" si="9"/>
        <v>0.006623717640379444</v>
      </c>
      <c r="J45" s="4">
        <v>8982.3125</v>
      </c>
      <c r="K45" s="15">
        <v>9049.5118</v>
      </c>
      <c r="L45" s="34">
        <f t="shared" si="10"/>
        <v>0.007481291705226268</v>
      </c>
      <c r="M45" s="15">
        <f t="shared" si="11"/>
        <v>67.19930000000022</v>
      </c>
    </row>
    <row r="46" spans="1:13" ht="15">
      <c r="A46" s="2">
        <v>45</v>
      </c>
      <c r="B46" s="25" t="s">
        <v>52</v>
      </c>
      <c r="C46" s="53">
        <v>20394</v>
      </c>
      <c r="D46" s="4">
        <v>22273</v>
      </c>
      <c r="E46" s="15">
        <v>22549</v>
      </c>
      <c r="F46" s="40">
        <f t="shared" si="6"/>
        <v>0.01582109512092273</v>
      </c>
      <c r="G46" s="40">
        <f t="shared" si="7"/>
        <v>0.10566833382367363</v>
      </c>
      <c r="H46" s="27">
        <f t="shared" si="8"/>
        <v>2155</v>
      </c>
      <c r="I46" s="34">
        <f t="shared" si="9"/>
        <v>0.016992989898830597</v>
      </c>
      <c r="J46" s="4">
        <v>22552.92</v>
      </c>
      <c r="K46" s="15">
        <v>22730.826</v>
      </c>
      <c r="L46" s="34">
        <f t="shared" si="10"/>
        <v>0.007888379863893576</v>
      </c>
      <c r="M46" s="15">
        <f t="shared" si="11"/>
        <v>177.90600000000268</v>
      </c>
    </row>
    <row r="47" spans="1:13" ht="15">
      <c r="A47" s="2">
        <v>46</v>
      </c>
      <c r="B47" s="25" t="s">
        <v>53</v>
      </c>
      <c r="C47" s="53">
        <v>9250</v>
      </c>
      <c r="D47" s="4">
        <v>10297</v>
      </c>
      <c r="E47" s="15">
        <v>10412</v>
      </c>
      <c r="F47" s="40">
        <f t="shared" si="6"/>
        <v>0.007305390145862232</v>
      </c>
      <c r="G47" s="40">
        <f t="shared" si="7"/>
        <v>0.12562162162162163</v>
      </c>
      <c r="H47" s="27">
        <f t="shared" si="8"/>
        <v>1162</v>
      </c>
      <c r="I47" s="34">
        <f t="shared" si="9"/>
        <v>0.009162809402524898</v>
      </c>
      <c r="J47" s="4">
        <v>10285.767</v>
      </c>
      <c r="K47" s="15">
        <v>10371</v>
      </c>
      <c r="L47" s="34">
        <f t="shared" si="10"/>
        <v>0.008286499198358293</v>
      </c>
      <c r="M47" s="15">
        <f t="shared" si="11"/>
        <v>85.23300000000017</v>
      </c>
    </row>
    <row r="48" spans="1:13" ht="15">
      <c r="A48" s="2">
        <v>47</v>
      </c>
      <c r="B48" s="25" t="s">
        <v>54</v>
      </c>
      <c r="C48" s="53">
        <v>2903</v>
      </c>
      <c r="D48" s="4">
        <v>3339</v>
      </c>
      <c r="E48" s="15">
        <v>3419</v>
      </c>
      <c r="F48" s="40">
        <f t="shared" si="6"/>
        <v>0.0023988790730602163</v>
      </c>
      <c r="G48" s="40">
        <f t="shared" si="7"/>
        <v>0.17774715811229763</v>
      </c>
      <c r="H48" s="27">
        <f t="shared" si="8"/>
        <v>516</v>
      </c>
      <c r="I48" s="34">
        <f t="shared" si="9"/>
        <v>0.004068855121947373</v>
      </c>
      <c r="J48" s="4">
        <v>3365.1383</v>
      </c>
      <c r="K48" s="15">
        <v>3403.6141</v>
      </c>
      <c r="L48" s="34">
        <f t="shared" si="10"/>
        <v>0.011433645981206688</v>
      </c>
      <c r="M48" s="15">
        <f t="shared" si="11"/>
        <v>38.47579999999971</v>
      </c>
    </row>
    <row r="49" spans="1:13" ht="15">
      <c r="A49" s="2">
        <v>48</v>
      </c>
      <c r="B49" s="25" t="s">
        <v>55</v>
      </c>
      <c r="C49" s="53">
        <v>26614</v>
      </c>
      <c r="D49" s="4">
        <v>29330</v>
      </c>
      <c r="E49" s="15">
        <v>28856</v>
      </c>
      <c r="F49" s="40">
        <f t="shared" si="6"/>
        <v>0.020246286789185608</v>
      </c>
      <c r="G49" s="40">
        <f t="shared" si="7"/>
        <v>0.08424137671902006</v>
      </c>
      <c r="H49" s="27">
        <f t="shared" si="8"/>
        <v>2242</v>
      </c>
      <c r="I49" s="34">
        <f t="shared" si="9"/>
        <v>0.01767901779729847</v>
      </c>
      <c r="J49" s="4">
        <v>28298.198</v>
      </c>
      <c r="K49" s="15">
        <v>28499.371</v>
      </c>
      <c r="L49" s="34">
        <f t="shared" si="10"/>
        <v>0.007109039239883715</v>
      </c>
      <c r="M49" s="15">
        <f t="shared" si="11"/>
        <v>201.17299999999886</v>
      </c>
    </row>
    <row r="50" spans="1:13" ht="15">
      <c r="A50" s="2">
        <v>49</v>
      </c>
      <c r="B50" s="25" t="s">
        <v>56</v>
      </c>
      <c r="C50" s="53">
        <v>1388</v>
      </c>
      <c r="D50" s="4">
        <v>1576</v>
      </c>
      <c r="E50" s="15">
        <v>1634</v>
      </c>
      <c r="F50" s="40">
        <f t="shared" si="6"/>
        <v>0.0011464663367594012</v>
      </c>
      <c r="G50" s="40">
        <f t="shared" si="7"/>
        <v>0.17723342939481268</v>
      </c>
      <c r="H50" s="27">
        <f t="shared" si="8"/>
        <v>246</v>
      </c>
      <c r="I50" s="34">
        <f t="shared" si="9"/>
        <v>0.00193980302325398</v>
      </c>
      <c r="J50" s="4">
        <v>1516.1833</v>
      </c>
      <c r="K50" s="15">
        <v>1535.4029</v>
      </c>
      <c r="L50" s="34">
        <f t="shared" si="10"/>
        <v>0.012676303716048137</v>
      </c>
      <c r="M50" s="15">
        <f t="shared" si="11"/>
        <v>19.219600000000128</v>
      </c>
    </row>
    <row r="51" spans="1:13" ht="15">
      <c r="A51" s="2">
        <v>50</v>
      </c>
      <c r="B51" s="25" t="s">
        <v>57</v>
      </c>
      <c r="C51" s="53">
        <v>4407</v>
      </c>
      <c r="D51" s="4">
        <v>4835</v>
      </c>
      <c r="E51" s="15">
        <v>4864</v>
      </c>
      <c r="F51" s="40">
        <f t="shared" si="6"/>
        <v>0.00341273700244659</v>
      </c>
      <c r="G51" s="40">
        <f t="shared" si="7"/>
        <v>0.10369866122078511</v>
      </c>
      <c r="H51" s="27">
        <f t="shared" si="8"/>
        <v>457</v>
      </c>
      <c r="I51" s="34">
        <f t="shared" si="9"/>
        <v>0.0036036178114921503</v>
      </c>
      <c r="J51" s="4">
        <v>4784.6521</v>
      </c>
      <c r="K51" s="15">
        <v>4820.204</v>
      </c>
      <c r="L51" s="34">
        <f t="shared" si="10"/>
        <v>0.007430404396591233</v>
      </c>
      <c r="M51" s="15">
        <f t="shared" si="11"/>
        <v>35.55189999999948</v>
      </c>
    </row>
    <row r="52" spans="1:13" ht="15">
      <c r="A52" s="2">
        <v>51</v>
      </c>
      <c r="B52" s="25" t="s">
        <v>58</v>
      </c>
      <c r="C52" s="53">
        <v>3858</v>
      </c>
      <c r="D52" s="4">
        <v>4457</v>
      </c>
      <c r="E52" s="15">
        <v>4472</v>
      </c>
      <c r="F52" s="40">
        <f t="shared" si="6"/>
        <v>0.0031376973427099403</v>
      </c>
      <c r="G52" s="40">
        <f t="shared" si="7"/>
        <v>0.15914981855883878</v>
      </c>
      <c r="H52" s="27">
        <f t="shared" si="8"/>
        <v>614</v>
      </c>
      <c r="I52" s="34">
        <f t="shared" si="9"/>
        <v>0.004841622179991642</v>
      </c>
      <c r="J52" s="4">
        <v>4344.6208</v>
      </c>
      <c r="K52" s="15">
        <v>4387.486</v>
      </c>
      <c r="L52" s="34">
        <f t="shared" si="10"/>
        <v>0.00986626957178868</v>
      </c>
      <c r="M52" s="15">
        <f t="shared" si="11"/>
        <v>42.865200000000186</v>
      </c>
    </row>
    <row r="53" spans="1:13" ht="15">
      <c r="A53" s="2">
        <v>52</v>
      </c>
      <c r="B53" s="25" t="s">
        <v>59</v>
      </c>
      <c r="C53" s="53">
        <v>9755</v>
      </c>
      <c r="D53" s="4">
        <v>10045</v>
      </c>
      <c r="E53" s="15">
        <v>10271</v>
      </c>
      <c r="F53" s="40">
        <f t="shared" si="6"/>
        <v>0.0072064600641712434</v>
      </c>
      <c r="G53" s="40">
        <f t="shared" si="7"/>
        <v>0.05289595079446438</v>
      </c>
      <c r="H53" s="27">
        <f t="shared" si="8"/>
        <v>516</v>
      </c>
      <c r="I53" s="34">
        <f t="shared" si="9"/>
        <v>0.004068855121947373</v>
      </c>
      <c r="J53" s="4">
        <v>10134.78</v>
      </c>
      <c r="K53" s="15">
        <v>10176.242</v>
      </c>
      <c r="L53" s="34">
        <f t="shared" si="10"/>
        <v>0.004091060684099658</v>
      </c>
      <c r="M53" s="15">
        <f t="shared" si="11"/>
        <v>41.461999999999534</v>
      </c>
    </row>
    <row r="54" spans="1:13" ht="15">
      <c r="A54" s="2">
        <v>53</v>
      </c>
      <c r="B54" s="25" t="s">
        <v>60</v>
      </c>
      <c r="C54" s="53">
        <v>4919</v>
      </c>
      <c r="D54" s="4">
        <v>5220</v>
      </c>
      <c r="E54" s="15">
        <v>5364</v>
      </c>
      <c r="F54" s="40">
        <f t="shared" si="6"/>
        <v>0.0037635528949678267</v>
      </c>
      <c r="G54" s="40">
        <f t="shared" si="7"/>
        <v>0.0904655417767839</v>
      </c>
      <c r="H54" s="27">
        <f t="shared" si="8"/>
        <v>445</v>
      </c>
      <c r="I54" s="34">
        <f t="shared" si="9"/>
        <v>0.0035089932737724437</v>
      </c>
      <c r="J54" s="4">
        <v>5261.3382</v>
      </c>
      <c r="K54" s="15">
        <v>5295.8822</v>
      </c>
      <c r="L54" s="34">
        <f t="shared" si="10"/>
        <v>0.0065656300140522934</v>
      </c>
      <c r="M54" s="15">
        <f t="shared" si="11"/>
        <v>34.54399999999987</v>
      </c>
    </row>
    <row r="55" spans="1:13" ht="15">
      <c r="A55" s="2">
        <v>54</v>
      </c>
      <c r="B55" s="25" t="s">
        <v>61</v>
      </c>
      <c r="C55" s="53">
        <v>14835</v>
      </c>
      <c r="D55" s="4">
        <v>16341</v>
      </c>
      <c r="E55" s="15">
        <v>16498</v>
      </c>
      <c r="F55" s="40">
        <f t="shared" si="6"/>
        <v>0.011575521189630724</v>
      </c>
      <c r="G55" s="40">
        <f t="shared" si="7"/>
        <v>0.11209976407145264</v>
      </c>
      <c r="H55" s="27">
        <f t="shared" si="8"/>
        <v>1663</v>
      </c>
      <c r="I55" s="34">
        <f t="shared" si="9"/>
        <v>0.013113383852322639</v>
      </c>
      <c r="J55" s="4">
        <v>16380.089</v>
      </c>
      <c r="K55" s="15">
        <v>16485.16</v>
      </c>
      <c r="L55" s="34">
        <f t="shared" si="10"/>
        <v>0.006414556111386202</v>
      </c>
      <c r="M55" s="15">
        <f t="shared" si="11"/>
        <v>105.07099999999991</v>
      </c>
    </row>
    <row r="56" spans="1:13" ht="15">
      <c r="A56" s="2">
        <v>55</v>
      </c>
      <c r="B56" s="25" t="s">
        <v>62</v>
      </c>
      <c r="C56" s="53">
        <v>17426</v>
      </c>
      <c r="D56" s="4">
        <v>19141</v>
      </c>
      <c r="E56" s="15">
        <v>19412</v>
      </c>
      <c r="F56" s="40">
        <f t="shared" si="6"/>
        <v>0.01362007621124449</v>
      </c>
      <c r="G56" s="40">
        <f t="shared" si="7"/>
        <v>0.11396763456903478</v>
      </c>
      <c r="H56" s="27">
        <f t="shared" si="8"/>
        <v>1986</v>
      </c>
      <c r="I56" s="34">
        <f t="shared" si="9"/>
        <v>0.0156603609926114</v>
      </c>
      <c r="J56" s="4">
        <v>19276.974</v>
      </c>
      <c r="K56" s="15">
        <v>19460.523</v>
      </c>
      <c r="L56" s="34">
        <f t="shared" si="10"/>
        <v>0.009521670776751721</v>
      </c>
      <c r="M56" s="15">
        <f t="shared" si="11"/>
        <v>183.5490000000027</v>
      </c>
    </row>
    <row r="57" spans="1:13" ht="15">
      <c r="A57" s="2">
        <v>56</v>
      </c>
      <c r="B57" s="25" t="s">
        <v>63</v>
      </c>
      <c r="C57" s="53">
        <v>1547</v>
      </c>
      <c r="D57" s="4">
        <v>1619</v>
      </c>
      <c r="E57" s="15">
        <v>1607</v>
      </c>
      <c r="F57" s="40">
        <f t="shared" si="6"/>
        <v>0.0011275222785632547</v>
      </c>
      <c r="G57" s="40">
        <f t="shared" si="7"/>
        <v>0.03878474466709761</v>
      </c>
      <c r="H57" s="27">
        <f t="shared" si="8"/>
        <v>60</v>
      </c>
      <c r="I57" s="34">
        <f t="shared" si="9"/>
        <v>0.00047312268859853174</v>
      </c>
      <c r="J57" s="4">
        <v>1605.0104</v>
      </c>
      <c r="K57" s="15">
        <v>1586.4233</v>
      </c>
      <c r="L57" s="34">
        <f t="shared" si="10"/>
        <v>-0.011580672623678928</v>
      </c>
      <c r="M57" s="15">
        <f t="shared" si="11"/>
        <v>-18.587099999999964</v>
      </c>
    </row>
    <row r="58" spans="1:13" ht="15">
      <c r="A58" s="2">
        <v>57</v>
      </c>
      <c r="B58" s="25" t="s">
        <v>64</v>
      </c>
      <c r="C58" s="53">
        <v>3185</v>
      </c>
      <c r="D58" s="4">
        <v>3390</v>
      </c>
      <c r="E58" s="15">
        <v>3389</v>
      </c>
      <c r="F58" s="40">
        <f t="shared" si="6"/>
        <v>0.002377830119508942</v>
      </c>
      <c r="G58" s="40">
        <f t="shared" si="7"/>
        <v>0.06405023547880691</v>
      </c>
      <c r="H58" s="27">
        <f t="shared" si="8"/>
        <v>204</v>
      </c>
      <c r="I58" s="34">
        <f t="shared" si="9"/>
        <v>0.001608617141235008</v>
      </c>
      <c r="J58" s="4">
        <v>3337.374</v>
      </c>
      <c r="K58" s="15">
        <v>3308.0512</v>
      </c>
      <c r="L58" s="34">
        <f t="shared" si="10"/>
        <v>-0.008786189381232046</v>
      </c>
      <c r="M58" s="15">
        <f t="shared" si="11"/>
        <v>-29.322799999999916</v>
      </c>
    </row>
    <row r="59" spans="1:13" ht="15">
      <c r="A59" s="2">
        <v>58</v>
      </c>
      <c r="B59" s="25" t="s">
        <v>65</v>
      </c>
      <c r="C59" s="53">
        <v>7267</v>
      </c>
      <c r="D59" s="4">
        <v>7726</v>
      </c>
      <c r="E59" s="15">
        <v>7747</v>
      </c>
      <c r="F59" s="40">
        <f t="shared" si="6"/>
        <v>0.005435541438724041</v>
      </c>
      <c r="G59" s="40">
        <f t="shared" si="7"/>
        <v>0.06605201596257053</v>
      </c>
      <c r="H59" s="27">
        <f t="shared" si="8"/>
        <v>480</v>
      </c>
      <c r="I59" s="34">
        <f t="shared" si="9"/>
        <v>0.003784981508788254</v>
      </c>
      <c r="J59" s="4">
        <v>7551.0773</v>
      </c>
      <c r="K59" s="15">
        <v>7578.7908</v>
      </c>
      <c r="L59" s="34">
        <f t="shared" si="10"/>
        <v>0.003670138564201937</v>
      </c>
      <c r="M59" s="15">
        <f t="shared" si="11"/>
        <v>27.71349999999984</v>
      </c>
    </row>
    <row r="60" spans="1:13" ht="15">
      <c r="A60" s="2">
        <v>59</v>
      </c>
      <c r="B60" s="25" t="s">
        <v>66</v>
      </c>
      <c r="C60" s="53">
        <v>16017</v>
      </c>
      <c r="D60" s="4">
        <v>17588</v>
      </c>
      <c r="E60" s="15">
        <v>17715</v>
      </c>
      <c r="F60" s="40">
        <f t="shared" si="6"/>
        <v>0.012429407072027414</v>
      </c>
      <c r="G60" s="40">
        <f t="shared" si="7"/>
        <v>0.10601236186551789</v>
      </c>
      <c r="H60" s="27">
        <f t="shared" si="8"/>
        <v>1698</v>
      </c>
      <c r="I60" s="34">
        <f t="shared" si="9"/>
        <v>0.013389372087338449</v>
      </c>
      <c r="J60" s="4">
        <v>17591.206</v>
      </c>
      <c r="K60" s="15">
        <v>17722.998</v>
      </c>
      <c r="L60" s="34">
        <f t="shared" si="10"/>
        <v>0.007491925226729838</v>
      </c>
      <c r="M60" s="15">
        <f t="shared" si="11"/>
        <v>131.79200000000128</v>
      </c>
    </row>
    <row r="61" spans="1:13" ht="15">
      <c r="A61" s="2">
        <v>60</v>
      </c>
      <c r="B61" s="25" t="s">
        <v>67</v>
      </c>
      <c r="C61" s="53">
        <v>6266</v>
      </c>
      <c r="D61" s="4">
        <v>6636</v>
      </c>
      <c r="E61" s="15">
        <v>6691</v>
      </c>
      <c r="F61" s="40">
        <f t="shared" si="6"/>
        <v>0.004694618273719189</v>
      </c>
      <c r="G61" s="40">
        <f t="shared" si="7"/>
        <v>0.06782636450686243</v>
      </c>
      <c r="H61" s="27">
        <f t="shared" si="8"/>
        <v>425</v>
      </c>
      <c r="I61" s="34">
        <f t="shared" si="9"/>
        <v>0.0033512857109062664</v>
      </c>
      <c r="J61" s="4">
        <v>6581.4745</v>
      </c>
      <c r="K61" s="15">
        <v>6622.065</v>
      </c>
      <c r="L61" s="34">
        <f t="shared" si="10"/>
        <v>0.006167386958651794</v>
      </c>
      <c r="M61" s="15">
        <f t="shared" si="11"/>
        <v>40.59049999999934</v>
      </c>
    </row>
    <row r="62" spans="1:13" ht="15">
      <c r="A62" s="2">
        <v>61</v>
      </c>
      <c r="B62" s="25" t="s">
        <v>68</v>
      </c>
      <c r="C62" s="53">
        <v>13461</v>
      </c>
      <c r="D62" s="4">
        <v>14056</v>
      </c>
      <c r="E62" s="15">
        <v>14254</v>
      </c>
      <c r="F62" s="40">
        <f t="shared" si="6"/>
        <v>0.010001059463995415</v>
      </c>
      <c r="G62" s="40">
        <f t="shared" si="7"/>
        <v>0.05891092786568606</v>
      </c>
      <c r="H62" s="27">
        <f t="shared" si="8"/>
        <v>793</v>
      </c>
      <c r="I62" s="34">
        <f t="shared" si="9"/>
        <v>0.006253104867643928</v>
      </c>
      <c r="J62" s="4">
        <v>14171.101</v>
      </c>
      <c r="K62" s="15">
        <v>14220.815</v>
      </c>
      <c r="L62" s="34">
        <f t="shared" si="10"/>
        <v>0.0035081254448754502</v>
      </c>
      <c r="M62" s="15">
        <f t="shared" si="11"/>
        <v>49.71399999999994</v>
      </c>
    </row>
    <row r="63" spans="1:13" ht="15">
      <c r="A63" s="2">
        <v>62</v>
      </c>
      <c r="B63" s="25" t="s">
        <v>69</v>
      </c>
      <c r="C63" s="53">
        <v>923</v>
      </c>
      <c r="D63" s="4">
        <v>975</v>
      </c>
      <c r="E63" s="15">
        <v>975</v>
      </c>
      <c r="F63" s="40">
        <f t="shared" si="6"/>
        <v>0.0006840909904164115</v>
      </c>
      <c r="G63" s="40">
        <f t="shared" si="7"/>
        <v>0.056338028169014086</v>
      </c>
      <c r="H63" s="27">
        <f t="shared" si="8"/>
        <v>52</v>
      </c>
      <c r="I63" s="34">
        <f t="shared" si="9"/>
        <v>0.0004100396634520608</v>
      </c>
      <c r="J63" s="4">
        <v>880.3504</v>
      </c>
      <c r="K63" s="15">
        <v>880.25955</v>
      </c>
      <c r="L63" s="34">
        <f t="shared" si="10"/>
        <v>-0.00010319754497759737</v>
      </c>
      <c r="M63" s="15">
        <f t="shared" si="11"/>
        <v>-0.09085000000004584</v>
      </c>
    </row>
    <row r="64" spans="1:13" ht="15">
      <c r="A64" s="2">
        <v>63</v>
      </c>
      <c r="B64" s="25" t="s">
        <v>70</v>
      </c>
      <c r="C64" s="53">
        <v>6794</v>
      </c>
      <c r="D64" s="4">
        <v>7749</v>
      </c>
      <c r="E64" s="15">
        <v>7899</v>
      </c>
      <c r="F64" s="40">
        <f t="shared" si="6"/>
        <v>0.005542189470050496</v>
      </c>
      <c r="G64" s="40">
        <f t="shared" si="7"/>
        <v>0.16264350897851046</v>
      </c>
      <c r="H64" s="27">
        <f t="shared" si="8"/>
        <v>1105</v>
      </c>
      <c r="I64" s="34">
        <f t="shared" si="9"/>
        <v>0.008713342848356292</v>
      </c>
      <c r="J64" s="4">
        <v>7809.5154</v>
      </c>
      <c r="K64" s="15">
        <v>7907.8299</v>
      </c>
      <c r="L64" s="34">
        <f t="shared" si="10"/>
        <v>0.012589065385542296</v>
      </c>
      <c r="M64" s="15">
        <f t="shared" si="11"/>
        <v>98.3144999999995</v>
      </c>
    </row>
    <row r="65" spans="1:13" ht="15">
      <c r="A65" s="2">
        <v>64</v>
      </c>
      <c r="B65" s="25" t="s">
        <v>71</v>
      </c>
      <c r="C65" s="53">
        <v>6553</v>
      </c>
      <c r="D65" s="4">
        <v>7150</v>
      </c>
      <c r="E65" s="15">
        <v>7174</v>
      </c>
      <c r="F65" s="40">
        <f t="shared" si="6"/>
        <v>0.005033506425894703</v>
      </c>
      <c r="G65" s="40">
        <f t="shared" si="7"/>
        <v>0.09476575614222493</v>
      </c>
      <c r="H65" s="27">
        <f t="shared" si="8"/>
        <v>621</v>
      </c>
      <c r="I65" s="34">
        <f t="shared" si="9"/>
        <v>0.0048968198269948035</v>
      </c>
      <c r="J65" s="4">
        <v>7193.7909</v>
      </c>
      <c r="K65" s="15">
        <v>7243.7558</v>
      </c>
      <c r="L65" s="34">
        <f t="shared" si="10"/>
        <v>0.006945559120991401</v>
      </c>
      <c r="M65" s="15">
        <f t="shared" si="11"/>
        <v>49.96489999999994</v>
      </c>
    </row>
    <row r="66" spans="1:13" ht="15">
      <c r="A66" s="2">
        <v>65</v>
      </c>
      <c r="B66" s="25" t="s">
        <v>72</v>
      </c>
      <c r="C66" s="53">
        <v>4835</v>
      </c>
      <c r="D66" s="4">
        <v>5071</v>
      </c>
      <c r="E66" s="15">
        <v>4090</v>
      </c>
      <c r="F66" s="40">
        <f aca="true" t="shared" si="12" ref="F66:F83">E66/$E$83</f>
        <v>0.0028696740008237157</v>
      </c>
      <c r="G66" s="40">
        <f aca="true" t="shared" si="13" ref="G66:G83">(E66-C66)/C66</f>
        <v>-0.15408479834539815</v>
      </c>
      <c r="H66" s="27">
        <f aca="true" t="shared" si="14" ref="H66:H83">E66-C66</f>
        <v>-745</v>
      </c>
      <c r="I66" s="34">
        <f aca="true" t="shared" si="15" ref="I66:I83">H66/$H$83</f>
        <v>-0.005874606716765102</v>
      </c>
      <c r="J66" s="4">
        <v>4771.14819999999</v>
      </c>
      <c r="K66" s="15">
        <v>3934.5178</v>
      </c>
      <c r="L66" s="34">
        <f aca="true" t="shared" si="16" ref="L66:L83">(K66-J66)/J66</f>
        <v>-0.17535200436657813</v>
      </c>
      <c r="M66" s="15">
        <f aca="true" t="shared" si="17" ref="M66:M83">K66-J66</f>
        <v>-836.6303999999895</v>
      </c>
    </row>
    <row r="67" spans="1:13" ht="15">
      <c r="A67" s="2">
        <v>66</v>
      </c>
      <c r="B67" s="25" t="s">
        <v>73</v>
      </c>
      <c r="C67" s="53">
        <v>4400</v>
      </c>
      <c r="D67" s="4">
        <v>4835</v>
      </c>
      <c r="E67" s="15">
        <v>4843</v>
      </c>
      <c r="F67" s="40">
        <f t="shared" si="12"/>
        <v>0.003398002734960698</v>
      </c>
      <c r="G67" s="40">
        <f t="shared" si="13"/>
        <v>0.10068181818181818</v>
      </c>
      <c r="H67" s="27">
        <f t="shared" si="14"/>
        <v>443</v>
      </c>
      <c r="I67" s="34">
        <f t="shared" si="15"/>
        <v>0.003493222517485826</v>
      </c>
      <c r="J67" s="4">
        <v>4826.86449999999</v>
      </c>
      <c r="K67" s="15">
        <v>4854.28399999999</v>
      </c>
      <c r="L67" s="34">
        <f t="shared" si="16"/>
        <v>0.005680602801259499</v>
      </c>
      <c r="M67" s="15">
        <f t="shared" si="17"/>
        <v>27.41949999999997</v>
      </c>
    </row>
    <row r="68" spans="1:13" ht="15">
      <c r="A68" s="2">
        <v>67</v>
      </c>
      <c r="B68" s="25" t="s">
        <v>74</v>
      </c>
      <c r="C68" s="53">
        <v>9267</v>
      </c>
      <c r="D68" s="4">
        <v>9827</v>
      </c>
      <c r="E68" s="15">
        <v>9931</v>
      </c>
      <c r="F68" s="40">
        <f t="shared" si="12"/>
        <v>0.006967905257256802</v>
      </c>
      <c r="G68" s="40">
        <f t="shared" si="13"/>
        <v>0.07165209884536528</v>
      </c>
      <c r="H68" s="27">
        <f t="shared" si="14"/>
        <v>664</v>
      </c>
      <c r="I68" s="34">
        <f t="shared" si="15"/>
        <v>0.005235891087157085</v>
      </c>
      <c r="J68" s="4">
        <v>9808.9525</v>
      </c>
      <c r="K68" s="15">
        <v>9850.6338</v>
      </c>
      <c r="L68" s="34">
        <f t="shared" si="16"/>
        <v>0.004249312044277938</v>
      </c>
      <c r="M68" s="15">
        <f t="shared" si="17"/>
        <v>41.68130000000019</v>
      </c>
    </row>
    <row r="69" spans="1:13" ht="15">
      <c r="A69" s="2">
        <v>68</v>
      </c>
      <c r="B69" s="25" t="s">
        <v>75</v>
      </c>
      <c r="C69" s="53">
        <v>4274</v>
      </c>
      <c r="D69" s="4">
        <v>4698</v>
      </c>
      <c r="E69" s="15">
        <v>4736</v>
      </c>
      <c r="F69" s="40">
        <f t="shared" si="12"/>
        <v>0.0033229281339611535</v>
      </c>
      <c r="G69" s="40">
        <f t="shared" si="13"/>
        <v>0.10809546092653252</v>
      </c>
      <c r="H69" s="27">
        <f t="shared" si="14"/>
        <v>462</v>
      </c>
      <c r="I69" s="34">
        <f t="shared" si="15"/>
        <v>0.0036430447022086946</v>
      </c>
      <c r="J69" s="4">
        <v>4669.65809999999</v>
      </c>
      <c r="K69" s="15">
        <v>4688.72059999999</v>
      </c>
      <c r="L69" s="34">
        <f t="shared" si="16"/>
        <v>0.004082204647916309</v>
      </c>
      <c r="M69" s="15">
        <f t="shared" si="17"/>
        <v>19.0625</v>
      </c>
    </row>
    <row r="70" spans="1:13" ht="15">
      <c r="A70" s="2">
        <v>69</v>
      </c>
      <c r="B70" s="25" t="s">
        <v>76</v>
      </c>
      <c r="C70" s="53">
        <v>896</v>
      </c>
      <c r="D70" s="4">
        <v>936</v>
      </c>
      <c r="E70" s="15">
        <v>960</v>
      </c>
      <c r="F70" s="40">
        <f t="shared" si="12"/>
        <v>0.0006735665136407743</v>
      </c>
      <c r="G70" s="40">
        <f t="shared" si="13"/>
        <v>0.07142857142857142</v>
      </c>
      <c r="H70" s="27">
        <f t="shared" si="14"/>
        <v>64</v>
      </c>
      <c r="I70" s="34">
        <f t="shared" si="15"/>
        <v>0.0005046642011717672</v>
      </c>
      <c r="J70" s="4">
        <v>908.07295</v>
      </c>
      <c r="K70" s="15">
        <v>909.80365</v>
      </c>
      <c r="L70" s="34">
        <f t="shared" si="16"/>
        <v>0.0019059041456966164</v>
      </c>
      <c r="M70" s="15">
        <f t="shared" si="17"/>
        <v>1.7306999999999562</v>
      </c>
    </row>
    <row r="71" spans="1:13" ht="15">
      <c r="A71" s="2">
        <v>70</v>
      </c>
      <c r="B71" s="25" t="s">
        <v>77</v>
      </c>
      <c r="C71" s="53">
        <v>3114</v>
      </c>
      <c r="D71" s="4">
        <v>3279</v>
      </c>
      <c r="E71" s="15">
        <v>3357</v>
      </c>
      <c r="F71" s="40">
        <f t="shared" si="12"/>
        <v>0.0023553779023875827</v>
      </c>
      <c r="G71" s="40">
        <f t="shared" si="13"/>
        <v>0.07803468208092486</v>
      </c>
      <c r="H71" s="27">
        <f t="shared" si="14"/>
        <v>243</v>
      </c>
      <c r="I71" s="34">
        <f t="shared" si="15"/>
        <v>0.0019161468888240535</v>
      </c>
      <c r="J71" s="4">
        <v>3375.0034</v>
      </c>
      <c r="K71" s="15">
        <v>3401.4718</v>
      </c>
      <c r="L71" s="34">
        <f t="shared" si="16"/>
        <v>0.007842480988315373</v>
      </c>
      <c r="M71" s="15">
        <f t="shared" si="17"/>
        <v>26.468399999999747</v>
      </c>
    </row>
    <row r="72" spans="1:13" ht="15">
      <c r="A72" s="2">
        <v>71</v>
      </c>
      <c r="B72" s="25" t="s">
        <v>78</v>
      </c>
      <c r="C72" s="53">
        <v>3456</v>
      </c>
      <c r="D72" s="4">
        <v>3723</v>
      </c>
      <c r="E72" s="15">
        <v>3734</v>
      </c>
      <c r="F72" s="40">
        <f t="shared" si="12"/>
        <v>0.0026198930853485953</v>
      </c>
      <c r="G72" s="40">
        <f t="shared" si="13"/>
        <v>0.08043981481481481</v>
      </c>
      <c r="H72" s="27">
        <f t="shared" si="14"/>
        <v>278</v>
      </c>
      <c r="I72" s="34">
        <f t="shared" si="15"/>
        <v>0.0021921351238398637</v>
      </c>
      <c r="J72" s="4">
        <v>3739.6859</v>
      </c>
      <c r="K72" s="15">
        <v>3762.0223</v>
      </c>
      <c r="L72" s="34">
        <f t="shared" si="16"/>
        <v>0.005972801084711456</v>
      </c>
      <c r="M72" s="15">
        <f t="shared" si="17"/>
        <v>22.33640000000014</v>
      </c>
    </row>
    <row r="73" spans="1:13" ht="15">
      <c r="A73" s="2">
        <v>72</v>
      </c>
      <c r="B73" s="25" t="s">
        <v>79</v>
      </c>
      <c r="C73" s="53">
        <v>2600</v>
      </c>
      <c r="D73" s="4">
        <v>2809</v>
      </c>
      <c r="E73" s="15">
        <v>2862</v>
      </c>
      <c r="F73" s="40">
        <f t="shared" si="12"/>
        <v>0.0020080701687915587</v>
      </c>
      <c r="G73" s="40">
        <f t="shared" si="13"/>
        <v>0.10076923076923076</v>
      </c>
      <c r="H73" s="27">
        <f t="shared" si="14"/>
        <v>262</v>
      </c>
      <c r="I73" s="34">
        <f t="shared" si="15"/>
        <v>0.002065969073546922</v>
      </c>
      <c r="J73" s="4">
        <v>2793.8385</v>
      </c>
      <c r="K73" s="15">
        <v>2810.2545</v>
      </c>
      <c r="L73" s="34">
        <f t="shared" si="16"/>
        <v>0.005875787022048758</v>
      </c>
      <c r="M73" s="15">
        <f t="shared" si="17"/>
        <v>16.416000000000167</v>
      </c>
    </row>
    <row r="74" spans="1:13" ht="15">
      <c r="A74" s="2">
        <v>73</v>
      </c>
      <c r="B74" s="25" t="s">
        <v>80</v>
      </c>
      <c r="C74" s="53">
        <v>1196</v>
      </c>
      <c r="D74" s="4">
        <v>1375</v>
      </c>
      <c r="E74" s="15">
        <v>1402</v>
      </c>
      <c r="F74" s="40">
        <f t="shared" si="12"/>
        <v>0.0009836877626295476</v>
      </c>
      <c r="G74" s="40">
        <f t="shared" si="13"/>
        <v>0.17224080267558528</v>
      </c>
      <c r="H74" s="27">
        <f t="shared" si="14"/>
        <v>206</v>
      </c>
      <c r="I74" s="34">
        <f t="shared" si="15"/>
        <v>0.0016243878975216257</v>
      </c>
      <c r="J74" s="4">
        <v>1363.9486</v>
      </c>
      <c r="K74" s="15">
        <v>1358.1109</v>
      </c>
      <c r="L74" s="34">
        <f t="shared" si="16"/>
        <v>-0.0042799999941347065</v>
      </c>
      <c r="M74" s="15">
        <f t="shared" si="17"/>
        <v>-5.837700000000041</v>
      </c>
    </row>
    <row r="75" spans="1:13" ht="15">
      <c r="A75" s="2">
        <v>74</v>
      </c>
      <c r="B75" s="25" t="s">
        <v>81</v>
      </c>
      <c r="C75" s="53">
        <v>2716</v>
      </c>
      <c r="D75" s="4">
        <v>3006</v>
      </c>
      <c r="E75" s="15">
        <v>3010</v>
      </c>
      <c r="F75" s="40">
        <f t="shared" si="12"/>
        <v>0.0021119116729778446</v>
      </c>
      <c r="G75" s="40">
        <f t="shared" si="13"/>
        <v>0.10824742268041238</v>
      </c>
      <c r="H75" s="27">
        <f t="shared" si="14"/>
        <v>294</v>
      </c>
      <c r="I75" s="34">
        <f t="shared" si="15"/>
        <v>0.0023183011741328054</v>
      </c>
      <c r="J75" s="4">
        <v>2988.0767</v>
      </c>
      <c r="K75" s="15">
        <v>3002.1984</v>
      </c>
      <c r="L75" s="34">
        <f t="shared" si="16"/>
        <v>0.004726016571127557</v>
      </c>
      <c r="M75" s="15">
        <f t="shared" si="17"/>
        <v>14.121700000000146</v>
      </c>
    </row>
    <row r="76" spans="1:13" ht="15">
      <c r="A76" s="2">
        <v>75</v>
      </c>
      <c r="B76" s="25" t="s">
        <v>82</v>
      </c>
      <c r="C76" s="53">
        <v>898</v>
      </c>
      <c r="D76" s="4">
        <v>967</v>
      </c>
      <c r="E76" s="15">
        <v>986</v>
      </c>
      <c r="F76" s="40">
        <f t="shared" si="12"/>
        <v>0.0006918089400518787</v>
      </c>
      <c r="G76" s="40">
        <f t="shared" si="13"/>
        <v>0.09799554565701558</v>
      </c>
      <c r="H76" s="27">
        <f t="shared" si="14"/>
        <v>88</v>
      </c>
      <c r="I76" s="34">
        <f t="shared" si="15"/>
        <v>0.0006939132766111799</v>
      </c>
      <c r="J76" s="4">
        <v>931.46416</v>
      </c>
      <c r="K76" s="15">
        <v>943.1701</v>
      </c>
      <c r="L76" s="34">
        <f t="shared" si="16"/>
        <v>0.012567246817097134</v>
      </c>
      <c r="M76" s="15">
        <f t="shared" si="17"/>
        <v>11.705940000000055</v>
      </c>
    </row>
    <row r="77" spans="1:13" ht="15">
      <c r="A77" s="2">
        <v>76</v>
      </c>
      <c r="B77" s="25" t="s">
        <v>83</v>
      </c>
      <c r="C77" s="53">
        <v>1173</v>
      </c>
      <c r="D77" s="4">
        <v>1310</v>
      </c>
      <c r="E77" s="15">
        <v>1355</v>
      </c>
      <c r="F77" s="40">
        <f t="shared" si="12"/>
        <v>0.0009507110687325513</v>
      </c>
      <c r="G77" s="40">
        <f t="shared" si="13"/>
        <v>0.15515771526001704</v>
      </c>
      <c r="H77" s="27">
        <f t="shared" si="14"/>
        <v>182</v>
      </c>
      <c r="I77" s="34">
        <f t="shared" si="15"/>
        <v>0.001435138822082213</v>
      </c>
      <c r="J77" s="4">
        <v>1301.5628</v>
      </c>
      <c r="K77" s="15">
        <v>1315.9822</v>
      </c>
      <c r="L77" s="34">
        <f t="shared" si="16"/>
        <v>0.011078528058730625</v>
      </c>
      <c r="M77" s="15">
        <f t="shared" si="17"/>
        <v>14.419399999999996</v>
      </c>
    </row>
    <row r="78" spans="1:13" ht="15">
      <c r="A78" s="2">
        <v>77</v>
      </c>
      <c r="B78" s="25" t="s">
        <v>84</v>
      </c>
      <c r="C78" s="53">
        <v>4649</v>
      </c>
      <c r="D78" s="4">
        <v>4993</v>
      </c>
      <c r="E78" s="15">
        <v>5033</v>
      </c>
      <c r="F78" s="40">
        <f t="shared" si="12"/>
        <v>0.003531312774118768</v>
      </c>
      <c r="G78" s="40">
        <f t="shared" si="13"/>
        <v>0.08259840825984083</v>
      </c>
      <c r="H78" s="27">
        <f t="shared" si="14"/>
        <v>384</v>
      </c>
      <c r="I78" s="34">
        <f t="shared" si="15"/>
        <v>0.003027985207030603</v>
      </c>
      <c r="J78" s="4">
        <v>4947.2024</v>
      </c>
      <c r="K78" s="15">
        <v>4983.0981</v>
      </c>
      <c r="L78" s="34">
        <f t="shared" si="16"/>
        <v>0.007255757314477376</v>
      </c>
      <c r="M78" s="15">
        <f t="shared" si="17"/>
        <v>35.89570000000003</v>
      </c>
    </row>
    <row r="79" spans="1:13" ht="15">
      <c r="A79" s="2">
        <v>78</v>
      </c>
      <c r="B79" s="25" t="s">
        <v>85</v>
      </c>
      <c r="C79" s="53">
        <v>4194</v>
      </c>
      <c r="D79" s="4">
        <v>4215</v>
      </c>
      <c r="E79" s="15">
        <v>4359</v>
      </c>
      <c r="F79" s="40">
        <f t="shared" si="12"/>
        <v>0.003058412951000141</v>
      </c>
      <c r="G79" s="40">
        <f t="shared" si="13"/>
        <v>0.03934191702432046</v>
      </c>
      <c r="H79" s="27">
        <f t="shared" si="14"/>
        <v>165</v>
      </c>
      <c r="I79" s="34">
        <f t="shared" si="15"/>
        <v>0.0013010873936459622</v>
      </c>
      <c r="J79" s="4">
        <v>4279.9303</v>
      </c>
      <c r="K79" s="15">
        <v>4289.133</v>
      </c>
      <c r="L79" s="34">
        <f t="shared" si="16"/>
        <v>0.0021501985674859756</v>
      </c>
      <c r="M79" s="15">
        <f t="shared" si="17"/>
        <v>9.202699999999822</v>
      </c>
    </row>
    <row r="80" spans="1:13" ht="15">
      <c r="A80" s="2">
        <v>79</v>
      </c>
      <c r="B80" s="25" t="s">
        <v>86</v>
      </c>
      <c r="C80" s="53">
        <v>930</v>
      </c>
      <c r="D80" s="4">
        <v>984</v>
      </c>
      <c r="E80" s="15">
        <v>1025</v>
      </c>
      <c r="F80" s="40">
        <f t="shared" si="12"/>
        <v>0.0007191725796685351</v>
      </c>
      <c r="G80" s="40">
        <f t="shared" si="13"/>
        <v>0.10215053763440861</v>
      </c>
      <c r="H80" s="27">
        <f t="shared" si="14"/>
        <v>95</v>
      </c>
      <c r="I80" s="34">
        <f t="shared" si="15"/>
        <v>0.0007491109236143419</v>
      </c>
      <c r="J80" s="4">
        <v>998.03775</v>
      </c>
      <c r="K80" s="15">
        <v>1007.7911</v>
      </c>
      <c r="L80" s="34">
        <f t="shared" si="16"/>
        <v>0.00977252613941714</v>
      </c>
      <c r="M80" s="15">
        <f t="shared" si="17"/>
        <v>9.753350000000069</v>
      </c>
    </row>
    <row r="81" spans="1:13" ht="15">
      <c r="A81" s="2">
        <v>80</v>
      </c>
      <c r="B81" s="25" t="s">
        <v>87</v>
      </c>
      <c r="C81" s="53">
        <v>4336</v>
      </c>
      <c r="D81" s="4">
        <v>4806</v>
      </c>
      <c r="E81" s="15">
        <v>4925</v>
      </c>
      <c r="F81" s="40">
        <f t="shared" si="12"/>
        <v>0.003455536541334181</v>
      </c>
      <c r="G81" s="40">
        <f t="shared" si="13"/>
        <v>0.13583948339483395</v>
      </c>
      <c r="H81" s="27">
        <f t="shared" si="14"/>
        <v>589</v>
      </c>
      <c r="I81" s="34">
        <f t="shared" si="15"/>
        <v>0.00464448772640892</v>
      </c>
      <c r="J81" s="4">
        <v>4867.0764</v>
      </c>
      <c r="K81" s="15">
        <v>4922.1736</v>
      </c>
      <c r="L81" s="34">
        <f t="shared" si="16"/>
        <v>0.011320389382011789</v>
      </c>
      <c r="M81" s="15">
        <f t="shared" si="17"/>
        <v>55.09720000000016</v>
      </c>
    </row>
    <row r="82" spans="1:13" ht="15.75" thickBot="1">
      <c r="A82" s="3">
        <v>81</v>
      </c>
      <c r="B82" s="26" t="s">
        <v>88</v>
      </c>
      <c r="C82" s="53">
        <v>4867</v>
      </c>
      <c r="D82" s="4">
        <v>5308</v>
      </c>
      <c r="E82" s="15">
        <v>5343</v>
      </c>
      <c r="F82" s="40">
        <f t="shared" si="12"/>
        <v>0.0037488186274819346</v>
      </c>
      <c r="G82" s="40">
        <f t="shared" si="13"/>
        <v>0.09780152044380522</v>
      </c>
      <c r="H82" s="67">
        <f t="shared" si="14"/>
        <v>476</v>
      </c>
      <c r="I82" s="64">
        <f t="shared" si="15"/>
        <v>0.0037534399962150184</v>
      </c>
      <c r="J82" s="4">
        <v>5296.9545</v>
      </c>
      <c r="K82" s="15">
        <v>5325.1641</v>
      </c>
      <c r="L82" s="34">
        <f t="shared" si="16"/>
        <v>0.005325626263166908</v>
      </c>
      <c r="M82" s="15">
        <f t="shared" si="17"/>
        <v>28.209600000000137</v>
      </c>
    </row>
    <row r="83" spans="1:13" ht="15.75" thickBot="1">
      <c r="A83" s="108" t="s">
        <v>169</v>
      </c>
      <c r="B83" s="109"/>
      <c r="C83" s="57">
        <f>SUM(C2:C82)</f>
        <v>1298432</v>
      </c>
      <c r="D83" s="90">
        <f>SUM(D2:D82)</f>
        <v>1413666</v>
      </c>
      <c r="E83" s="57">
        <v>1425249</v>
      </c>
      <c r="F83" s="28">
        <f t="shared" si="12"/>
        <v>1</v>
      </c>
      <c r="G83" s="42">
        <f t="shared" si="13"/>
        <v>0.09766934271490536</v>
      </c>
      <c r="H83" s="56">
        <f t="shared" si="14"/>
        <v>126817</v>
      </c>
      <c r="I83" s="65">
        <f t="shared" si="15"/>
        <v>1</v>
      </c>
      <c r="J83" s="55">
        <v>1412826.4</v>
      </c>
      <c r="K83" s="54">
        <v>1422942.9</v>
      </c>
      <c r="L83" s="36">
        <f t="shared" si="16"/>
        <v>0.00716046925510452</v>
      </c>
      <c r="M83" s="54">
        <f t="shared" si="17"/>
        <v>10116.5</v>
      </c>
    </row>
    <row r="84" spans="9:13" ht="15">
      <c r="I84" s="61"/>
      <c r="J84" s="62"/>
      <c r="K84" s="62"/>
      <c r="L84" s="61"/>
      <c r="M84" s="62"/>
    </row>
    <row r="85" spans="9:13" ht="15">
      <c r="I85" s="61"/>
      <c r="J85" s="62"/>
      <c r="K85" s="62"/>
      <c r="L85" s="61"/>
      <c r="M85" s="62"/>
    </row>
    <row r="86" spans="9:13" ht="15">
      <c r="I86" s="61"/>
      <c r="J86" s="62"/>
      <c r="K86" s="62"/>
      <c r="L86" s="61"/>
      <c r="M86" s="62"/>
    </row>
    <row r="87" spans="9:13" ht="15">
      <c r="I87" s="61"/>
      <c r="J87" s="62"/>
      <c r="K87" s="62"/>
      <c r="L87" s="61"/>
      <c r="M87" s="62"/>
    </row>
    <row r="88" spans="9:13" ht="15">
      <c r="I88" s="61"/>
      <c r="J88" s="62"/>
      <c r="K88" s="62"/>
      <c r="L88" s="61"/>
      <c r="M88" s="62"/>
    </row>
    <row r="89" spans="9:13" ht="15">
      <c r="I89" s="61"/>
      <c r="J89" s="62"/>
      <c r="K89" s="62"/>
      <c r="L89" s="61"/>
      <c r="M89" s="62"/>
    </row>
    <row r="101" ht="15">
      <c r="F101" s="99"/>
    </row>
  </sheetData>
  <sheetProtection/>
  <autoFilter ref="A1:M90"/>
  <mergeCells count="1">
    <mergeCell ref="A83:B8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90"/>
  <sheetViews>
    <sheetView zoomScalePageLayoutView="0" workbookViewId="0" topLeftCell="A1">
      <pane ySplit="1" topLeftCell="A28" activePane="bottomLeft" state="frozen"/>
      <selection pane="topLeft" activeCell="W1" sqref="W1"/>
      <selection pane="bottomLeft" activeCell="B45" sqref="B45"/>
    </sheetView>
  </sheetViews>
  <sheetFormatPr defaultColWidth="9.140625" defaultRowHeight="15"/>
  <cols>
    <col min="1" max="1" width="13.7109375" style="0" bestFit="1" customWidth="1"/>
    <col min="2" max="2" width="76.140625" style="0" customWidth="1"/>
    <col min="3" max="3" width="12.00390625" style="0" bestFit="1" customWidth="1"/>
    <col min="4" max="4" width="12.00390625" style="0" customWidth="1"/>
    <col min="5" max="5" width="12.00390625" style="0" bestFit="1" customWidth="1"/>
    <col min="6" max="6" width="33.140625" style="0" bestFit="1" customWidth="1"/>
    <col min="7" max="7" width="28.57421875" style="0" bestFit="1" customWidth="1"/>
    <col min="8" max="8" width="26.7109375" style="0" bestFit="1" customWidth="1"/>
    <col min="9" max="9" width="20.28125" style="0" customWidth="1"/>
    <col min="10" max="11" width="21.28125" style="0" bestFit="1" customWidth="1"/>
    <col min="12" max="13" width="36.421875" style="0" customWidth="1"/>
  </cols>
  <sheetData>
    <row r="1" spans="1:13" ht="45.75" thickBot="1">
      <c r="A1" s="38" t="s">
        <v>178</v>
      </c>
      <c r="B1" s="20" t="s">
        <v>179</v>
      </c>
      <c r="C1" s="86">
        <v>40452</v>
      </c>
      <c r="D1" s="77">
        <v>40787</v>
      </c>
      <c r="E1" s="77">
        <v>40817</v>
      </c>
      <c r="F1" s="16" t="s">
        <v>287</v>
      </c>
      <c r="G1" s="16" t="s">
        <v>288</v>
      </c>
      <c r="H1" s="16" t="s">
        <v>269</v>
      </c>
      <c r="I1" s="16" t="s">
        <v>272</v>
      </c>
      <c r="J1" s="75" t="s">
        <v>273</v>
      </c>
      <c r="K1" s="73" t="s">
        <v>274</v>
      </c>
      <c r="L1" s="52" t="s">
        <v>289</v>
      </c>
      <c r="M1" s="41" t="s">
        <v>290</v>
      </c>
    </row>
    <row r="2" spans="1:13" ht="15">
      <c r="A2" s="1" t="s">
        <v>0</v>
      </c>
      <c r="B2" s="7" t="s">
        <v>180</v>
      </c>
      <c r="C2" s="79">
        <v>15813</v>
      </c>
      <c r="D2" s="14">
        <v>17875</v>
      </c>
      <c r="E2" s="80">
        <v>17908</v>
      </c>
      <c r="F2" s="39">
        <f aca="true" t="shared" si="0" ref="F2:F33">E2/$E$90</f>
        <v>0.006745118659172258</v>
      </c>
      <c r="G2" s="17">
        <f aca="true" t="shared" si="1" ref="G2:G33">(E2-C2)/C2</f>
        <v>0.1324859292986783</v>
      </c>
      <c r="H2" s="14">
        <f aca="true" t="shared" si="2" ref="H2:H33">E2-C2</f>
        <v>2095</v>
      </c>
      <c r="I2" s="44">
        <f aca="true" t="shared" si="3" ref="I2:I33">H2/$H$90</f>
        <v>0.007932751472008179</v>
      </c>
      <c r="J2" s="4">
        <v>17328.23</v>
      </c>
      <c r="K2" s="14">
        <v>17811.206</v>
      </c>
      <c r="L2" s="44">
        <f aca="true" t="shared" si="4" ref="L2:L33">(K2-J2)/J2</f>
        <v>0.027872206220716067</v>
      </c>
      <c r="M2" s="14">
        <f aca="true" t="shared" si="5" ref="M2:M33">K2-J2</f>
        <v>482.97599999999875</v>
      </c>
    </row>
    <row r="3" spans="1:13" ht="15">
      <c r="A3" s="5" t="s">
        <v>1</v>
      </c>
      <c r="B3" s="8" t="s">
        <v>181</v>
      </c>
      <c r="C3" s="11">
        <v>3251</v>
      </c>
      <c r="D3" s="15">
        <v>3250</v>
      </c>
      <c r="E3" s="85">
        <v>4058</v>
      </c>
      <c r="F3" s="40">
        <f t="shared" si="0"/>
        <v>0.0015284616662341423</v>
      </c>
      <c r="G3" s="18">
        <f t="shared" si="1"/>
        <v>0.24823131344201785</v>
      </c>
      <c r="H3" s="15">
        <f t="shared" si="2"/>
        <v>807</v>
      </c>
      <c r="I3" s="34">
        <f t="shared" si="3"/>
        <v>0.003055718586114845</v>
      </c>
      <c r="J3" s="4">
        <v>3442.744</v>
      </c>
      <c r="K3" s="15">
        <v>3735.9531</v>
      </c>
      <c r="L3" s="34">
        <f t="shared" si="4"/>
        <v>0.08516726773759536</v>
      </c>
      <c r="M3" s="15">
        <f t="shared" si="5"/>
        <v>293.20910000000003</v>
      </c>
    </row>
    <row r="4" spans="1:13" ht="15">
      <c r="A4" s="5" t="s">
        <v>2</v>
      </c>
      <c r="B4" s="8" t="s">
        <v>182</v>
      </c>
      <c r="C4" s="11">
        <v>974</v>
      </c>
      <c r="D4" s="15">
        <v>1410</v>
      </c>
      <c r="E4" s="85">
        <v>1403</v>
      </c>
      <c r="F4" s="40">
        <f t="shared" si="0"/>
        <v>0.0005284454701149586</v>
      </c>
      <c r="G4" s="18">
        <f t="shared" si="1"/>
        <v>0.4404517453798768</v>
      </c>
      <c r="H4" s="15">
        <f t="shared" si="2"/>
        <v>429</v>
      </c>
      <c r="I4" s="34">
        <f t="shared" si="3"/>
        <v>0.0016244154565591927</v>
      </c>
      <c r="J4" s="4">
        <v>1420.4506</v>
      </c>
      <c r="K4" s="15">
        <v>1479.2702</v>
      </c>
      <c r="L4" s="34">
        <f t="shared" si="4"/>
        <v>0.04140911341795346</v>
      </c>
      <c r="M4" s="15">
        <f t="shared" si="5"/>
        <v>58.81960000000004</v>
      </c>
    </row>
    <row r="5" spans="1:13" ht="15">
      <c r="A5" s="5" t="s">
        <v>3</v>
      </c>
      <c r="B5" s="8" t="s">
        <v>183</v>
      </c>
      <c r="C5" s="11">
        <v>325</v>
      </c>
      <c r="D5" s="15">
        <v>387</v>
      </c>
      <c r="E5" s="85">
        <v>388</v>
      </c>
      <c r="F5" s="40">
        <f t="shared" si="0"/>
        <v>0.00014614172658916887</v>
      </c>
      <c r="G5" s="18">
        <f t="shared" si="1"/>
        <v>0.19384615384615383</v>
      </c>
      <c r="H5" s="15">
        <f t="shared" si="2"/>
        <v>63</v>
      </c>
      <c r="I5" s="34">
        <f t="shared" si="3"/>
        <v>0.00023855052159260873</v>
      </c>
      <c r="J5" s="4">
        <v>376.60115</v>
      </c>
      <c r="K5" s="15">
        <v>381.95396</v>
      </c>
      <c r="L5" s="34">
        <f t="shared" si="4"/>
        <v>0.014213472263693237</v>
      </c>
      <c r="M5" s="15">
        <f t="shared" si="5"/>
        <v>5.352809999999977</v>
      </c>
    </row>
    <row r="6" spans="1:13" ht="15">
      <c r="A6" s="5" t="s">
        <v>4</v>
      </c>
      <c r="B6" s="8" t="s">
        <v>184</v>
      </c>
      <c r="C6" s="11">
        <v>91</v>
      </c>
      <c r="D6" s="15">
        <v>95</v>
      </c>
      <c r="E6" s="85">
        <v>97</v>
      </c>
      <c r="F6" s="40">
        <f t="shared" si="0"/>
        <v>3.653543164729222E-05</v>
      </c>
      <c r="G6" s="18">
        <f t="shared" si="1"/>
        <v>0.06593406593406594</v>
      </c>
      <c r="H6" s="15">
        <f t="shared" si="2"/>
        <v>6</v>
      </c>
      <c r="I6" s="34">
        <f t="shared" si="3"/>
        <v>2.2719097294534165E-05</v>
      </c>
      <c r="J6" s="4">
        <v>94.539919</v>
      </c>
      <c r="K6" s="15">
        <v>96.164502</v>
      </c>
      <c r="L6" s="34">
        <f t="shared" si="4"/>
        <v>0.017184095535347364</v>
      </c>
      <c r="M6" s="15">
        <f t="shared" si="5"/>
        <v>1.6245830000000012</v>
      </c>
    </row>
    <row r="7" spans="1:13" ht="15">
      <c r="A7" s="5" t="s">
        <v>5</v>
      </c>
      <c r="B7" s="8" t="s">
        <v>185</v>
      </c>
      <c r="C7" s="11">
        <v>501</v>
      </c>
      <c r="D7" s="15">
        <v>602</v>
      </c>
      <c r="E7" s="85">
        <v>585</v>
      </c>
      <c r="F7" s="40">
        <f t="shared" si="0"/>
        <v>0.0002203425516872778</v>
      </c>
      <c r="G7" s="18">
        <f t="shared" si="1"/>
        <v>0.16766467065868262</v>
      </c>
      <c r="H7" s="15">
        <f t="shared" si="2"/>
        <v>84</v>
      </c>
      <c r="I7" s="34">
        <f t="shared" si="3"/>
        <v>0.0003180673621234783</v>
      </c>
      <c r="J7" s="4">
        <v>586.84611</v>
      </c>
      <c r="K7" s="15">
        <v>591.1006</v>
      </c>
      <c r="L7" s="34">
        <f t="shared" si="4"/>
        <v>0.0072497541135614465</v>
      </c>
      <c r="M7" s="15">
        <f t="shared" si="5"/>
        <v>4.2544900000000325</v>
      </c>
    </row>
    <row r="8" spans="1:13" ht="15">
      <c r="A8" s="5" t="s">
        <v>6</v>
      </c>
      <c r="B8" s="8" t="s">
        <v>186</v>
      </c>
      <c r="C8" s="11">
        <v>2051</v>
      </c>
      <c r="D8" s="15">
        <v>2549</v>
      </c>
      <c r="E8" s="85">
        <v>2437</v>
      </c>
      <c r="F8" s="40">
        <f t="shared" si="0"/>
        <v>0.0009179056383964035</v>
      </c>
      <c r="G8" s="18">
        <f t="shared" si="1"/>
        <v>0.18820087762067284</v>
      </c>
      <c r="H8" s="15">
        <f t="shared" si="2"/>
        <v>386</v>
      </c>
      <c r="I8" s="34">
        <f t="shared" si="3"/>
        <v>0.0014615952592816979</v>
      </c>
      <c r="J8" s="4">
        <v>2386.3094</v>
      </c>
      <c r="K8" s="15">
        <v>2416.4227</v>
      </c>
      <c r="L8" s="34">
        <f t="shared" si="4"/>
        <v>0.012619193470888553</v>
      </c>
      <c r="M8" s="15">
        <f t="shared" si="5"/>
        <v>30.11329999999998</v>
      </c>
    </row>
    <row r="9" spans="1:13" ht="15">
      <c r="A9" s="5" t="s">
        <v>7</v>
      </c>
      <c r="B9" s="8" t="s">
        <v>187</v>
      </c>
      <c r="C9" s="11">
        <v>104</v>
      </c>
      <c r="D9" s="15">
        <v>189</v>
      </c>
      <c r="E9" s="85">
        <v>136</v>
      </c>
      <c r="F9" s="40">
        <f t="shared" si="0"/>
        <v>5.1224935093110734E-05</v>
      </c>
      <c r="G9" s="18">
        <f t="shared" si="1"/>
        <v>0.3076923076923077</v>
      </c>
      <c r="H9" s="15">
        <f t="shared" si="2"/>
        <v>32</v>
      </c>
      <c r="I9" s="34">
        <f t="shared" si="3"/>
        <v>0.00012116851890418221</v>
      </c>
      <c r="J9" s="4">
        <v>165.89639</v>
      </c>
      <c r="K9" s="15">
        <v>151.85807</v>
      </c>
      <c r="L9" s="34">
        <f t="shared" si="4"/>
        <v>-0.08462100953492718</v>
      </c>
      <c r="M9" s="15">
        <f t="shared" si="5"/>
        <v>-14.038319999999999</v>
      </c>
    </row>
    <row r="10" spans="1:13" ht="15">
      <c r="A10" s="5">
        <v>10</v>
      </c>
      <c r="B10" s="8" t="s">
        <v>188</v>
      </c>
      <c r="C10" s="11">
        <v>84996</v>
      </c>
      <c r="D10" s="15">
        <v>98237</v>
      </c>
      <c r="E10" s="85">
        <v>97391</v>
      </c>
      <c r="F10" s="40">
        <f t="shared" si="0"/>
        <v>0.03668270333568491</v>
      </c>
      <c r="G10" s="18">
        <f t="shared" si="1"/>
        <v>0.14583039201844794</v>
      </c>
      <c r="H10" s="15">
        <f t="shared" si="2"/>
        <v>12395</v>
      </c>
      <c r="I10" s="34">
        <f t="shared" si="3"/>
        <v>0.046933868494291826</v>
      </c>
      <c r="J10" s="4">
        <v>90186.516</v>
      </c>
      <c r="K10" s="15">
        <v>91997.505</v>
      </c>
      <c r="L10" s="34">
        <f t="shared" si="4"/>
        <v>0.020080485202466424</v>
      </c>
      <c r="M10" s="15">
        <f t="shared" si="5"/>
        <v>1810.9890000000014</v>
      </c>
    </row>
    <row r="11" spans="1:13" ht="15">
      <c r="A11" s="5">
        <v>11</v>
      </c>
      <c r="B11" s="8" t="s">
        <v>189</v>
      </c>
      <c r="C11" s="11">
        <v>1668</v>
      </c>
      <c r="D11" s="15">
        <v>1825</v>
      </c>
      <c r="E11" s="85">
        <v>1800</v>
      </c>
      <c r="F11" s="40">
        <f t="shared" si="0"/>
        <v>0.000677977082114701</v>
      </c>
      <c r="G11" s="18">
        <f t="shared" si="1"/>
        <v>0.07913669064748201</v>
      </c>
      <c r="H11" s="15">
        <f t="shared" si="2"/>
        <v>132</v>
      </c>
      <c r="I11" s="34">
        <f t="shared" si="3"/>
        <v>0.0004998201404797516</v>
      </c>
      <c r="J11" s="4">
        <v>1758.1688</v>
      </c>
      <c r="K11" s="15">
        <v>1760.5996</v>
      </c>
      <c r="L11" s="34">
        <f t="shared" si="4"/>
        <v>0.0013825748699442797</v>
      </c>
      <c r="M11" s="15">
        <f t="shared" si="5"/>
        <v>2.43080000000009</v>
      </c>
    </row>
    <row r="12" spans="1:13" ht="15">
      <c r="A12" s="5">
        <v>12</v>
      </c>
      <c r="B12" s="8" t="s">
        <v>190</v>
      </c>
      <c r="C12" s="11">
        <v>1569</v>
      </c>
      <c r="D12" s="15">
        <v>1389</v>
      </c>
      <c r="E12" s="85">
        <v>1718</v>
      </c>
      <c r="F12" s="40">
        <f t="shared" si="0"/>
        <v>0.0006470914594850312</v>
      </c>
      <c r="G12" s="18">
        <f t="shared" si="1"/>
        <v>0.09496494582536648</v>
      </c>
      <c r="H12" s="15">
        <f t="shared" si="2"/>
        <v>149</v>
      </c>
      <c r="I12" s="34">
        <f t="shared" si="3"/>
        <v>0.0005641909161475984</v>
      </c>
      <c r="J12" s="4">
        <v>1869.6125</v>
      </c>
      <c r="K12" s="15">
        <v>1753.0545</v>
      </c>
      <c r="L12" s="34">
        <f t="shared" si="4"/>
        <v>-0.06234340003610374</v>
      </c>
      <c r="M12" s="15">
        <f t="shared" si="5"/>
        <v>-116.55799999999999</v>
      </c>
    </row>
    <row r="13" spans="1:13" ht="15">
      <c r="A13" s="5">
        <v>13</v>
      </c>
      <c r="B13" s="8" t="s">
        <v>191</v>
      </c>
      <c r="C13" s="11">
        <v>97566</v>
      </c>
      <c r="D13" s="15">
        <v>109478</v>
      </c>
      <c r="E13" s="85">
        <v>111858</v>
      </c>
      <c r="F13" s="40">
        <f t="shared" si="0"/>
        <v>0.04213175580621457</v>
      </c>
      <c r="G13" s="18">
        <f t="shared" si="1"/>
        <v>0.14648545599901605</v>
      </c>
      <c r="H13" s="15">
        <f t="shared" si="2"/>
        <v>14292</v>
      </c>
      <c r="I13" s="34">
        <f t="shared" si="3"/>
        <v>0.05411688975558038</v>
      </c>
      <c r="J13" s="4">
        <v>110657.84</v>
      </c>
      <c r="K13" s="15">
        <v>111907.05</v>
      </c>
      <c r="L13" s="34">
        <f t="shared" si="4"/>
        <v>0.011288942563852742</v>
      </c>
      <c r="M13" s="15">
        <f t="shared" si="5"/>
        <v>1249.2100000000064</v>
      </c>
    </row>
    <row r="14" spans="1:13" ht="15">
      <c r="A14" s="5">
        <v>14</v>
      </c>
      <c r="B14" s="8" t="s">
        <v>192</v>
      </c>
      <c r="C14" s="11">
        <v>172326</v>
      </c>
      <c r="D14" s="15">
        <v>180971</v>
      </c>
      <c r="E14" s="85">
        <v>184448</v>
      </c>
      <c r="F14" s="40">
        <f t="shared" si="0"/>
        <v>0.06947306491216242</v>
      </c>
      <c r="G14" s="18">
        <f t="shared" si="1"/>
        <v>0.07034341886888804</v>
      </c>
      <c r="H14" s="15">
        <f t="shared" si="2"/>
        <v>12122</v>
      </c>
      <c r="I14" s="34">
        <f t="shared" si="3"/>
        <v>0.045900149567390525</v>
      </c>
      <c r="J14" s="4">
        <v>185010.76</v>
      </c>
      <c r="K14" s="15">
        <v>184934.21</v>
      </c>
      <c r="L14" s="34">
        <f t="shared" si="4"/>
        <v>-0.0004137597186240274</v>
      </c>
      <c r="M14" s="15">
        <f t="shared" si="5"/>
        <v>-76.55000000001746</v>
      </c>
    </row>
    <row r="15" spans="1:13" ht="15">
      <c r="A15" s="5">
        <v>15</v>
      </c>
      <c r="B15" s="8" t="s">
        <v>193</v>
      </c>
      <c r="C15" s="11">
        <v>7674</v>
      </c>
      <c r="D15" s="15">
        <v>9399</v>
      </c>
      <c r="E15" s="85">
        <v>9508</v>
      </c>
      <c r="F15" s="40">
        <f t="shared" si="0"/>
        <v>0.0035812256093036535</v>
      </c>
      <c r="G15" s="18">
        <f t="shared" si="1"/>
        <v>0.23898879332812092</v>
      </c>
      <c r="H15" s="15">
        <f t="shared" si="2"/>
        <v>1834</v>
      </c>
      <c r="I15" s="34">
        <f t="shared" si="3"/>
        <v>0.006944470739695943</v>
      </c>
      <c r="J15" s="4">
        <v>9384.8599</v>
      </c>
      <c r="K15" s="15">
        <v>9548.2719</v>
      </c>
      <c r="L15" s="34">
        <f t="shared" si="4"/>
        <v>0.01741230042230042</v>
      </c>
      <c r="M15" s="15">
        <f t="shared" si="5"/>
        <v>163.41200000000026</v>
      </c>
    </row>
    <row r="16" spans="1:13" ht="15">
      <c r="A16" s="5">
        <v>16</v>
      </c>
      <c r="B16" s="8" t="s">
        <v>194</v>
      </c>
      <c r="C16" s="11">
        <v>5359</v>
      </c>
      <c r="D16" s="15">
        <v>6047</v>
      </c>
      <c r="E16" s="85">
        <v>6093</v>
      </c>
      <c r="F16" s="40">
        <f t="shared" si="0"/>
        <v>0.0022949524229582624</v>
      </c>
      <c r="G16" s="18">
        <f t="shared" si="1"/>
        <v>0.13696585183802948</v>
      </c>
      <c r="H16" s="15">
        <f t="shared" si="2"/>
        <v>734</v>
      </c>
      <c r="I16" s="34">
        <f t="shared" si="3"/>
        <v>0.0027793029023646795</v>
      </c>
      <c r="J16" s="4">
        <v>5904.5308</v>
      </c>
      <c r="K16" s="15">
        <v>5915.5212</v>
      </c>
      <c r="L16" s="34">
        <f t="shared" si="4"/>
        <v>0.001861350270202618</v>
      </c>
      <c r="M16" s="15">
        <f t="shared" si="5"/>
        <v>10.990399999999681</v>
      </c>
    </row>
    <row r="17" spans="1:13" ht="15">
      <c r="A17" s="5">
        <v>17</v>
      </c>
      <c r="B17" s="8" t="s">
        <v>195</v>
      </c>
      <c r="C17" s="11">
        <v>6975</v>
      </c>
      <c r="D17" s="15">
        <v>7294</v>
      </c>
      <c r="E17" s="85">
        <v>7416</v>
      </c>
      <c r="F17" s="40">
        <f t="shared" si="0"/>
        <v>0.0027932655783125676</v>
      </c>
      <c r="G17" s="18">
        <f t="shared" si="1"/>
        <v>0.06322580645161291</v>
      </c>
      <c r="H17" s="15">
        <f t="shared" si="2"/>
        <v>441</v>
      </c>
      <c r="I17" s="34">
        <f t="shared" si="3"/>
        <v>0.001669853651148261</v>
      </c>
      <c r="J17" s="4">
        <v>7389.4073</v>
      </c>
      <c r="K17" s="15">
        <v>7445.2564</v>
      </c>
      <c r="L17" s="34">
        <f t="shared" si="4"/>
        <v>0.007557994536314214</v>
      </c>
      <c r="M17" s="15">
        <f t="shared" si="5"/>
        <v>55.84910000000036</v>
      </c>
    </row>
    <row r="18" spans="1:13" ht="15">
      <c r="A18" s="5">
        <v>18</v>
      </c>
      <c r="B18" s="8" t="s">
        <v>196</v>
      </c>
      <c r="C18" s="11">
        <v>14278</v>
      </c>
      <c r="D18" s="15">
        <v>15581</v>
      </c>
      <c r="E18" s="85">
        <v>15599</v>
      </c>
      <c r="F18" s="40">
        <f t="shared" si="0"/>
        <v>0.0058754247243929</v>
      </c>
      <c r="G18" s="18">
        <f t="shared" si="1"/>
        <v>0.09251996077882056</v>
      </c>
      <c r="H18" s="15">
        <f t="shared" si="2"/>
        <v>1321</v>
      </c>
      <c r="I18" s="34">
        <f t="shared" si="3"/>
        <v>0.005001987921013272</v>
      </c>
      <c r="J18" s="4">
        <v>15731.791</v>
      </c>
      <c r="K18" s="15">
        <v>15699.926</v>
      </c>
      <c r="L18" s="34">
        <f t="shared" si="4"/>
        <v>-0.0020255163572920456</v>
      </c>
      <c r="M18" s="15">
        <f t="shared" si="5"/>
        <v>-31.86499999999978</v>
      </c>
    </row>
    <row r="19" spans="1:13" ht="15">
      <c r="A19" s="5">
        <v>19</v>
      </c>
      <c r="B19" s="8" t="s">
        <v>197</v>
      </c>
      <c r="C19" s="11">
        <v>797</v>
      </c>
      <c r="D19" s="15">
        <v>951</v>
      </c>
      <c r="E19" s="85">
        <v>966</v>
      </c>
      <c r="F19" s="40">
        <f t="shared" si="0"/>
        <v>0.0003638477007348895</v>
      </c>
      <c r="G19" s="18">
        <f t="shared" si="1"/>
        <v>0.2120451693851945</v>
      </c>
      <c r="H19" s="15">
        <f t="shared" si="2"/>
        <v>169</v>
      </c>
      <c r="I19" s="34">
        <f t="shared" si="3"/>
        <v>0.0006399212404627122</v>
      </c>
      <c r="J19" s="4">
        <v>992.92487</v>
      </c>
      <c r="K19" s="15">
        <v>1010.5309</v>
      </c>
      <c r="L19" s="34">
        <f t="shared" si="4"/>
        <v>0.0177314825440921</v>
      </c>
      <c r="M19" s="15">
        <f t="shared" si="5"/>
        <v>17.60602999999992</v>
      </c>
    </row>
    <row r="20" spans="1:13" ht="15">
      <c r="A20" s="5">
        <v>20</v>
      </c>
      <c r="B20" s="8" t="s">
        <v>198</v>
      </c>
      <c r="C20" s="11">
        <v>15858</v>
      </c>
      <c r="D20" s="15">
        <v>17010</v>
      </c>
      <c r="E20" s="85">
        <v>17002</v>
      </c>
      <c r="F20" s="40">
        <f t="shared" si="0"/>
        <v>0.0064038701945078585</v>
      </c>
      <c r="G20" s="18">
        <f t="shared" si="1"/>
        <v>0.0721402446714592</v>
      </c>
      <c r="H20" s="15">
        <f t="shared" si="2"/>
        <v>1144</v>
      </c>
      <c r="I20" s="34">
        <f t="shared" si="3"/>
        <v>0.004331774550824514</v>
      </c>
      <c r="J20" s="4">
        <v>16837.979</v>
      </c>
      <c r="K20" s="15">
        <v>16886.352</v>
      </c>
      <c r="L20" s="34">
        <f t="shared" si="4"/>
        <v>0.002872850714447357</v>
      </c>
      <c r="M20" s="15">
        <f t="shared" si="5"/>
        <v>48.37299999999959</v>
      </c>
    </row>
    <row r="21" spans="1:13" ht="15">
      <c r="A21" s="5">
        <v>21</v>
      </c>
      <c r="B21" s="8" t="s">
        <v>199</v>
      </c>
      <c r="C21" s="11">
        <v>3190</v>
      </c>
      <c r="D21" s="15">
        <v>3401</v>
      </c>
      <c r="E21" s="85">
        <v>3408</v>
      </c>
      <c r="F21" s="40">
        <f t="shared" si="0"/>
        <v>0.0012836366088038336</v>
      </c>
      <c r="G21" s="18">
        <f t="shared" si="1"/>
        <v>0.06833855799373041</v>
      </c>
      <c r="H21" s="15">
        <f t="shared" si="2"/>
        <v>218</v>
      </c>
      <c r="I21" s="34">
        <f t="shared" si="3"/>
        <v>0.0008254605350347413</v>
      </c>
      <c r="J21" s="4">
        <v>3323.4579</v>
      </c>
      <c r="K21" s="15">
        <v>3389.8099</v>
      </c>
      <c r="L21" s="34">
        <f t="shared" si="4"/>
        <v>0.01996474816184683</v>
      </c>
      <c r="M21" s="15">
        <f t="shared" si="5"/>
        <v>66.35200000000032</v>
      </c>
    </row>
    <row r="22" spans="1:13" ht="15">
      <c r="A22" s="5">
        <v>22</v>
      </c>
      <c r="B22" s="8" t="s">
        <v>200</v>
      </c>
      <c r="C22" s="11">
        <v>21385</v>
      </c>
      <c r="D22" s="15">
        <v>25550</v>
      </c>
      <c r="E22" s="85">
        <v>25964</v>
      </c>
      <c r="F22" s="40">
        <f t="shared" si="0"/>
        <v>0.009779442755570052</v>
      </c>
      <c r="G22" s="18">
        <f t="shared" si="1"/>
        <v>0.21412204816460137</v>
      </c>
      <c r="H22" s="15">
        <f t="shared" si="2"/>
        <v>4579</v>
      </c>
      <c r="I22" s="34">
        <f t="shared" si="3"/>
        <v>0.017338457751945324</v>
      </c>
      <c r="J22" s="4">
        <v>25644.97</v>
      </c>
      <c r="K22" s="15">
        <v>26172.556</v>
      </c>
      <c r="L22" s="34">
        <f t="shared" si="4"/>
        <v>0.02057268930320446</v>
      </c>
      <c r="M22" s="15">
        <f t="shared" si="5"/>
        <v>527.5859999999993</v>
      </c>
    </row>
    <row r="23" spans="1:13" ht="15">
      <c r="A23" s="5">
        <v>23</v>
      </c>
      <c r="B23" s="8" t="s">
        <v>201</v>
      </c>
      <c r="C23" s="11">
        <v>17738</v>
      </c>
      <c r="D23" s="15">
        <v>20699</v>
      </c>
      <c r="E23" s="85">
        <v>20933</v>
      </c>
      <c r="F23" s="40">
        <f t="shared" si="0"/>
        <v>0.007884496811059464</v>
      </c>
      <c r="G23" s="18">
        <f t="shared" si="1"/>
        <v>0.18012177246589242</v>
      </c>
      <c r="H23" s="15">
        <f t="shared" si="2"/>
        <v>3195</v>
      </c>
      <c r="I23" s="34">
        <f t="shared" si="3"/>
        <v>0.012097919309339442</v>
      </c>
      <c r="J23" s="4">
        <v>20362.637</v>
      </c>
      <c r="K23" s="15">
        <v>20751.228</v>
      </c>
      <c r="L23" s="34">
        <f t="shared" si="4"/>
        <v>0.01908353029128793</v>
      </c>
      <c r="M23" s="15">
        <f t="shared" si="5"/>
        <v>388.59100000000035</v>
      </c>
    </row>
    <row r="24" spans="1:13" ht="15">
      <c r="A24" s="5">
        <v>24</v>
      </c>
      <c r="B24" s="8" t="s">
        <v>202</v>
      </c>
      <c r="C24" s="11">
        <v>10243</v>
      </c>
      <c r="D24" s="15">
        <v>11336</v>
      </c>
      <c r="E24" s="85">
        <v>11467</v>
      </c>
      <c r="F24" s="40">
        <f t="shared" si="0"/>
        <v>0.004319090667005153</v>
      </c>
      <c r="G24" s="18">
        <f t="shared" si="1"/>
        <v>0.11949624133554623</v>
      </c>
      <c r="H24" s="15">
        <f t="shared" si="2"/>
        <v>1224</v>
      </c>
      <c r="I24" s="34">
        <f t="shared" si="3"/>
        <v>0.00463469584808497</v>
      </c>
      <c r="J24" s="4">
        <v>11232.2</v>
      </c>
      <c r="K24" s="15">
        <v>11316.222</v>
      </c>
      <c r="L24" s="34">
        <f t="shared" si="4"/>
        <v>0.00748045796905317</v>
      </c>
      <c r="M24" s="15">
        <f t="shared" si="5"/>
        <v>84.02199999999903</v>
      </c>
    </row>
    <row r="25" spans="1:13" ht="15">
      <c r="A25" s="5">
        <v>25</v>
      </c>
      <c r="B25" s="8" t="s">
        <v>203</v>
      </c>
      <c r="C25" s="11">
        <v>32474</v>
      </c>
      <c r="D25" s="15">
        <v>38101</v>
      </c>
      <c r="E25" s="85">
        <v>38380</v>
      </c>
      <c r="F25" s="40">
        <f t="shared" si="0"/>
        <v>0.014455978006423457</v>
      </c>
      <c r="G25" s="18">
        <f t="shared" si="1"/>
        <v>0.18186857178050134</v>
      </c>
      <c r="H25" s="15">
        <f t="shared" si="2"/>
        <v>5906</v>
      </c>
      <c r="I25" s="34">
        <f t="shared" si="3"/>
        <v>0.02236316477025313</v>
      </c>
      <c r="J25" s="4">
        <v>38252.4924035945</v>
      </c>
      <c r="K25" s="15">
        <v>38584.0820677735</v>
      </c>
      <c r="L25" s="34">
        <f t="shared" si="4"/>
        <v>0.008668445984655462</v>
      </c>
      <c r="M25" s="15">
        <f t="shared" si="5"/>
        <v>331.5896641790023</v>
      </c>
    </row>
    <row r="26" spans="1:13" ht="15">
      <c r="A26" s="5">
        <v>26</v>
      </c>
      <c r="B26" s="8" t="s">
        <v>204</v>
      </c>
      <c r="C26" s="11">
        <v>10631</v>
      </c>
      <c r="D26" s="15">
        <v>11237</v>
      </c>
      <c r="E26" s="85">
        <v>11262</v>
      </c>
      <c r="F26" s="40">
        <f t="shared" si="0"/>
        <v>0.004241876610430979</v>
      </c>
      <c r="G26" s="18">
        <f t="shared" si="1"/>
        <v>0.05935471733609256</v>
      </c>
      <c r="H26" s="15">
        <f t="shared" si="2"/>
        <v>631</v>
      </c>
      <c r="I26" s="34">
        <f t="shared" si="3"/>
        <v>0.002389291732141843</v>
      </c>
      <c r="J26" s="4">
        <v>11080.751</v>
      </c>
      <c r="K26" s="15">
        <v>10984.185</v>
      </c>
      <c r="L26" s="34">
        <f t="shared" si="4"/>
        <v>-0.00871475227626726</v>
      </c>
      <c r="M26" s="15">
        <f t="shared" si="5"/>
        <v>-96.56600000000071</v>
      </c>
    </row>
    <row r="27" spans="1:13" ht="15">
      <c r="A27" s="5">
        <v>27</v>
      </c>
      <c r="B27" s="8" t="s">
        <v>205</v>
      </c>
      <c r="C27" s="11">
        <v>13289</v>
      </c>
      <c r="D27" s="15">
        <v>14996</v>
      </c>
      <c r="E27" s="85">
        <v>15292</v>
      </c>
      <c r="F27" s="40">
        <f t="shared" si="0"/>
        <v>0.005759791966498892</v>
      </c>
      <c r="G27" s="18">
        <f t="shared" si="1"/>
        <v>0.15072616449695236</v>
      </c>
      <c r="H27" s="15">
        <f t="shared" si="2"/>
        <v>2003</v>
      </c>
      <c r="I27" s="34">
        <f t="shared" si="3"/>
        <v>0.007584391980158655</v>
      </c>
      <c r="J27" s="4">
        <v>15089.283</v>
      </c>
      <c r="K27" s="15">
        <v>15307.652</v>
      </c>
      <c r="L27" s="34">
        <f t="shared" si="4"/>
        <v>0.01447179431918671</v>
      </c>
      <c r="M27" s="15">
        <f t="shared" si="5"/>
        <v>218.3690000000006</v>
      </c>
    </row>
    <row r="28" spans="1:13" ht="15">
      <c r="A28" s="5">
        <v>28</v>
      </c>
      <c r="B28" s="8" t="s">
        <v>206</v>
      </c>
      <c r="C28" s="11">
        <v>18518</v>
      </c>
      <c r="D28" s="15">
        <v>21800</v>
      </c>
      <c r="E28" s="85">
        <v>21798</v>
      </c>
      <c r="F28" s="40">
        <f t="shared" si="0"/>
        <v>0.008210302464409028</v>
      </c>
      <c r="G28" s="18">
        <f t="shared" si="1"/>
        <v>0.17712495949886597</v>
      </c>
      <c r="H28" s="15">
        <f t="shared" si="2"/>
        <v>3280</v>
      </c>
      <c r="I28" s="34">
        <f t="shared" si="3"/>
        <v>0.012419773187678677</v>
      </c>
      <c r="J28" s="4">
        <v>21575.384</v>
      </c>
      <c r="K28" s="15">
        <v>21686.222</v>
      </c>
      <c r="L28" s="34">
        <f t="shared" si="4"/>
        <v>0.005137243443732144</v>
      </c>
      <c r="M28" s="15">
        <f t="shared" si="5"/>
        <v>110.83800000000338</v>
      </c>
    </row>
    <row r="29" spans="1:13" ht="15">
      <c r="A29" s="5">
        <v>29</v>
      </c>
      <c r="B29" s="8" t="s">
        <v>207</v>
      </c>
      <c r="C29" s="11">
        <v>9414</v>
      </c>
      <c r="D29" s="15">
        <v>11566</v>
      </c>
      <c r="E29" s="85">
        <v>11955</v>
      </c>
      <c r="F29" s="40">
        <f t="shared" si="0"/>
        <v>0.004502897787045139</v>
      </c>
      <c r="G29" s="18">
        <f t="shared" si="1"/>
        <v>0.26991714467813893</v>
      </c>
      <c r="H29" s="15">
        <f t="shared" si="2"/>
        <v>2541</v>
      </c>
      <c r="I29" s="34">
        <f t="shared" si="3"/>
        <v>0.009621537704235218</v>
      </c>
      <c r="J29" s="4">
        <v>11238.776</v>
      </c>
      <c r="K29" s="15">
        <v>11603.879</v>
      </c>
      <c r="L29" s="34">
        <f t="shared" si="4"/>
        <v>0.032486010932151414</v>
      </c>
      <c r="M29" s="15">
        <f t="shared" si="5"/>
        <v>365.103000000001</v>
      </c>
    </row>
    <row r="30" spans="1:13" ht="15">
      <c r="A30" s="5">
        <v>30</v>
      </c>
      <c r="B30" s="8" t="s">
        <v>208</v>
      </c>
      <c r="C30" s="11">
        <v>1977</v>
      </c>
      <c r="D30" s="15">
        <v>2140</v>
      </c>
      <c r="E30" s="85">
        <v>2130</v>
      </c>
      <c r="F30" s="40">
        <f t="shared" si="0"/>
        <v>0.0008022728805023961</v>
      </c>
      <c r="G30" s="18">
        <f t="shared" si="1"/>
        <v>0.07738998482549317</v>
      </c>
      <c r="H30" s="15">
        <f t="shared" si="2"/>
        <v>153</v>
      </c>
      <c r="I30" s="34">
        <f t="shared" si="3"/>
        <v>0.0005793369810106212</v>
      </c>
      <c r="J30" s="4">
        <v>2152.5956</v>
      </c>
      <c r="K30" s="15">
        <v>2176.2899</v>
      </c>
      <c r="L30" s="34">
        <f t="shared" si="4"/>
        <v>0.01100731600491988</v>
      </c>
      <c r="M30" s="15">
        <f t="shared" si="5"/>
        <v>23.694300000000112</v>
      </c>
    </row>
    <row r="31" spans="1:13" ht="15">
      <c r="A31" s="5">
        <v>31</v>
      </c>
      <c r="B31" s="8" t="s">
        <v>209</v>
      </c>
      <c r="C31" s="11">
        <v>8998</v>
      </c>
      <c r="D31" s="15">
        <v>11711</v>
      </c>
      <c r="E31" s="85">
        <v>11752</v>
      </c>
      <c r="F31" s="40">
        <f t="shared" si="0"/>
        <v>0.004426437038339981</v>
      </c>
      <c r="G31" s="18">
        <f t="shared" si="1"/>
        <v>0.3060680151144699</v>
      </c>
      <c r="H31" s="15">
        <f t="shared" si="2"/>
        <v>2754</v>
      </c>
      <c r="I31" s="34">
        <f t="shared" si="3"/>
        <v>0.01042806565819118</v>
      </c>
      <c r="J31" s="4">
        <v>11508.215</v>
      </c>
      <c r="K31" s="15">
        <v>11741.154</v>
      </c>
      <c r="L31" s="34">
        <f t="shared" si="4"/>
        <v>0.02024110602730313</v>
      </c>
      <c r="M31" s="15">
        <f t="shared" si="5"/>
        <v>232.9390000000003</v>
      </c>
    </row>
    <row r="32" spans="1:13" ht="15">
      <c r="A32" s="5">
        <v>32</v>
      </c>
      <c r="B32" s="8" t="s">
        <v>210</v>
      </c>
      <c r="C32" s="11">
        <v>6687</v>
      </c>
      <c r="D32" s="15">
        <v>7792</v>
      </c>
      <c r="E32" s="85">
        <v>7873</v>
      </c>
      <c r="F32" s="40">
        <f t="shared" si="0"/>
        <v>0.0029653964263828</v>
      </c>
      <c r="G32" s="18">
        <f t="shared" si="1"/>
        <v>0.17735905488260806</v>
      </c>
      <c r="H32" s="15">
        <f t="shared" si="2"/>
        <v>1186</v>
      </c>
      <c r="I32" s="34">
        <f t="shared" si="3"/>
        <v>0.004490808231886253</v>
      </c>
      <c r="J32" s="4">
        <v>7903.5028</v>
      </c>
      <c r="K32" s="15">
        <v>7959.2148</v>
      </c>
      <c r="L32" s="34">
        <f t="shared" si="4"/>
        <v>0.007049026413959078</v>
      </c>
      <c r="M32" s="15">
        <f t="shared" si="5"/>
        <v>55.711999999999534</v>
      </c>
    </row>
    <row r="33" spans="1:13" ht="15">
      <c r="A33" s="5">
        <v>33</v>
      </c>
      <c r="B33" s="8" t="s">
        <v>211</v>
      </c>
      <c r="C33" s="11">
        <v>17203</v>
      </c>
      <c r="D33" s="15">
        <v>18869</v>
      </c>
      <c r="E33" s="85">
        <v>19033</v>
      </c>
      <c r="F33" s="40">
        <f t="shared" si="0"/>
        <v>0.007168854335493946</v>
      </c>
      <c r="G33" s="18">
        <f t="shared" si="1"/>
        <v>0.1063767947451026</v>
      </c>
      <c r="H33" s="15">
        <f t="shared" si="2"/>
        <v>1830</v>
      </c>
      <c r="I33" s="34">
        <f t="shared" si="3"/>
        <v>0.00692932467483292</v>
      </c>
      <c r="J33" s="4">
        <v>18747.991</v>
      </c>
      <c r="K33" s="15">
        <v>18981.799</v>
      </c>
      <c r="L33" s="34">
        <f t="shared" si="4"/>
        <v>0.012471096236391262</v>
      </c>
      <c r="M33" s="15">
        <f t="shared" si="5"/>
        <v>233.80799999999726</v>
      </c>
    </row>
    <row r="34" spans="1:13" ht="15">
      <c r="A34" s="5">
        <v>35</v>
      </c>
      <c r="B34" s="8" t="s">
        <v>212</v>
      </c>
      <c r="C34" s="11">
        <v>11116</v>
      </c>
      <c r="D34" s="15">
        <v>11494</v>
      </c>
      <c r="E34" s="85">
        <v>12164</v>
      </c>
      <c r="F34" s="40">
        <f aca="true" t="shared" si="6" ref="F34:F65">E34/$E$90</f>
        <v>0.0045816184593573455</v>
      </c>
      <c r="G34" s="18">
        <f aca="true" t="shared" si="7" ref="G34:G65">(E34-C34)/C34</f>
        <v>0.09427851745232098</v>
      </c>
      <c r="H34" s="15">
        <f aca="true" t="shared" si="8" ref="H34:H65">E34-C34</f>
        <v>1048</v>
      </c>
      <c r="I34" s="34">
        <f aca="true" t="shared" si="9" ref="I34:I65">H34/$H$90</f>
        <v>0.003968268994111968</v>
      </c>
      <c r="J34" s="4">
        <v>11735.142</v>
      </c>
      <c r="K34" s="15">
        <v>11844.034</v>
      </c>
      <c r="L34" s="34">
        <f aca="true" t="shared" si="10" ref="L34:L65">(K34-J34)/J34</f>
        <v>0.009279137823811576</v>
      </c>
      <c r="M34" s="15">
        <f aca="true" t="shared" si="11" ref="M34:M65">K34-J34</f>
        <v>108.89199999999983</v>
      </c>
    </row>
    <row r="35" spans="1:13" ht="15">
      <c r="A35" s="5">
        <v>36</v>
      </c>
      <c r="B35" s="8" t="s">
        <v>213</v>
      </c>
      <c r="C35" s="11">
        <v>1406</v>
      </c>
      <c r="D35" s="15">
        <v>1166</v>
      </c>
      <c r="E35" s="85">
        <v>1265</v>
      </c>
      <c r="F35" s="40">
        <f t="shared" si="6"/>
        <v>0.0004764672271528315</v>
      </c>
      <c r="G35" s="18">
        <f t="shared" si="7"/>
        <v>-0.10028449502133713</v>
      </c>
      <c r="H35" s="15">
        <f t="shared" si="8"/>
        <v>-141</v>
      </c>
      <c r="I35" s="34">
        <f t="shared" si="9"/>
        <v>-0.0005338987864215529</v>
      </c>
      <c r="J35" s="4">
        <v>1264.9708</v>
      </c>
      <c r="K35" s="15">
        <v>1264.5759</v>
      </c>
      <c r="L35" s="34">
        <f t="shared" si="10"/>
        <v>-0.0003121811191214903</v>
      </c>
      <c r="M35" s="15">
        <f t="shared" si="11"/>
        <v>-0.3949000000000069</v>
      </c>
    </row>
    <row r="36" spans="1:13" ht="15">
      <c r="A36" s="5">
        <v>37</v>
      </c>
      <c r="B36" s="8" t="s">
        <v>214</v>
      </c>
      <c r="C36" s="11">
        <v>138</v>
      </c>
      <c r="D36" s="15">
        <v>175</v>
      </c>
      <c r="E36" s="85">
        <v>185</v>
      </c>
      <c r="F36" s="40">
        <f t="shared" si="6"/>
        <v>6.968097788401093E-05</v>
      </c>
      <c r="G36" s="18">
        <f t="shared" si="7"/>
        <v>0.34057971014492755</v>
      </c>
      <c r="H36" s="15">
        <f t="shared" si="8"/>
        <v>47</v>
      </c>
      <c r="I36" s="34">
        <f t="shared" si="9"/>
        <v>0.00017796626214051762</v>
      </c>
      <c r="J36" s="4">
        <v>189.57356</v>
      </c>
      <c r="K36" s="15">
        <v>197.53826</v>
      </c>
      <c r="L36" s="34">
        <f t="shared" si="10"/>
        <v>0.042013770274715645</v>
      </c>
      <c r="M36" s="15">
        <f t="shared" si="11"/>
        <v>7.964700000000022</v>
      </c>
    </row>
    <row r="37" spans="1:13" ht="15">
      <c r="A37" s="5">
        <v>38</v>
      </c>
      <c r="B37" s="8" t="s">
        <v>215</v>
      </c>
      <c r="C37" s="11">
        <v>4514</v>
      </c>
      <c r="D37" s="15">
        <v>5003</v>
      </c>
      <c r="E37" s="85">
        <v>5167</v>
      </c>
      <c r="F37" s="40">
        <f t="shared" si="6"/>
        <v>0.0019461708796036999</v>
      </c>
      <c r="G37" s="18">
        <f t="shared" si="7"/>
        <v>0.14466105449712008</v>
      </c>
      <c r="H37" s="15">
        <f t="shared" si="8"/>
        <v>653</v>
      </c>
      <c r="I37" s="34">
        <f t="shared" si="9"/>
        <v>0.0024725950888884684</v>
      </c>
      <c r="J37" s="4">
        <v>5071.401</v>
      </c>
      <c r="K37" s="15">
        <v>5053.7781</v>
      </c>
      <c r="L37" s="34">
        <f t="shared" si="10"/>
        <v>-0.0034749569201882064</v>
      </c>
      <c r="M37" s="15">
        <f t="shared" si="11"/>
        <v>-17.62289999999939</v>
      </c>
    </row>
    <row r="38" spans="1:13" ht="15">
      <c r="A38" s="5">
        <v>39</v>
      </c>
      <c r="B38" s="8" t="s">
        <v>216</v>
      </c>
      <c r="C38" s="11">
        <v>361</v>
      </c>
      <c r="D38" s="15">
        <v>367</v>
      </c>
      <c r="E38" s="85">
        <v>373</v>
      </c>
      <c r="F38" s="40">
        <f t="shared" si="6"/>
        <v>0.00014049191757154635</v>
      </c>
      <c r="G38" s="18">
        <f t="shared" si="7"/>
        <v>0.0332409972299169</v>
      </c>
      <c r="H38" s="15">
        <f t="shared" si="8"/>
        <v>12</v>
      </c>
      <c r="I38" s="34">
        <f t="shared" si="9"/>
        <v>4.543819458906833E-05</v>
      </c>
      <c r="J38" s="4">
        <v>379.10354</v>
      </c>
      <c r="K38" s="15">
        <v>380.25353</v>
      </c>
      <c r="L38" s="34">
        <f t="shared" si="10"/>
        <v>0.003033445691380256</v>
      </c>
      <c r="M38" s="15">
        <f t="shared" si="11"/>
        <v>1.1499900000000025</v>
      </c>
    </row>
    <row r="39" spans="1:13" ht="15">
      <c r="A39" s="5">
        <v>41</v>
      </c>
      <c r="B39" s="8" t="s">
        <v>217</v>
      </c>
      <c r="C39" s="11">
        <v>24952</v>
      </c>
      <c r="D39" s="15">
        <v>27808</v>
      </c>
      <c r="E39" s="85">
        <v>27434</v>
      </c>
      <c r="F39" s="40">
        <f t="shared" si="6"/>
        <v>0.010333124039297058</v>
      </c>
      <c r="G39" s="18">
        <f t="shared" si="7"/>
        <v>0.09947098428983649</v>
      </c>
      <c r="H39" s="15">
        <f t="shared" si="8"/>
        <v>2482</v>
      </c>
      <c r="I39" s="34">
        <f t="shared" si="9"/>
        <v>0.009398133247505632</v>
      </c>
      <c r="J39" s="4">
        <v>27399.661</v>
      </c>
      <c r="K39" s="15">
        <v>27397.174</v>
      </c>
      <c r="L39" s="34">
        <f t="shared" si="10"/>
        <v>-9.076754635763521E-05</v>
      </c>
      <c r="M39" s="15">
        <f t="shared" si="11"/>
        <v>-2.4870000000009895</v>
      </c>
    </row>
    <row r="40" spans="1:13" ht="15">
      <c r="A40" s="5">
        <v>42</v>
      </c>
      <c r="B40" s="8" t="s">
        <v>218</v>
      </c>
      <c r="C40" s="11">
        <v>12021</v>
      </c>
      <c r="D40" s="15">
        <v>13320</v>
      </c>
      <c r="E40" s="85">
        <v>13405</v>
      </c>
      <c r="F40" s="40">
        <f t="shared" si="6"/>
        <v>0.005049045992081981</v>
      </c>
      <c r="G40" s="18">
        <f t="shared" si="7"/>
        <v>0.11513185259129856</v>
      </c>
      <c r="H40" s="15">
        <f t="shared" si="8"/>
        <v>1384</v>
      </c>
      <c r="I40" s="34">
        <f t="shared" si="9"/>
        <v>0.00524053844260588</v>
      </c>
      <c r="J40" s="4">
        <v>13252.639</v>
      </c>
      <c r="K40" s="15">
        <v>13197.461</v>
      </c>
      <c r="L40" s="34">
        <f t="shared" si="10"/>
        <v>-0.00416354810539998</v>
      </c>
      <c r="M40" s="15">
        <f t="shared" si="11"/>
        <v>-55.177999999999884</v>
      </c>
    </row>
    <row r="41" spans="1:13" ht="15">
      <c r="A41" s="5">
        <v>43</v>
      </c>
      <c r="B41" s="8" t="s">
        <v>219</v>
      </c>
      <c r="C41" s="11">
        <v>32000</v>
      </c>
      <c r="D41" s="15">
        <v>40729</v>
      </c>
      <c r="E41" s="85">
        <v>40634</v>
      </c>
      <c r="F41" s="40">
        <f t="shared" si="6"/>
        <v>0.015304955974804866</v>
      </c>
      <c r="G41" s="18">
        <f t="shared" si="7"/>
        <v>0.2698125</v>
      </c>
      <c r="H41" s="15">
        <f t="shared" si="8"/>
        <v>8634</v>
      </c>
      <c r="I41" s="34">
        <f t="shared" si="9"/>
        <v>0.03269278100683466</v>
      </c>
      <c r="J41" s="4">
        <v>40454.758</v>
      </c>
      <c r="K41" s="15">
        <v>41071.922</v>
      </c>
      <c r="L41" s="34">
        <f t="shared" si="10"/>
        <v>0.015255659173637796</v>
      </c>
      <c r="M41" s="15">
        <f t="shared" si="11"/>
        <v>617.163999999997</v>
      </c>
    </row>
    <row r="42" spans="1:13" ht="15">
      <c r="A42" s="5">
        <v>45</v>
      </c>
      <c r="B42" s="8" t="s">
        <v>220</v>
      </c>
      <c r="C42" s="11">
        <v>14260</v>
      </c>
      <c r="D42" s="15">
        <v>18073</v>
      </c>
      <c r="E42" s="85">
        <v>18191</v>
      </c>
      <c r="F42" s="40">
        <f t="shared" si="6"/>
        <v>0.006851711722638069</v>
      </c>
      <c r="G42" s="18">
        <f t="shared" si="7"/>
        <v>0.2756661991584853</v>
      </c>
      <c r="H42" s="15">
        <f t="shared" si="8"/>
        <v>3931</v>
      </c>
      <c r="I42" s="34">
        <f t="shared" si="9"/>
        <v>0.014884795244135633</v>
      </c>
      <c r="J42" s="4">
        <v>17877.901</v>
      </c>
      <c r="K42" s="15">
        <v>17984.135</v>
      </c>
      <c r="L42" s="34">
        <f t="shared" si="10"/>
        <v>0.00594219645807395</v>
      </c>
      <c r="M42" s="15">
        <f t="shared" si="11"/>
        <v>106.23399999999674</v>
      </c>
    </row>
    <row r="43" spans="1:13" ht="15">
      <c r="A43" s="5">
        <v>46</v>
      </c>
      <c r="B43" s="8" t="s">
        <v>221</v>
      </c>
      <c r="C43" s="11">
        <v>112566</v>
      </c>
      <c r="D43" s="15">
        <v>125969</v>
      </c>
      <c r="E43" s="85">
        <v>127420</v>
      </c>
      <c r="F43" s="40">
        <f t="shared" si="6"/>
        <v>0.04799324433503066</v>
      </c>
      <c r="G43" s="18">
        <f t="shared" si="7"/>
        <v>0.13195814011335572</v>
      </c>
      <c r="H43" s="15">
        <f t="shared" si="8"/>
        <v>14854</v>
      </c>
      <c r="I43" s="34">
        <f t="shared" si="9"/>
        <v>0.056244911868835075</v>
      </c>
      <c r="J43" s="4">
        <v>127283.03</v>
      </c>
      <c r="K43" s="15">
        <v>128156.84</v>
      </c>
      <c r="L43" s="34">
        <f t="shared" si="10"/>
        <v>0.006865094270618775</v>
      </c>
      <c r="M43" s="15">
        <f t="shared" si="11"/>
        <v>873.8099999999977</v>
      </c>
    </row>
    <row r="44" spans="1:13" ht="15">
      <c r="A44" s="5">
        <v>47</v>
      </c>
      <c r="B44" s="8" t="s">
        <v>222</v>
      </c>
      <c r="C44" s="11">
        <v>293144</v>
      </c>
      <c r="D44" s="15">
        <v>349652</v>
      </c>
      <c r="E44" s="85">
        <v>349930</v>
      </c>
      <c r="F44" s="40">
        <f t="shared" si="6"/>
        <v>0.13180251130244294</v>
      </c>
      <c r="G44" s="18">
        <f t="shared" si="7"/>
        <v>0.19371366973228174</v>
      </c>
      <c r="H44" s="15">
        <f t="shared" si="8"/>
        <v>56786</v>
      </c>
      <c r="I44" s="34">
        <f t="shared" si="9"/>
        <v>0.21502110982790285</v>
      </c>
      <c r="J44" s="4">
        <v>346458.76</v>
      </c>
      <c r="K44" s="15">
        <v>350911.5</v>
      </c>
      <c r="L44" s="34">
        <f t="shared" si="10"/>
        <v>0.012852150137580561</v>
      </c>
      <c r="M44" s="15">
        <f t="shared" si="11"/>
        <v>4452.739999999991</v>
      </c>
    </row>
    <row r="45" spans="1:13" ht="15">
      <c r="A45" s="5">
        <v>49</v>
      </c>
      <c r="B45" s="8" t="s">
        <v>223</v>
      </c>
      <c r="C45" s="11">
        <v>49116</v>
      </c>
      <c r="D45" s="15">
        <v>57035</v>
      </c>
      <c r="E45" s="85">
        <v>59171</v>
      </c>
      <c r="F45" s="40">
        <f t="shared" si="6"/>
        <v>0.02228698995878276</v>
      </c>
      <c r="G45" s="18">
        <f t="shared" si="7"/>
        <v>0.20471943969378614</v>
      </c>
      <c r="H45" s="15">
        <f t="shared" si="8"/>
        <v>10055</v>
      </c>
      <c r="I45" s="34">
        <f t="shared" si="9"/>
        <v>0.0380734205494235</v>
      </c>
      <c r="J45" s="4">
        <v>57252.061</v>
      </c>
      <c r="K45" s="15">
        <v>58561.53</v>
      </c>
      <c r="L45" s="34">
        <f t="shared" si="10"/>
        <v>0.022871997568786166</v>
      </c>
      <c r="M45" s="15">
        <f t="shared" si="11"/>
        <v>1309.4689999999973</v>
      </c>
    </row>
    <row r="46" spans="1:13" ht="15">
      <c r="A46" s="5">
        <v>50</v>
      </c>
      <c r="B46" s="8" t="s">
        <v>224</v>
      </c>
      <c r="C46" s="11">
        <v>1170</v>
      </c>
      <c r="D46" s="15">
        <v>1199</v>
      </c>
      <c r="E46" s="85">
        <v>1113</v>
      </c>
      <c r="F46" s="40">
        <f t="shared" si="6"/>
        <v>0.00041921582910759006</v>
      </c>
      <c r="G46" s="18">
        <f t="shared" si="7"/>
        <v>-0.04871794871794872</v>
      </c>
      <c r="H46" s="15">
        <f t="shared" si="8"/>
        <v>-57</v>
      </c>
      <c r="I46" s="34">
        <f t="shared" si="9"/>
        <v>-0.00021583142429807455</v>
      </c>
      <c r="J46" s="4">
        <v>1097.5905</v>
      </c>
      <c r="K46" s="15">
        <v>1060.485</v>
      </c>
      <c r="L46" s="34">
        <f t="shared" si="10"/>
        <v>-0.03380632394321937</v>
      </c>
      <c r="M46" s="15">
        <f t="shared" si="11"/>
        <v>-37.10550000000012</v>
      </c>
    </row>
    <row r="47" spans="1:13" ht="15">
      <c r="A47" s="5">
        <v>51</v>
      </c>
      <c r="B47" s="8" t="s">
        <v>225</v>
      </c>
      <c r="C47" s="11">
        <v>1828</v>
      </c>
      <c r="D47" s="15">
        <v>1763</v>
      </c>
      <c r="E47" s="85">
        <v>1763</v>
      </c>
      <c r="F47" s="40">
        <f t="shared" si="6"/>
        <v>0.0006640408865378987</v>
      </c>
      <c r="G47" s="18">
        <f t="shared" si="7"/>
        <v>-0.03555798687089715</v>
      </c>
      <c r="H47" s="15">
        <f t="shared" si="8"/>
        <v>-65</v>
      </c>
      <c r="I47" s="34">
        <f t="shared" si="9"/>
        <v>-0.0002461235540241201</v>
      </c>
      <c r="J47" s="4">
        <v>1757.9738</v>
      </c>
      <c r="K47" s="15">
        <v>1746.7962</v>
      </c>
      <c r="L47" s="34">
        <f t="shared" si="10"/>
        <v>-0.006358229002047689</v>
      </c>
      <c r="M47" s="15">
        <f t="shared" si="11"/>
        <v>-11.177599999999984</v>
      </c>
    </row>
    <row r="48" spans="1:13" ht="15">
      <c r="A48" s="5">
        <v>52</v>
      </c>
      <c r="B48" s="8" t="s">
        <v>226</v>
      </c>
      <c r="C48" s="11">
        <v>39374</v>
      </c>
      <c r="D48" s="15">
        <v>41786</v>
      </c>
      <c r="E48" s="85">
        <v>40827</v>
      </c>
      <c r="F48" s="40">
        <f t="shared" si="6"/>
        <v>0.015377650184164942</v>
      </c>
      <c r="G48" s="18">
        <f t="shared" si="7"/>
        <v>0.03690252450855895</v>
      </c>
      <c r="H48" s="15">
        <f t="shared" si="8"/>
        <v>1453</v>
      </c>
      <c r="I48" s="34">
        <f t="shared" si="9"/>
        <v>0.005501808061493024</v>
      </c>
      <c r="J48" s="4">
        <v>39761.683</v>
      </c>
      <c r="K48" s="15">
        <v>39613.125</v>
      </c>
      <c r="L48" s="34">
        <f t="shared" si="10"/>
        <v>-0.0037362100593175914</v>
      </c>
      <c r="M48" s="15">
        <f t="shared" si="11"/>
        <v>-148.55799999999726</v>
      </c>
    </row>
    <row r="49" spans="1:13" ht="15">
      <c r="A49" s="5">
        <v>53</v>
      </c>
      <c r="B49" s="8" t="s">
        <v>227</v>
      </c>
      <c r="C49" s="11">
        <v>2375</v>
      </c>
      <c r="D49" s="15">
        <v>2889</v>
      </c>
      <c r="E49" s="85">
        <v>2803</v>
      </c>
      <c r="F49" s="40">
        <f t="shared" si="6"/>
        <v>0.0010557609784263926</v>
      </c>
      <c r="G49" s="18">
        <f t="shared" si="7"/>
        <v>0.18021052631578946</v>
      </c>
      <c r="H49" s="15">
        <f t="shared" si="8"/>
        <v>428</v>
      </c>
      <c r="I49" s="34">
        <f t="shared" si="9"/>
        <v>0.001620628940343437</v>
      </c>
      <c r="J49" s="4">
        <v>2782.9378</v>
      </c>
      <c r="K49" s="15">
        <v>2787.8134</v>
      </c>
      <c r="L49" s="34">
        <f t="shared" si="10"/>
        <v>0.0017519615422234192</v>
      </c>
      <c r="M49" s="15">
        <f t="shared" si="11"/>
        <v>4.875599999999849</v>
      </c>
    </row>
    <row r="50" spans="1:13" ht="15">
      <c r="A50" s="5">
        <v>55</v>
      </c>
      <c r="B50" s="8" t="s">
        <v>228</v>
      </c>
      <c r="C50" s="11">
        <v>53328</v>
      </c>
      <c r="D50" s="15">
        <v>68196</v>
      </c>
      <c r="E50" s="85">
        <v>62721</v>
      </c>
      <c r="F50" s="40">
        <f t="shared" si="6"/>
        <v>0.023624111426286752</v>
      </c>
      <c r="G50" s="18">
        <f t="shared" si="7"/>
        <v>0.17613636363636365</v>
      </c>
      <c r="H50" s="15">
        <f t="shared" si="8"/>
        <v>9393</v>
      </c>
      <c r="I50" s="34">
        <f t="shared" si="9"/>
        <v>0.035566746814593236</v>
      </c>
      <c r="J50" s="4">
        <v>53626.159</v>
      </c>
      <c r="K50" s="15">
        <v>55525.351</v>
      </c>
      <c r="L50" s="34">
        <f t="shared" si="10"/>
        <v>0.035415402397177144</v>
      </c>
      <c r="M50" s="15">
        <f t="shared" si="11"/>
        <v>1899.1920000000027</v>
      </c>
    </row>
    <row r="51" spans="1:13" ht="15">
      <c r="A51" s="5">
        <v>56</v>
      </c>
      <c r="B51" s="8" t="s">
        <v>229</v>
      </c>
      <c r="C51" s="11">
        <v>72880</v>
      </c>
      <c r="D51" s="15">
        <v>84061</v>
      </c>
      <c r="E51" s="85">
        <v>89007</v>
      </c>
      <c r="F51" s="40">
        <f t="shared" si="6"/>
        <v>0.03352483674876844</v>
      </c>
      <c r="G51" s="18">
        <f t="shared" si="7"/>
        <v>0.221281558726674</v>
      </c>
      <c r="H51" s="15">
        <f t="shared" si="8"/>
        <v>16127</v>
      </c>
      <c r="I51" s="34">
        <f t="shared" si="9"/>
        <v>0.06106514701149208</v>
      </c>
      <c r="J51" s="4">
        <v>84456.781</v>
      </c>
      <c r="K51" s="15">
        <v>87333.905</v>
      </c>
      <c r="L51" s="34">
        <f t="shared" si="10"/>
        <v>0.03406622850094176</v>
      </c>
      <c r="M51" s="15">
        <f t="shared" si="11"/>
        <v>2877.123999999996</v>
      </c>
    </row>
    <row r="52" spans="1:13" ht="15">
      <c r="A52" s="5">
        <v>58</v>
      </c>
      <c r="B52" s="8" t="s">
        <v>230</v>
      </c>
      <c r="C52" s="11">
        <v>4748</v>
      </c>
      <c r="D52" s="15">
        <v>4919</v>
      </c>
      <c r="E52" s="85">
        <v>4918</v>
      </c>
      <c r="F52" s="40">
        <f t="shared" si="6"/>
        <v>0.0018523840499111662</v>
      </c>
      <c r="G52" s="18">
        <f t="shared" si="7"/>
        <v>0.03580454928390901</v>
      </c>
      <c r="H52" s="15">
        <f t="shared" si="8"/>
        <v>170</v>
      </c>
      <c r="I52" s="34">
        <f t="shared" si="9"/>
        <v>0.000643707756678468</v>
      </c>
      <c r="J52" s="4">
        <v>4883.2942</v>
      </c>
      <c r="K52" s="15">
        <v>4873.4702</v>
      </c>
      <c r="L52" s="34">
        <f t="shared" si="10"/>
        <v>-0.0020117567358527207</v>
      </c>
      <c r="M52" s="15">
        <f t="shared" si="11"/>
        <v>-9.824000000000524</v>
      </c>
    </row>
    <row r="53" spans="1:13" ht="15">
      <c r="A53" s="5">
        <v>59</v>
      </c>
      <c r="B53" s="8" t="s">
        <v>231</v>
      </c>
      <c r="C53" s="11">
        <v>3999</v>
      </c>
      <c r="D53" s="15">
        <v>4747</v>
      </c>
      <c r="E53" s="85">
        <v>4836</v>
      </c>
      <c r="F53" s="40">
        <f t="shared" si="6"/>
        <v>0.0018214984272814964</v>
      </c>
      <c r="G53" s="18">
        <f t="shared" si="7"/>
        <v>0.20930232558139536</v>
      </c>
      <c r="H53" s="15">
        <f t="shared" si="8"/>
        <v>837</v>
      </c>
      <c r="I53" s="34">
        <f t="shared" si="9"/>
        <v>0.0031693140725875158</v>
      </c>
      <c r="J53" s="4">
        <v>4776.2302</v>
      </c>
      <c r="K53" s="15">
        <v>4836.0673</v>
      </c>
      <c r="L53" s="34">
        <f t="shared" si="10"/>
        <v>0.012528102184019467</v>
      </c>
      <c r="M53" s="15">
        <f t="shared" si="11"/>
        <v>59.83709999999974</v>
      </c>
    </row>
    <row r="54" spans="1:13" ht="15">
      <c r="A54" s="5">
        <v>60</v>
      </c>
      <c r="B54" s="8" t="s">
        <v>232</v>
      </c>
      <c r="C54" s="11">
        <v>1655</v>
      </c>
      <c r="D54" s="15">
        <v>1912</v>
      </c>
      <c r="E54" s="85">
        <v>1907</v>
      </c>
      <c r="F54" s="40">
        <f t="shared" si="6"/>
        <v>0.0007182790531070748</v>
      </c>
      <c r="G54" s="18">
        <f t="shared" si="7"/>
        <v>0.15226586102719034</v>
      </c>
      <c r="H54" s="15">
        <f t="shared" si="8"/>
        <v>252</v>
      </c>
      <c r="I54" s="34">
        <f t="shared" si="9"/>
        <v>0.0009542020863704349</v>
      </c>
      <c r="J54" s="4">
        <v>1907.3924</v>
      </c>
      <c r="K54" s="15">
        <v>1926.197</v>
      </c>
      <c r="L54" s="34">
        <f t="shared" si="10"/>
        <v>0.009858799898751791</v>
      </c>
      <c r="M54" s="15">
        <f t="shared" si="11"/>
        <v>18.804599999999937</v>
      </c>
    </row>
    <row r="55" spans="1:13" ht="15">
      <c r="A55" s="5">
        <v>61</v>
      </c>
      <c r="B55" s="8" t="s">
        <v>233</v>
      </c>
      <c r="C55" s="11">
        <v>2614</v>
      </c>
      <c r="D55" s="15">
        <v>4118</v>
      </c>
      <c r="E55" s="85">
        <v>4332</v>
      </c>
      <c r="F55" s="40">
        <f t="shared" si="6"/>
        <v>0.0016316648442893803</v>
      </c>
      <c r="G55" s="18">
        <f t="shared" si="7"/>
        <v>0.6572302983932671</v>
      </c>
      <c r="H55" s="15">
        <f t="shared" si="8"/>
        <v>1718</v>
      </c>
      <c r="I55" s="34">
        <f t="shared" si="9"/>
        <v>0.006505234858668283</v>
      </c>
      <c r="J55" s="4">
        <v>4227.3526</v>
      </c>
      <c r="K55" s="15">
        <v>4524.11179999999</v>
      </c>
      <c r="L55" s="34">
        <f t="shared" si="10"/>
        <v>0.07019977467694308</v>
      </c>
      <c r="M55" s="15">
        <f t="shared" si="11"/>
        <v>296.7591999999895</v>
      </c>
    </row>
    <row r="56" spans="1:13" ht="15">
      <c r="A56" s="5">
        <v>62</v>
      </c>
      <c r="B56" s="8" t="s">
        <v>234</v>
      </c>
      <c r="C56" s="11">
        <v>12678</v>
      </c>
      <c r="D56" s="15">
        <v>14578</v>
      </c>
      <c r="E56" s="85">
        <v>14611</v>
      </c>
      <c r="F56" s="40">
        <f t="shared" si="6"/>
        <v>0.00550329063709883</v>
      </c>
      <c r="G56" s="18">
        <f t="shared" si="7"/>
        <v>0.1524688436661934</v>
      </c>
      <c r="H56" s="15">
        <f t="shared" si="8"/>
        <v>1933</v>
      </c>
      <c r="I56" s="34">
        <f t="shared" si="9"/>
        <v>0.007319335845055757</v>
      </c>
      <c r="J56" s="4">
        <v>14411.168</v>
      </c>
      <c r="K56" s="15">
        <v>14501.695</v>
      </c>
      <c r="L56" s="34">
        <f t="shared" si="10"/>
        <v>0.006281725395193508</v>
      </c>
      <c r="M56" s="15">
        <f t="shared" si="11"/>
        <v>90.52700000000004</v>
      </c>
    </row>
    <row r="57" spans="1:13" ht="15">
      <c r="A57" s="5">
        <v>63</v>
      </c>
      <c r="B57" s="8" t="s">
        <v>235</v>
      </c>
      <c r="C57" s="11">
        <v>22570</v>
      </c>
      <c r="D57" s="15">
        <v>25133</v>
      </c>
      <c r="E57" s="85">
        <v>25365</v>
      </c>
      <c r="F57" s="40">
        <f t="shared" si="6"/>
        <v>0.00955382704879966</v>
      </c>
      <c r="G57" s="18">
        <f t="shared" si="7"/>
        <v>0.12383695170580417</v>
      </c>
      <c r="H57" s="15">
        <f t="shared" si="8"/>
        <v>2795</v>
      </c>
      <c r="I57" s="34">
        <f t="shared" si="9"/>
        <v>0.010583312823037165</v>
      </c>
      <c r="J57" s="4">
        <v>25238.789</v>
      </c>
      <c r="K57" s="15">
        <v>25430.421</v>
      </c>
      <c r="L57" s="34">
        <f t="shared" si="10"/>
        <v>0.007592757322865126</v>
      </c>
      <c r="M57" s="15">
        <f t="shared" si="11"/>
        <v>191.6319999999978</v>
      </c>
    </row>
    <row r="58" spans="1:13" ht="15">
      <c r="A58" s="5">
        <v>64</v>
      </c>
      <c r="B58" s="8" t="s">
        <v>236</v>
      </c>
      <c r="C58" s="11">
        <v>35720</v>
      </c>
      <c r="D58" s="15">
        <v>37279</v>
      </c>
      <c r="E58" s="85">
        <v>37187</v>
      </c>
      <c r="F58" s="40">
        <f t="shared" si="6"/>
        <v>0.014006629862555213</v>
      </c>
      <c r="G58" s="18">
        <f t="shared" si="7"/>
        <v>0.04106942889137738</v>
      </c>
      <c r="H58" s="15">
        <f t="shared" si="8"/>
        <v>1467</v>
      </c>
      <c r="I58" s="34">
        <f t="shared" si="9"/>
        <v>0.005554819288513603</v>
      </c>
      <c r="J58" s="4">
        <v>37558.121</v>
      </c>
      <c r="K58" s="15">
        <v>37692.311</v>
      </c>
      <c r="L58" s="34">
        <f t="shared" si="10"/>
        <v>0.003572862444316699</v>
      </c>
      <c r="M58" s="15">
        <f t="shared" si="11"/>
        <v>134.19000000000233</v>
      </c>
    </row>
    <row r="59" spans="1:13" ht="15">
      <c r="A59" s="5">
        <v>65</v>
      </c>
      <c r="B59" s="8" t="s">
        <v>237</v>
      </c>
      <c r="C59" s="11">
        <v>11449</v>
      </c>
      <c r="D59" s="15">
        <v>12244</v>
      </c>
      <c r="E59" s="85">
        <v>12333</v>
      </c>
      <c r="F59" s="40">
        <f t="shared" si="6"/>
        <v>0.0046452729742892255</v>
      </c>
      <c r="G59" s="18">
        <f t="shared" si="7"/>
        <v>0.07721198357935191</v>
      </c>
      <c r="H59" s="15">
        <f t="shared" si="8"/>
        <v>884</v>
      </c>
      <c r="I59" s="34">
        <f t="shared" si="9"/>
        <v>0.0033472803347280333</v>
      </c>
      <c r="J59" s="4">
        <v>12942.898</v>
      </c>
      <c r="K59" s="15">
        <v>12877.215</v>
      </c>
      <c r="L59" s="34">
        <f t="shared" si="10"/>
        <v>-0.005074829454732556</v>
      </c>
      <c r="M59" s="15">
        <f t="shared" si="11"/>
        <v>-65.68299999999908</v>
      </c>
    </row>
    <row r="60" spans="1:13" ht="15">
      <c r="A60" s="5">
        <v>66</v>
      </c>
      <c r="B60" s="8" t="s">
        <v>238</v>
      </c>
      <c r="C60" s="11">
        <v>14186</v>
      </c>
      <c r="D60" s="15">
        <v>16142</v>
      </c>
      <c r="E60" s="85">
        <v>16390</v>
      </c>
      <c r="F60" s="40">
        <f t="shared" si="6"/>
        <v>0.00617335798658886</v>
      </c>
      <c r="G60" s="18">
        <f t="shared" si="7"/>
        <v>0.15536444381784859</v>
      </c>
      <c r="H60" s="15">
        <f t="shared" si="8"/>
        <v>2204</v>
      </c>
      <c r="I60" s="34">
        <f t="shared" si="9"/>
        <v>0.00834548173952555</v>
      </c>
      <c r="J60" s="4">
        <v>14979.55</v>
      </c>
      <c r="K60" s="15">
        <v>15538.194</v>
      </c>
      <c r="L60" s="34">
        <f t="shared" si="10"/>
        <v>0.037293777182892694</v>
      </c>
      <c r="M60" s="15">
        <f t="shared" si="11"/>
        <v>558.6440000000002</v>
      </c>
    </row>
    <row r="61" spans="1:13" ht="15">
      <c r="A61" s="5">
        <v>68</v>
      </c>
      <c r="B61" s="8" t="s">
        <v>239</v>
      </c>
      <c r="C61" s="11">
        <v>4462</v>
      </c>
      <c r="D61" s="15">
        <v>6533</v>
      </c>
      <c r="E61" s="85">
        <v>6592</v>
      </c>
      <c r="F61" s="40">
        <f t="shared" si="6"/>
        <v>0.002482902736277838</v>
      </c>
      <c r="G61" s="18">
        <f t="shared" si="7"/>
        <v>0.47736441057821605</v>
      </c>
      <c r="H61" s="15">
        <f t="shared" si="8"/>
        <v>2130</v>
      </c>
      <c r="I61" s="34">
        <f t="shared" si="9"/>
        <v>0.008065279539559628</v>
      </c>
      <c r="J61" s="4">
        <v>6347.985</v>
      </c>
      <c r="K61" s="15">
        <v>6423.83</v>
      </c>
      <c r="L61" s="34">
        <f t="shared" si="10"/>
        <v>0.011947885825187089</v>
      </c>
      <c r="M61" s="15">
        <f t="shared" si="11"/>
        <v>75.84500000000025</v>
      </c>
    </row>
    <row r="62" spans="1:13" ht="15">
      <c r="A62" s="5">
        <v>69</v>
      </c>
      <c r="B62" s="8" t="s">
        <v>240</v>
      </c>
      <c r="C62" s="11">
        <v>49170</v>
      </c>
      <c r="D62" s="15">
        <v>55180</v>
      </c>
      <c r="E62" s="85">
        <v>55086</v>
      </c>
      <c r="F62" s="40">
        <f t="shared" si="6"/>
        <v>0.020748358636316896</v>
      </c>
      <c r="G62" s="18">
        <f t="shared" si="7"/>
        <v>0.12031726662599146</v>
      </c>
      <c r="H62" s="15">
        <f t="shared" si="8"/>
        <v>5916</v>
      </c>
      <c r="I62" s="34">
        <f t="shared" si="9"/>
        <v>0.022401029932410686</v>
      </c>
      <c r="J62" s="4">
        <v>54551.463</v>
      </c>
      <c r="K62" s="15">
        <v>55143.704</v>
      </c>
      <c r="L62" s="34">
        <f t="shared" si="10"/>
        <v>0.010856555762766519</v>
      </c>
      <c r="M62" s="15">
        <f t="shared" si="11"/>
        <v>592.2409999999945</v>
      </c>
    </row>
    <row r="63" spans="1:13" ht="15">
      <c r="A63" s="5">
        <v>70</v>
      </c>
      <c r="B63" s="8" t="s">
        <v>241</v>
      </c>
      <c r="C63" s="11">
        <v>111396</v>
      </c>
      <c r="D63" s="15">
        <v>108505</v>
      </c>
      <c r="E63" s="85">
        <v>110259</v>
      </c>
      <c r="F63" s="40">
        <f t="shared" si="6"/>
        <v>0.04152948616493601</v>
      </c>
      <c r="G63" s="18">
        <f t="shared" si="7"/>
        <v>-0.01020682968867823</v>
      </c>
      <c r="H63" s="15">
        <f t="shared" si="8"/>
        <v>-1137</v>
      </c>
      <c r="I63" s="34">
        <f t="shared" si="9"/>
        <v>-0.004305268937314224</v>
      </c>
      <c r="J63" s="4">
        <v>109610.76</v>
      </c>
      <c r="K63" s="15">
        <v>112084.01</v>
      </c>
      <c r="L63" s="34">
        <f t="shared" si="10"/>
        <v>0.022563934416657636</v>
      </c>
      <c r="M63" s="15">
        <f t="shared" si="11"/>
        <v>2473.25</v>
      </c>
    </row>
    <row r="64" spans="1:13" ht="15">
      <c r="A64" s="5">
        <v>71</v>
      </c>
      <c r="B64" s="8" t="s">
        <v>242</v>
      </c>
      <c r="C64" s="11">
        <v>26268</v>
      </c>
      <c r="D64" s="15">
        <v>32728</v>
      </c>
      <c r="E64" s="85">
        <v>33910</v>
      </c>
      <c r="F64" s="40">
        <f t="shared" si="6"/>
        <v>0.012772334919171948</v>
      </c>
      <c r="G64" s="18">
        <f t="shared" si="7"/>
        <v>0.2909243185625095</v>
      </c>
      <c r="H64" s="15">
        <f t="shared" si="8"/>
        <v>7642</v>
      </c>
      <c r="I64" s="34">
        <f t="shared" si="9"/>
        <v>0.028936556920805014</v>
      </c>
      <c r="J64" s="4">
        <v>33143.659</v>
      </c>
      <c r="K64" s="15">
        <v>34193.45</v>
      </c>
      <c r="L64" s="34">
        <f t="shared" si="10"/>
        <v>0.03167396212952823</v>
      </c>
      <c r="M64" s="15">
        <f t="shared" si="11"/>
        <v>1049.7909999999974</v>
      </c>
    </row>
    <row r="65" spans="1:13" ht="15">
      <c r="A65" s="5">
        <v>72</v>
      </c>
      <c r="B65" s="8" t="s">
        <v>243</v>
      </c>
      <c r="C65" s="11">
        <v>1263</v>
      </c>
      <c r="D65" s="15">
        <v>2272</v>
      </c>
      <c r="E65" s="85">
        <v>2275</v>
      </c>
      <c r="F65" s="40">
        <f t="shared" si="6"/>
        <v>0.0008568877010060803</v>
      </c>
      <c r="G65" s="18">
        <f t="shared" si="7"/>
        <v>0.8012668250197942</v>
      </c>
      <c r="H65" s="15">
        <f t="shared" si="8"/>
        <v>1012</v>
      </c>
      <c r="I65" s="34">
        <f t="shared" si="9"/>
        <v>0.0038319544103447623</v>
      </c>
      <c r="J65" s="4">
        <v>2262.4946</v>
      </c>
      <c r="K65" s="15">
        <v>2290.3292</v>
      </c>
      <c r="L65" s="34">
        <f t="shared" si="10"/>
        <v>0.012302614998506576</v>
      </c>
      <c r="M65" s="15">
        <f t="shared" si="11"/>
        <v>27.834600000000137</v>
      </c>
    </row>
    <row r="66" spans="1:13" ht="15">
      <c r="A66" s="5">
        <v>73</v>
      </c>
      <c r="B66" s="8" t="s">
        <v>244</v>
      </c>
      <c r="C66" s="11">
        <v>20667</v>
      </c>
      <c r="D66" s="15">
        <v>25751</v>
      </c>
      <c r="E66" s="85">
        <v>25934</v>
      </c>
      <c r="F66" s="40">
        <f aca="true" t="shared" si="12" ref="F66:F90">E66/$E$90</f>
        <v>0.009768143137534808</v>
      </c>
      <c r="G66" s="18">
        <f aca="true" t="shared" si="13" ref="G66:G90">(E66-C66)/C66</f>
        <v>0.2548507282140611</v>
      </c>
      <c r="H66" s="15">
        <f aca="true" t="shared" si="14" ref="H66:H90">E66-C66</f>
        <v>5267</v>
      </c>
      <c r="I66" s="34">
        <f aca="true" t="shared" si="15" ref="I66:I90">H66/$H$90</f>
        <v>0.01994358090838524</v>
      </c>
      <c r="J66" s="4">
        <v>25186.08</v>
      </c>
      <c r="K66" s="15">
        <v>25852.963</v>
      </c>
      <c r="L66" s="34">
        <f aca="true" t="shared" si="16" ref="L66:L90">(K66-J66)/J66</f>
        <v>0.02647823718498464</v>
      </c>
      <c r="M66" s="15">
        <f aca="true" t="shared" si="17" ref="M66:M90">K66-J66</f>
        <v>666.882999999998</v>
      </c>
    </row>
    <row r="67" spans="1:13" ht="15">
      <c r="A67" s="5">
        <v>74</v>
      </c>
      <c r="B67" s="8" t="s">
        <v>245</v>
      </c>
      <c r="C67" s="11">
        <v>3229</v>
      </c>
      <c r="D67" s="15">
        <v>3570</v>
      </c>
      <c r="E67" s="85">
        <v>3784</v>
      </c>
      <c r="F67" s="40">
        <f t="shared" si="12"/>
        <v>0.0014252584881789046</v>
      </c>
      <c r="G67" s="18">
        <f t="shared" si="13"/>
        <v>0.17187983895943015</v>
      </c>
      <c r="H67" s="15">
        <f t="shared" si="14"/>
        <v>555</v>
      </c>
      <c r="I67" s="34">
        <f t="shared" si="15"/>
        <v>0.0021015164997444102</v>
      </c>
      <c r="J67" s="4">
        <v>3802.9322</v>
      </c>
      <c r="K67" s="15">
        <v>3886.0687</v>
      </c>
      <c r="L67" s="34">
        <f t="shared" si="16"/>
        <v>0.021861157556266612</v>
      </c>
      <c r="M67" s="15">
        <f t="shared" si="17"/>
        <v>83.13649999999961</v>
      </c>
    </row>
    <row r="68" spans="1:13" ht="15">
      <c r="A68" s="5">
        <v>75</v>
      </c>
      <c r="B68" s="8" t="s">
        <v>246</v>
      </c>
      <c r="C68" s="11">
        <v>12887</v>
      </c>
      <c r="D68" s="15">
        <v>8890</v>
      </c>
      <c r="E68" s="85">
        <v>8728</v>
      </c>
      <c r="F68" s="40">
        <f t="shared" si="12"/>
        <v>0.003287435540387283</v>
      </c>
      <c r="G68" s="18">
        <f t="shared" si="13"/>
        <v>-0.32272833087607666</v>
      </c>
      <c r="H68" s="15">
        <f t="shared" si="14"/>
        <v>-4159</v>
      </c>
      <c r="I68" s="34">
        <f t="shared" si="15"/>
        <v>-0.01574812094132793</v>
      </c>
      <c r="J68" s="4">
        <v>10548.864</v>
      </c>
      <c r="K68" s="15">
        <v>9882.4235</v>
      </c>
      <c r="L68" s="34">
        <f t="shared" si="16"/>
        <v>-0.06317651834358645</v>
      </c>
      <c r="M68" s="15">
        <f t="shared" si="17"/>
        <v>-666.4404999999988</v>
      </c>
    </row>
    <row r="69" spans="1:13" ht="15">
      <c r="A69" s="5">
        <v>77</v>
      </c>
      <c r="B69" s="8" t="s">
        <v>247</v>
      </c>
      <c r="C69" s="11">
        <v>6947</v>
      </c>
      <c r="D69" s="15">
        <v>6227</v>
      </c>
      <c r="E69" s="85">
        <v>6456</v>
      </c>
      <c r="F69" s="40">
        <f t="shared" si="12"/>
        <v>0.002431677801184727</v>
      </c>
      <c r="G69" s="18">
        <f t="shared" si="13"/>
        <v>-0.07067799049949619</v>
      </c>
      <c r="H69" s="15">
        <f t="shared" si="14"/>
        <v>-491</v>
      </c>
      <c r="I69" s="34">
        <f t="shared" si="15"/>
        <v>-0.0018591794619360457</v>
      </c>
      <c r="J69" s="4">
        <v>6598.7128</v>
      </c>
      <c r="K69" s="15">
        <v>6523.3656</v>
      </c>
      <c r="L69" s="34">
        <f t="shared" si="16"/>
        <v>-0.011418469371784168</v>
      </c>
      <c r="M69" s="15">
        <f t="shared" si="17"/>
        <v>-75.34720000000016</v>
      </c>
    </row>
    <row r="70" spans="1:13" ht="15">
      <c r="A70" s="5">
        <v>78</v>
      </c>
      <c r="B70" s="8" t="s">
        <v>248</v>
      </c>
      <c r="C70" s="11">
        <v>2115</v>
      </c>
      <c r="D70" s="15">
        <v>2548</v>
      </c>
      <c r="E70" s="85">
        <v>2688</v>
      </c>
      <c r="F70" s="40">
        <f t="shared" si="12"/>
        <v>0.0010124457759579533</v>
      </c>
      <c r="G70" s="18">
        <f t="shared" si="13"/>
        <v>0.27092198581560284</v>
      </c>
      <c r="H70" s="15">
        <f t="shared" si="14"/>
        <v>573</v>
      </c>
      <c r="I70" s="34">
        <f t="shared" si="15"/>
        <v>0.0021696737916280127</v>
      </c>
      <c r="J70" s="4">
        <v>2448.5575</v>
      </c>
      <c r="K70" s="15">
        <v>2610.1448</v>
      </c>
      <c r="L70" s="34">
        <f t="shared" si="16"/>
        <v>0.06599285497685889</v>
      </c>
      <c r="M70" s="15">
        <f t="shared" si="17"/>
        <v>161.58730000000014</v>
      </c>
    </row>
    <row r="71" spans="1:13" ht="15">
      <c r="A71" s="5">
        <v>79</v>
      </c>
      <c r="B71" s="8" t="s">
        <v>249</v>
      </c>
      <c r="C71" s="11">
        <v>15658</v>
      </c>
      <c r="D71" s="15">
        <v>18903</v>
      </c>
      <c r="E71" s="85">
        <v>17766</v>
      </c>
      <c r="F71" s="40">
        <f t="shared" si="12"/>
        <v>0.006691633800472098</v>
      </c>
      <c r="G71" s="18">
        <f t="shared" si="13"/>
        <v>0.13462766636862947</v>
      </c>
      <c r="H71" s="15">
        <f t="shared" si="14"/>
        <v>2108</v>
      </c>
      <c r="I71" s="34">
        <f t="shared" si="15"/>
        <v>0.007981976182813003</v>
      </c>
      <c r="J71" s="4">
        <v>18148.049</v>
      </c>
      <c r="K71" s="15">
        <v>17845.372</v>
      </c>
      <c r="L71" s="34">
        <f t="shared" si="16"/>
        <v>-0.016678211525657644</v>
      </c>
      <c r="M71" s="15">
        <f t="shared" si="17"/>
        <v>-302.6769999999997</v>
      </c>
    </row>
    <row r="72" spans="1:13" ht="15">
      <c r="A72" s="5">
        <v>80</v>
      </c>
      <c r="B72" s="8" t="s">
        <v>250</v>
      </c>
      <c r="C72" s="11">
        <v>16650</v>
      </c>
      <c r="D72" s="15">
        <v>19503</v>
      </c>
      <c r="E72" s="85">
        <v>20053</v>
      </c>
      <c r="F72" s="40">
        <f t="shared" si="12"/>
        <v>0.007553041348692276</v>
      </c>
      <c r="G72" s="18">
        <f t="shared" si="13"/>
        <v>0.2043843843843844</v>
      </c>
      <c r="H72" s="15">
        <f t="shared" si="14"/>
        <v>3403</v>
      </c>
      <c r="I72" s="34">
        <f t="shared" si="15"/>
        <v>0.012885514682216626</v>
      </c>
      <c r="J72" s="4">
        <v>18982.325</v>
      </c>
      <c r="K72" s="15">
        <v>19673.657</v>
      </c>
      <c r="L72" s="34">
        <f t="shared" si="16"/>
        <v>0.036419774711474937</v>
      </c>
      <c r="M72" s="15">
        <f t="shared" si="17"/>
        <v>691.3319999999985</v>
      </c>
    </row>
    <row r="73" spans="1:13" ht="15">
      <c r="A73" s="5">
        <v>81</v>
      </c>
      <c r="B73" s="8" t="s">
        <v>251</v>
      </c>
      <c r="C73" s="11">
        <v>54000</v>
      </c>
      <c r="D73" s="15">
        <v>67995</v>
      </c>
      <c r="E73" s="85">
        <v>74751</v>
      </c>
      <c r="F73" s="40">
        <f t="shared" si="12"/>
        <v>0.028155258258420003</v>
      </c>
      <c r="G73" s="18">
        <f t="shared" si="13"/>
        <v>0.3842777777777778</v>
      </c>
      <c r="H73" s="15">
        <f t="shared" si="14"/>
        <v>20751</v>
      </c>
      <c r="I73" s="34">
        <f t="shared" si="15"/>
        <v>0.0785739979931464</v>
      </c>
      <c r="J73" s="4">
        <v>69715.116</v>
      </c>
      <c r="K73" s="15">
        <v>72389.835</v>
      </c>
      <c r="L73" s="34">
        <f t="shared" si="16"/>
        <v>0.038366413963938785</v>
      </c>
      <c r="M73" s="15">
        <f t="shared" si="17"/>
        <v>2674.719000000012</v>
      </c>
    </row>
    <row r="74" spans="1:13" ht="15">
      <c r="A74" s="5">
        <v>82</v>
      </c>
      <c r="B74" s="8" t="s">
        <v>252</v>
      </c>
      <c r="C74" s="11">
        <v>76776</v>
      </c>
      <c r="D74" s="15">
        <v>94682</v>
      </c>
      <c r="E74" s="85">
        <v>96712</v>
      </c>
      <c r="F74" s="40">
        <f t="shared" si="12"/>
        <v>0.03642695531415387</v>
      </c>
      <c r="G74" s="18">
        <f t="shared" si="13"/>
        <v>0.25966447848285923</v>
      </c>
      <c r="H74" s="15">
        <f t="shared" si="14"/>
        <v>19936</v>
      </c>
      <c r="I74" s="34">
        <f t="shared" si="15"/>
        <v>0.07548798727730552</v>
      </c>
      <c r="J74" s="4">
        <v>93216.397</v>
      </c>
      <c r="K74" s="15">
        <v>96060.043</v>
      </c>
      <c r="L74" s="34">
        <f t="shared" si="16"/>
        <v>0.030505856174638545</v>
      </c>
      <c r="M74" s="15">
        <f t="shared" si="17"/>
        <v>2843.646000000008</v>
      </c>
    </row>
    <row r="75" spans="1:13" ht="15">
      <c r="A75" s="5">
        <v>84</v>
      </c>
      <c r="B75" s="8" t="s">
        <v>253</v>
      </c>
      <c r="C75" s="11">
        <v>900</v>
      </c>
      <c r="D75" s="15">
        <v>773</v>
      </c>
      <c r="E75" s="85">
        <v>722</v>
      </c>
      <c r="F75" s="40">
        <f t="shared" si="12"/>
        <v>0.0002719441407148967</v>
      </c>
      <c r="G75" s="18">
        <f t="shared" si="13"/>
        <v>-0.19777777777777777</v>
      </c>
      <c r="H75" s="15">
        <f t="shared" si="14"/>
        <v>-178</v>
      </c>
      <c r="I75" s="34">
        <f t="shared" si="15"/>
        <v>-0.0006739998864045135</v>
      </c>
      <c r="J75" s="4">
        <v>761.66602</v>
      </c>
      <c r="K75" s="15">
        <v>731.71619</v>
      </c>
      <c r="L75" s="34">
        <f t="shared" si="16"/>
        <v>-0.039321473209478375</v>
      </c>
      <c r="M75" s="15">
        <f t="shared" si="17"/>
        <v>-29.94983000000002</v>
      </c>
    </row>
    <row r="76" spans="1:13" ht="15">
      <c r="A76" s="5">
        <v>85</v>
      </c>
      <c r="B76" s="8" t="s">
        <v>254</v>
      </c>
      <c r="C76" s="11">
        <v>246957</v>
      </c>
      <c r="D76" s="15">
        <v>215784</v>
      </c>
      <c r="E76" s="85">
        <v>222030</v>
      </c>
      <c r="F76" s="40">
        <f t="shared" si="12"/>
        <v>0.08362847307884835</v>
      </c>
      <c r="G76" s="18">
        <f t="shared" si="13"/>
        <v>-0.10093660029883746</v>
      </c>
      <c r="H76" s="15">
        <f t="shared" si="14"/>
        <v>-24927</v>
      </c>
      <c r="I76" s="34">
        <f t="shared" si="15"/>
        <v>-0.09438648971014219</v>
      </c>
      <c r="J76" s="4">
        <v>237690.29</v>
      </c>
      <c r="K76" s="15">
        <v>234386.46</v>
      </c>
      <c r="L76" s="34">
        <f t="shared" si="16"/>
        <v>-0.013899726404473721</v>
      </c>
      <c r="M76" s="15">
        <f t="shared" si="17"/>
        <v>-3303.8300000000163</v>
      </c>
    </row>
    <row r="77" spans="1:13" ht="15">
      <c r="A77" s="5">
        <v>86</v>
      </c>
      <c r="B77" s="8" t="s">
        <v>255</v>
      </c>
      <c r="C77" s="11">
        <v>139079</v>
      </c>
      <c r="D77" s="15">
        <v>127594</v>
      </c>
      <c r="E77" s="85">
        <v>127544</v>
      </c>
      <c r="F77" s="40">
        <f t="shared" si="12"/>
        <v>0.04803994942290967</v>
      </c>
      <c r="G77" s="18">
        <f t="shared" si="13"/>
        <v>-0.08293847381703924</v>
      </c>
      <c r="H77" s="15">
        <f t="shared" si="14"/>
        <v>-11535</v>
      </c>
      <c r="I77" s="34">
        <f t="shared" si="15"/>
        <v>-0.04367746454874193</v>
      </c>
      <c r="J77" s="4">
        <v>128236.25</v>
      </c>
      <c r="K77" s="15">
        <v>129343.36</v>
      </c>
      <c r="L77" s="34">
        <f t="shared" si="16"/>
        <v>0.008633362251313498</v>
      </c>
      <c r="M77" s="15">
        <f t="shared" si="17"/>
        <v>1107.1100000000006</v>
      </c>
    </row>
    <row r="78" spans="1:13" ht="15">
      <c r="A78" s="5">
        <v>87</v>
      </c>
      <c r="B78" s="8" t="s">
        <v>256</v>
      </c>
      <c r="C78" s="11">
        <v>8079</v>
      </c>
      <c r="D78" s="15">
        <v>9078</v>
      </c>
      <c r="E78" s="85">
        <v>9281</v>
      </c>
      <c r="F78" s="40">
        <f t="shared" si="12"/>
        <v>0.0034957251661702996</v>
      </c>
      <c r="G78" s="18">
        <f t="shared" si="13"/>
        <v>0.14878078970169575</v>
      </c>
      <c r="H78" s="15">
        <f t="shared" si="14"/>
        <v>1202</v>
      </c>
      <c r="I78" s="34">
        <f t="shared" si="15"/>
        <v>0.004551392491338344</v>
      </c>
      <c r="J78" s="4">
        <v>9151.0026</v>
      </c>
      <c r="K78" s="15">
        <v>9367.4661</v>
      </c>
      <c r="L78" s="34">
        <f t="shared" si="16"/>
        <v>0.023654621188720876</v>
      </c>
      <c r="M78" s="15">
        <f t="shared" si="17"/>
        <v>216.46349999999984</v>
      </c>
    </row>
    <row r="79" spans="1:13" ht="15">
      <c r="A79" s="5">
        <v>88</v>
      </c>
      <c r="B79" s="8" t="s">
        <v>257</v>
      </c>
      <c r="C79" s="11">
        <v>14387</v>
      </c>
      <c r="D79" s="15">
        <v>15975</v>
      </c>
      <c r="E79" s="85">
        <v>16962</v>
      </c>
      <c r="F79" s="40">
        <f t="shared" si="12"/>
        <v>0.006388804037127532</v>
      </c>
      <c r="G79" s="18">
        <f t="shared" si="13"/>
        <v>0.17898102453603948</v>
      </c>
      <c r="H79" s="15">
        <f t="shared" si="14"/>
        <v>2575</v>
      </c>
      <c r="I79" s="34">
        <f t="shared" si="15"/>
        <v>0.009750279255570912</v>
      </c>
      <c r="J79" s="4">
        <v>15986.271</v>
      </c>
      <c r="K79" s="15">
        <v>16522.792</v>
      </c>
      <c r="L79" s="34">
        <f t="shared" si="16"/>
        <v>0.03356136024467499</v>
      </c>
      <c r="M79" s="15">
        <f t="shared" si="17"/>
        <v>536.5210000000006</v>
      </c>
    </row>
    <row r="80" spans="1:13" ht="15">
      <c r="A80" s="5">
        <v>90</v>
      </c>
      <c r="B80" s="8" t="s">
        <v>258</v>
      </c>
      <c r="C80" s="11">
        <v>3277</v>
      </c>
      <c r="D80" s="15">
        <v>3897</v>
      </c>
      <c r="E80" s="85">
        <v>3994</v>
      </c>
      <c r="F80" s="40">
        <f t="shared" si="12"/>
        <v>0.0015043558144256198</v>
      </c>
      <c r="G80" s="18">
        <f t="shared" si="13"/>
        <v>0.2187976808056149</v>
      </c>
      <c r="H80" s="15">
        <f t="shared" si="14"/>
        <v>717</v>
      </c>
      <c r="I80" s="34">
        <f t="shared" si="15"/>
        <v>0.0027149321266968325</v>
      </c>
      <c r="J80" s="4">
        <v>3782.2765</v>
      </c>
      <c r="K80" s="15">
        <v>3909.5295</v>
      </c>
      <c r="L80" s="34">
        <f t="shared" si="16"/>
        <v>0.0336445524276187</v>
      </c>
      <c r="M80" s="15">
        <f t="shared" si="17"/>
        <v>127.25300000000016</v>
      </c>
    </row>
    <row r="81" spans="1:13" ht="15">
      <c r="A81" s="5">
        <v>91</v>
      </c>
      <c r="B81" s="8" t="s">
        <v>259</v>
      </c>
      <c r="C81" s="11">
        <v>449</v>
      </c>
      <c r="D81" s="15">
        <v>463</v>
      </c>
      <c r="E81" s="85">
        <v>602</v>
      </c>
      <c r="F81" s="40">
        <f t="shared" si="12"/>
        <v>0.00022674566857391665</v>
      </c>
      <c r="G81" s="18">
        <f t="shared" si="13"/>
        <v>0.34075723830734966</v>
      </c>
      <c r="H81" s="15">
        <f t="shared" si="14"/>
        <v>153</v>
      </c>
      <c r="I81" s="34">
        <f t="shared" si="15"/>
        <v>0.0005793369810106212</v>
      </c>
      <c r="J81" s="4">
        <v>607.16467</v>
      </c>
      <c r="K81" s="15">
        <v>692.05314</v>
      </c>
      <c r="L81" s="34">
        <f t="shared" si="16"/>
        <v>0.13981128052131225</v>
      </c>
      <c r="M81" s="15">
        <f t="shared" si="17"/>
        <v>84.88846999999998</v>
      </c>
    </row>
    <row r="82" spans="1:13" ht="15">
      <c r="A82" s="5">
        <v>92</v>
      </c>
      <c r="B82" s="8" t="s">
        <v>260</v>
      </c>
      <c r="C82" s="11">
        <v>5574</v>
      </c>
      <c r="D82" s="15">
        <v>5124</v>
      </c>
      <c r="E82" s="85">
        <v>5218</v>
      </c>
      <c r="F82" s="40">
        <f t="shared" si="12"/>
        <v>0.0019653802302636164</v>
      </c>
      <c r="G82" s="18">
        <f t="shared" si="13"/>
        <v>-0.06386795837818443</v>
      </c>
      <c r="H82" s="15">
        <f t="shared" si="14"/>
        <v>-356</v>
      </c>
      <c r="I82" s="34">
        <f t="shared" si="15"/>
        <v>-0.001347999772809027</v>
      </c>
      <c r="J82" s="4">
        <v>5836.3648</v>
      </c>
      <c r="K82" s="15">
        <v>5532.73859999999</v>
      </c>
      <c r="L82" s="34">
        <f t="shared" si="16"/>
        <v>-0.052023170313139196</v>
      </c>
      <c r="M82" s="15">
        <f t="shared" si="17"/>
        <v>-303.6262000000106</v>
      </c>
    </row>
    <row r="83" spans="1:13" ht="15">
      <c r="A83" s="5">
        <v>93</v>
      </c>
      <c r="B83" s="8" t="s">
        <v>261</v>
      </c>
      <c r="C83" s="11">
        <v>7941</v>
      </c>
      <c r="D83" s="15">
        <v>11396</v>
      </c>
      <c r="E83" s="85">
        <v>11343</v>
      </c>
      <c r="F83" s="40">
        <f t="shared" si="12"/>
        <v>0.00427238557912614</v>
      </c>
      <c r="G83" s="18">
        <f t="shared" si="13"/>
        <v>0.42840952021156026</v>
      </c>
      <c r="H83" s="15">
        <f t="shared" si="14"/>
        <v>3402</v>
      </c>
      <c r="I83" s="34">
        <f t="shared" si="15"/>
        <v>0.012881728166000871</v>
      </c>
      <c r="J83" s="4">
        <v>11227.657</v>
      </c>
      <c r="K83" s="15">
        <v>11239.994</v>
      </c>
      <c r="L83" s="34">
        <f t="shared" si="16"/>
        <v>0.0010988044967887205</v>
      </c>
      <c r="M83" s="15">
        <f t="shared" si="17"/>
        <v>12.337000000001353</v>
      </c>
    </row>
    <row r="84" spans="1:13" ht="15">
      <c r="A84" s="5">
        <v>94</v>
      </c>
      <c r="B84" s="8" t="s">
        <v>262</v>
      </c>
      <c r="C84" s="11">
        <v>13684</v>
      </c>
      <c r="D84" s="15">
        <v>11790</v>
      </c>
      <c r="E84" s="85">
        <v>12880</v>
      </c>
      <c r="F84" s="40">
        <f t="shared" si="12"/>
        <v>0.004851302676465193</v>
      </c>
      <c r="G84" s="18">
        <f t="shared" si="13"/>
        <v>-0.058754750073078045</v>
      </c>
      <c r="H84" s="15">
        <f t="shared" si="14"/>
        <v>-804</v>
      </c>
      <c r="I84" s="34">
        <f t="shared" si="15"/>
        <v>-0.003044359037467578</v>
      </c>
      <c r="J84" s="4">
        <v>12152.881</v>
      </c>
      <c r="K84" s="15">
        <v>12856.003</v>
      </c>
      <c r="L84" s="34">
        <f t="shared" si="16"/>
        <v>0.05785640458422996</v>
      </c>
      <c r="M84" s="15">
        <f t="shared" si="17"/>
        <v>703.1220000000012</v>
      </c>
    </row>
    <row r="85" spans="1:13" ht="15">
      <c r="A85" s="5">
        <v>95</v>
      </c>
      <c r="B85" s="8" t="s">
        <v>263</v>
      </c>
      <c r="C85" s="11">
        <v>13469</v>
      </c>
      <c r="D85" s="15">
        <v>14248</v>
      </c>
      <c r="E85" s="85">
        <v>14499</v>
      </c>
      <c r="F85" s="40">
        <f t="shared" si="12"/>
        <v>0.005461105396433916</v>
      </c>
      <c r="G85" s="18">
        <f t="shared" si="13"/>
        <v>0.07647189843343975</v>
      </c>
      <c r="H85" s="15">
        <f t="shared" si="14"/>
        <v>1030</v>
      </c>
      <c r="I85" s="34">
        <f t="shared" si="15"/>
        <v>0.003900111702228365</v>
      </c>
      <c r="J85" s="4">
        <v>14708.079</v>
      </c>
      <c r="K85" s="15">
        <v>14771.924</v>
      </c>
      <c r="L85" s="34">
        <f t="shared" si="16"/>
        <v>0.004340811604289123</v>
      </c>
      <c r="M85" s="15">
        <f t="shared" si="17"/>
        <v>63.845000000001164</v>
      </c>
    </row>
    <row r="86" spans="1:13" ht="15">
      <c r="A86" s="5">
        <v>96</v>
      </c>
      <c r="B86" s="8" t="s">
        <v>264</v>
      </c>
      <c r="C86" s="11">
        <v>91631</v>
      </c>
      <c r="D86" s="15">
        <v>99685</v>
      </c>
      <c r="E86" s="85">
        <v>102732</v>
      </c>
      <c r="F86" s="40">
        <f t="shared" si="12"/>
        <v>0.03869441199989303</v>
      </c>
      <c r="G86" s="18">
        <f t="shared" si="13"/>
        <v>0.12114895613929784</v>
      </c>
      <c r="H86" s="15">
        <f t="shared" si="14"/>
        <v>11101</v>
      </c>
      <c r="I86" s="34">
        <f t="shared" si="15"/>
        <v>0.04203411651110396</v>
      </c>
      <c r="J86" s="4">
        <v>101473.58</v>
      </c>
      <c r="K86" s="15">
        <v>101997.58</v>
      </c>
      <c r="L86" s="34">
        <f t="shared" si="16"/>
        <v>0.005163905718118943</v>
      </c>
      <c r="M86" s="15">
        <f t="shared" si="17"/>
        <v>524</v>
      </c>
    </row>
    <row r="87" spans="1:13" ht="15">
      <c r="A87" s="5">
        <v>97</v>
      </c>
      <c r="B87" s="8" t="s">
        <v>265</v>
      </c>
      <c r="C87" s="11">
        <v>1611</v>
      </c>
      <c r="D87" s="15">
        <v>2220</v>
      </c>
      <c r="E87" s="85">
        <v>2285</v>
      </c>
      <c r="F87" s="40">
        <f t="shared" si="12"/>
        <v>0.000860654240351162</v>
      </c>
      <c r="G87" s="18">
        <f t="shared" si="13"/>
        <v>0.41837368094351335</v>
      </c>
      <c r="H87" s="15">
        <f t="shared" si="14"/>
        <v>674</v>
      </c>
      <c r="I87" s="34">
        <f t="shared" si="15"/>
        <v>0.0025521119294193376</v>
      </c>
      <c r="J87" s="4">
        <v>2195.2872</v>
      </c>
      <c r="K87" s="15">
        <v>2279.9807</v>
      </c>
      <c r="L87" s="34">
        <f t="shared" si="16"/>
        <v>0.038579690165368725</v>
      </c>
      <c r="M87" s="15">
        <f t="shared" si="17"/>
        <v>84.69349999999986</v>
      </c>
    </row>
    <row r="88" spans="1:13" ht="15">
      <c r="A88" s="5">
        <v>98</v>
      </c>
      <c r="B88" s="8" t="s">
        <v>266</v>
      </c>
      <c r="C88" s="11">
        <v>981</v>
      </c>
      <c r="D88" s="15">
        <v>970</v>
      </c>
      <c r="E88" s="85">
        <v>991</v>
      </c>
      <c r="F88" s="40">
        <f t="shared" si="12"/>
        <v>0.00037326404909759366</v>
      </c>
      <c r="G88" s="18">
        <f t="shared" si="13"/>
        <v>0.010193679918450561</v>
      </c>
      <c r="H88" s="15">
        <f t="shared" si="14"/>
        <v>10</v>
      </c>
      <c r="I88" s="34">
        <f t="shared" si="15"/>
        <v>3.786516215755694E-05</v>
      </c>
      <c r="J88" s="4">
        <v>954.92147</v>
      </c>
      <c r="K88" s="15">
        <v>969.76266</v>
      </c>
      <c r="L88" s="34">
        <f t="shared" si="16"/>
        <v>0.015541791096183002</v>
      </c>
      <c r="M88" s="15">
        <f t="shared" si="17"/>
        <v>14.841189999999983</v>
      </c>
    </row>
    <row r="89" spans="1:13" ht="15.75" thickBot="1">
      <c r="A89" s="6">
        <v>99</v>
      </c>
      <c r="B89" s="9" t="s">
        <v>267</v>
      </c>
      <c r="C89" s="66">
        <v>1264</v>
      </c>
      <c r="D89" s="21">
        <v>1343</v>
      </c>
      <c r="E89" s="82">
        <v>1370</v>
      </c>
      <c r="F89" s="40">
        <f t="shared" si="12"/>
        <v>0.000516015890276189</v>
      </c>
      <c r="G89" s="18">
        <f t="shared" si="13"/>
        <v>0.08386075949367089</v>
      </c>
      <c r="H89" s="21">
        <f t="shared" si="14"/>
        <v>106</v>
      </c>
      <c r="I89" s="64">
        <f t="shared" si="15"/>
        <v>0.00040137071887010354</v>
      </c>
      <c r="J89" s="4">
        <v>1452.5581</v>
      </c>
      <c r="K89" s="15">
        <v>1441.3283</v>
      </c>
      <c r="L89" s="34">
        <f t="shared" si="16"/>
        <v>-0.0077310504825934805</v>
      </c>
      <c r="M89" s="15">
        <f t="shared" si="17"/>
        <v>-11.229800000000068</v>
      </c>
    </row>
    <row r="90" spans="1:13" ht="15.75" thickBot="1">
      <c r="A90" s="106" t="s">
        <v>169</v>
      </c>
      <c r="B90" s="107"/>
      <c r="C90" s="91">
        <v>2390862</v>
      </c>
      <c r="D90" s="97">
        <v>2619121</v>
      </c>
      <c r="E90" s="92">
        <v>2654957</v>
      </c>
      <c r="F90" s="42">
        <f t="shared" si="12"/>
        <v>1</v>
      </c>
      <c r="G90" s="28">
        <f t="shared" si="13"/>
        <v>0.11046016039403361</v>
      </c>
      <c r="H90" s="54">
        <f t="shared" si="14"/>
        <v>264095</v>
      </c>
      <c r="I90" s="65">
        <f t="shared" si="15"/>
        <v>1</v>
      </c>
      <c r="J90" s="55">
        <v>2633372.1</v>
      </c>
      <c r="K90" s="54">
        <v>2656210.4</v>
      </c>
      <c r="L90" s="36">
        <f t="shared" si="16"/>
        <v>0.008672644477398319</v>
      </c>
      <c r="M90" s="54">
        <f t="shared" si="17"/>
        <v>22838.299999999814</v>
      </c>
    </row>
  </sheetData>
  <sheetProtection/>
  <autoFilter ref="A1:M90"/>
  <mergeCells count="1">
    <mergeCell ref="A90:B90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89"/>
  <sheetViews>
    <sheetView zoomScalePageLayoutView="0" workbookViewId="0" topLeftCell="J1">
      <pane ySplit="1" topLeftCell="A2" activePane="bottomLeft" state="frozen"/>
      <selection pane="topLeft" activeCell="A1" sqref="A1"/>
      <selection pane="bottomLeft" activeCell="L3" sqref="L3"/>
    </sheetView>
  </sheetViews>
  <sheetFormatPr defaultColWidth="9.140625" defaultRowHeight="15"/>
  <cols>
    <col min="1" max="1" width="11.8515625" style="0" customWidth="1"/>
    <col min="2" max="2" width="16.421875" style="0" bestFit="1" customWidth="1"/>
    <col min="3" max="5" width="12.00390625" style="0" bestFit="1" customWidth="1"/>
    <col min="6" max="6" width="19.28125" style="0" customWidth="1"/>
    <col min="7" max="7" width="18.140625" style="0" bestFit="1" customWidth="1"/>
    <col min="8" max="8" width="30.57421875" style="0" customWidth="1"/>
    <col min="9" max="9" width="27.421875" style="0" customWidth="1"/>
    <col min="10" max="10" width="22.28125" style="0" customWidth="1"/>
    <col min="11" max="12" width="28.28125" style="0" customWidth="1"/>
    <col min="13" max="13" width="29.8515625" style="0" customWidth="1"/>
    <col min="14" max="14" width="30.57421875" style="0" customWidth="1"/>
  </cols>
  <sheetData>
    <row r="1" spans="1:14" s="71" customFormat="1" ht="90.75" thickBot="1">
      <c r="A1" s="112" t="s">
        <v>282</v>
      </c>
      <c r="B1" s="29" t="s">
        <v>168</v>
      </c>
      <c r="C1" s="76">
        <v>40452</v>
      </c>
      <c r="D1" s="77">
        <v>40787</v>
      </c>
      <c r="E1" s="77">
        <v>40817</v>
      </c>
      <c r="F1" s="41" t="s">
        <v>291</v>
      </c>
      <c r="G1" s="16" t="s">
        <v>283</v>
      </c>
      <c r="H1" s="72" t="s">
        <v>292</v>
      </c>
      <c r="I1" s="73" t="s">
        <v>293</v>
      </c>
      <c r="J1" s="74" t="s">
        <v>294</v>
      </c>
      <c r="K1" s="75" t="s">
        <v>273</v>
      </c>
      <c r="L1" s="73" t="s">
        <v>274</v>
      </c>
      <c r="M1" s="72" t="s">
        <v>296</v>
      </c>
      <c r="N1" s="73" t="s">
        <v>295</v>
      </c>
    </row>
    <row r="2" spans="1:14" ht="15">
      <c r="A2" s="23">
        <v>1</v>
      </c>
      <c r="B2" s="24" t="s">
        <v>8</v>
      </c>
      <c r="C2" s="79">
        <v>43455</v>
      </c>
      <c r="D2" s="14">
        <v>48434</v>
      </c>
      <c r="E2" s="10">
        <v>49685</v>
      </c>
      <c r="F2" s="17">
        <v>0.20790442714871538</v>
      </c>
      <c r="G2" s="101">
        <f aca="true" t="shared" si="0" ref="G2:G33">E2/$E$83</f>
        <v>0.018714050736038285</v>
      </c>
      <c r="H2" s="39">
        <f aca="true" t="shared" si="1" ref="H2:H33">(E2-C2)/C2</f>
        <v>0.14336670118513406</v>
      </c>
      <c r="I2" s="11">
        <f aca="true" t="shared" si="2" ref="I2:I33">E2-C2</f>
        <v>6230</v>
      </c>
      <c r="J2" s="44">
        <f aca="true" t="shared" si="3" ref="J2:J33">I2/$I$83</f>
        <v>0.023589996024157973</v>
      </c>
      <c r="K2" s="4">
        <v>48552.459</v>
      </c>
      <c r="L2" s="14">
        <v>49492.603</v>
      </c>
      <c r="M2" s="44">
        <f aca="true" t="shared" si="4" ref="M2:M33">(L2-K2)/K2</f>
        <v>0.01936346828489161</v>
      </c>
      <c r="N2" s="53">
        <f aca="true" t="shared" si="5" ref="N2:N33">L2-K2</f>
        <v>940.1440000000002</v>
      </c>
    </row>
    <row r="3" spans="1:14" ht="15">
      <c r="A3" s="2">
        <v>2</v>
      </c>
      <c r="B3" s="25" t="s">
        <v>9</v>
      </c>
      <c r="C3" s="11">
        <v>6398</v>
      </c>
      <c r="D3" s="15">
        <v>6061</v>
      </c>
      <c r="E3" s="12">
        <v>6643</v>
      </c>
      <c r="F3" s="18">
        <v>0.16282660914750724</v>
      </c>
      <c r="G3" s="102">
        <f t="shared" si="0"/>
        <v>0.0025021120869377547</v>
      </c>
      <c r="H3" s="40">
        <f t="shared" si="1"/>
        <v>0.038293216630196934</v>
      </c>
      <c r="I3" s="11">
        <f t="shared" si="2"/>
        <v>245</v>
      </c>
      <c r="J3" s="34">
        <f t="shared" si="3"/>
        <v>0.000927696472860145</v>
      </c>
      <c r="K3" s="4">
        <v>6525.7288</v>
      </c>
      <c r="L3" s="15">
        <v>6676.7624</v>
      </c>
      <c r="M3" s="34">
        <f t="shared" si="4"/>
        <v>0.023144326806838762</v>
      </c>
      <c r="N3" s="53">
        <f t="shared" si="5"/>
        <v>151.03359999999975</v>
      </c>
    </row>
    <row r="4" spans="1:14" ht="15">
      <c r="A4" s="2">
        <v>3</v>
      </c>
      <c r="B4" s="25" t="s">
        <v>10</v>
      </c>
      <c r="C4" s="11">
        <v>11312</v>
      </c>
      <c r="D4" s="15">
        <v>12014</v>
      </c>
      <c r="E4" s="12">
        <v>11838</v>
      </c>
      <c r="F4" s="18">
        <v>0.160428242309256</v>
      </c>
      <c r="G4" s="102">
        <f t="shared" si="0"/>
        <v>0.004458829276707683</v>
      </c>
      <c r="H4" s="40">
        <f t="shared" si="1"/>
        <v>0.0464992927864215</v>
      </c>
      <c r="I4" s="11">
        <f t="shared" si="2"/>
        <v>526</v>
      </c>
      <c r="J4" s="34">
        <f t="shared" si="3"/>
        <v>0.001991707529487495</v>
      </c>
      <c r="K4" s="4">
        <v>12263.456</v>
      </c>
      <c r="L4" s="15">
        <v>12283.155</v>
      </c>
      <c r="M4" s="34">
        <f t="shared" si="4"/>
        <v>0.0016063171751911146</v>
      </c>
      <c r="N4" s="53">
        <f t="shared" si="5"/>
        <v>19.699000000000524</v>
      </c>
    </row>
    <row r="5" spans="1:14" ht="15">
      <c r="A5" s="2">
        <v>4</v>
      </c>
      <c r="B5" s="25" t="s">
        <v>11</v>
      </c>
      <c r="C5" s="11">
        <v>3155</v>
      </c>
      <c r="D5" s="15">
        <v>1474</v>
      </c>
      <c r="E5" s="12">
        <v>1838</v>
      </c>
      <c r="F5" s="18">
        <v>0.08825506578315567</v>
      </c>
      <c r="G5" s="102">
        <f t="shared" si="0"/>
        <v>0.0006922899316260113</v>
      </c>
      <c r="H5" s="40">
        <f t="shared" si="1"/>
        <v>-0.41743264659271</v>
      </c>
      <c r="I5" s="11">
        <f t="shared" si="2"/>
        <v>-1317</v>
      </c>
      <c r="J5" s="34">
        <f t="shared" si="3"/>
        <v>-0.004986841856150249</v>
      </c>
      <c r="K5" s="4">
        <v>2023.3231</v>
      </c>
      <c r="L5" s="15">
        <v>2009.1411</v>
      </c>
      <c r="M5" s="34">
        <f t="shared" si="4"/>
        <v>-0.0070092611506288914</v>
      </c>
      <c r="N5" s="53">
        <f t="shared" si="5"/>
        <v>-14.182000000000016</v>
      </c>
    </row>
    <row r="6" spans="1:14" ht="15">
      <c r="A6" s="2">
        <v>5</v>
      </c>
      <c r="B6" s="25" t="s">
        <v>12</v>
      </c>
      <c r="C6" s="11">
        <v>5413</v>
      </c>
      <c r="D6" s="15">
        <v>5569</v>
      </c>
      <c r="E6" s="12">
        <v>5732</v>
      </c>
      <c r="F6" s="18">
        <v>0.17041265310976336</v>
      </c>
      <c r="G6" s="102">
        <f t="shared" si="0"/>
        <v>0.0021589803526008144</v>
      </c>
      <c r="H6" s="40">
        <f t="shared" si="1"/>
        <v>0.058932200258636616</v>
      </c>
      <c r="I6" s="11">
        <f t="shared" si="2"/>
        <v>319</v>
      </c>
      <c r="J6" s="34">
        <f t="shared" si="3"/>
        <v>0.0012078986728260663</v>
      </c>
      <c r="K6" s="4">
        <v>5903.0416</v>
      </c>
      <c r="L6" s="15">
        <v>5904.8906</v>
      </c>
      <c r="M6" s="34">
        <f t="shared" si="4"/>
        <v>0.00031322835332892794</v>
      </c>
      <c r="N6" s="53">
        <f t="shared" si="5"/>
        <v>1.84900000000016</v>
      </c>
    </row>
    <row r="7" spans="1:14" ht="15">
      <c r="A7" s="2">
        <v>6</v>
      </c>
      <c r="B7" s="25" t="s">
        <v>13</v>
      </c>
      <c r="C7" s="11">
        <v>218913</v>
      </c>
      <c r="D7" s="15">
        <v>237331</v>
      </c>
      <c r="E7" s="12">
        <v>242952</v>
      </c>
      <c r="F7" s="18">
        <v>0.2608947774224517</v>
      </c>
      <c r="G7" s="102">
        <f t="shared" si="0"/>
        <v>0.09150882669662823</v>
      </c>
      <c r="H7" s="40">
        <f t="shared" si="1"/>
        <v>0.10981074673500432</v>
      </c>
      <c r="I7" s="11">
        <f t="shared" si="2"/>
        <v>24039</v>
      </c>
      <c r="J7" s="34">
        <f t="shared" si="3"/>
        <v>0.09102406331055113</v>
      </c>
      <c r="K7" s="4">
        <v>243196.29</v>
      </c>
      <c r="L7" s="15">
        <v>246199.82</v>
      </c>
      <c r="M7" s="34">
        <f t="shared" si="4"/>
        <v>0.012350229520359865</v>
      </c>
      <c r="N7" s="53">
        <f t="shared" si="5"/>
        <v>3003.529999999999</v>
      </c>
    </row>
    <row r="8" spans="1:14" ht="15">
      <c r="A8" s="2">
        <v>7</v>
      </c>
      <c r="B8" s="25" t="s">
        <v>14</v>
      </c>
      <c r="C8" s="11">
        <v>99540</v>
      </c>
      <c r="D8" s="15">
        <v>118077</v>
      </c>
      <c r="E8" s="12">
        <v>113726</v>
      </c>
      <c r="F8" s="18">
        <v>0.2670991258437416</v>
      </c>
      <c r="G8" s="102">
        <f t="shared" si="0"/>
        <v>0.04283534535587582</v>
      </c>
      <c r="H8" s="40">
        <f t="shared" si="1"/>
        <v>0.14251557162949569</v>
      </c>
      <c r="I8" s="11">
        <f t="shared" si="2"/>
        <v>14186</v>
      </c>
      <c r="J8" s="34">
        <f t="shared" si="3"/>
        <v>0.05371551903671028</v>
      </c>
      <c r="K8" s="4">
        <v>107565.24</v>
      </c>
      <c r="L8" s="15">
        <v>108049.9</v>
      </c>
      <c r="M8" s="34">
        <f t="shared" si="4"/>
        <v>0.004505730661689491</v>
      </c>
      <c r="N8" s="53">
        <f t="shared" si="5"/>
        <v>484.65999999998894</v>
      </c>
    </row>
    <row r="9" spans="1:14" ht="15">
      <c r="A9" s="2">
        <v>8</v>
      </c>
      <c r="B9" s="25" t="s">
        <v>15</v>
      </c>
      <c r="C9" s="11">
        <v>2744</v>
      </c>
      <c r="D9" s="15">
        <v>2730</v>
      </c>
      <c r="E9" s="12">
        <v>2815</v>
      </c>
      <c r="F9" s="18">
        <v>0.12920548951209437</v>
      </c>
      <c r="G9" s="102">
        <f t="shared" si="0"/>
        <v>0.0010602808256404907</v>
      </c>
      <c r="H9" s="40">
        <f t="shared" si="1"/>
        <v>0.02587463556851312</v>
      </c>
      <c r="I9" s="11">
        <f t="shared" si="2"/>
        <v>71</v>
      </c>
      <c r="J9" s="34">
        <f t="shared" si="3"/>
        <v>0.00026884265131865427</v>
      </c>
      <c r="K9" s="4">
        <v>2888.7177</v>
      </c>
      <c r="L9" s="15">
        <v>2879.1738</v>
      </c>
      <c r="M9" s="34">
        <f t="shared" si="4"/>
        <v>-0.0033038534710401507</v>
      </c>
      <c r="N9" s="53">
        <f t="shared" si="5"/>
        <v>-9.543900000000122</v>
      </c>
    </row>
    <row r="10" spans="1:14" ht="15">
      <c r="A10" s="2">
        <v>9</v>
      </c>
      <c r="B10" s="25" t="s">
        <v>16</v>
      </c>
      <c r="C10" s="11">
        <v>28648</v>
      </c>
      <c r="D10" s="15">
        <v>31500</v>
      </c>
      <c r="E10" s="12">
        <v>31436</v>
      </c>
      <c r="F10" s="18">
        <v>0.268152040398526</v>
      </c>
      <c r="G10" s="102">
        <f t="shared" si="0"/>
        <v>0.011840493085198743</v>
      </c>
      <c r="H10" s="40">
        <f t="shared" si="1"/>
        <v>0.09731918458531137</v>
      </c>
      <c r="I10" s="11">
        <f t="shared" si="2"/>
        <v>2788</v>
      </c>
      <c r="J10" s="34">
        <f t="shared" si="3"/>
        <v>0.010556807209526875</v>
      </c>
      <c r="K10" s="4">
        <v>29856.079</v>
      </c>
      <c r="L10" s="15">
        <v>29900.982</v>
      </c>
      <c r="M10" s="34">
        <f t="shared" si="4"/>
        <v>0.001503981818911935</v>
      </c>
      <c r="N10" s="53">
        <f t="shared" si="5"/>
        <v>44.90299999999843</v>
      </c>
    </row>
    <row r="11" spans="1:14" ht="15">
      <c r="A11" s="2">
        <v>10</v>
      </c>
      <c r="B11" s="25" t="s">
        <v>17</v>
      </c>
      <c r="C11" s="11">
        <v>26245</v>
      </c>
      <c r="D11" s="15">
        <v>31369</v>
      </c>
      <c r="E11" s="12">
        <v>31633</v>
      </c>
      <c r="F11" s="18">
        <v>0.23339875453767375</v>
      </c>
      <c r="G11" s="102">
        <f t="shared" si="0"/>
        <v>0.011914693910296852</v>
      </c>
      <c r="H11" s="40">
        <f t="shared" si="1"/>
        <v>0.20529624690417222</v>
      </c>
      <c r="I11" s="11">
        <f t="shared" si="2"/>
        <v>5388</v>
      </c>
      <c r="J11" s="34">
        <f t="shared" si="3"/>
        <v>0.02040174937049168</v>
      </c>
      <c r="K11" s="4">
        <v>30994.076</v>
      </c>
      <c r="L11" s="15">
        <v>31525.375</v>
      </c>
      <c r="M11" s="34">
        <f t="shared" si="4"/>
        <v>0.017141953191313043</v>
      </c>
      <c r="N11" s="53">
        <f t="shared" si="5"/>
        <v>531.2989999999991</v>
      </c>
    </row>
    <row r="12" spans="1:14" ht="15">
      <c r="A12" s="2">
        <v>11</v>
      </c>
      <c r="B12" s="25" t="s">
        <v>18</v>
      </c>
      <c r="C12" s="11">
        <v>5674</v>
      </c>
      <c r="D12" s="15">
        <v>7011</v>
      </c>
      <c r="E12" s="12">
        <v>7126</v>
      </c>
      <c r="F12" s="18">
        <v>0.18663733270474844</v>
      </c>
      <c r="G12" s="102">
        <f t="shared" si="0"/>
        <v>0.002684035937305199</v>
      </c>
      <c r="H12" s="40">
        <f t="shared" si="1"/>
        <v>0.25590412407472685</v>
      </c>
      <c r="I12" s="11">
        <f t="shared" si="2"/>
        <v>1452</v>
      </c>
      <c r="J12" s="34">
        <f t="shared" si="3"/>
        <v>0.005498021545277267</v>
      </c>
      <c r="K12" s="4">
        <v>7123.6314</v>
      </c>
      <c r="L12" s="15">
        <v>7218.2163</v>
      </c>
      <c r="M12" s="34">
        <f t="shared" si="4"/>
        <v>0.013277624106154599</v>
      </c>
      <c r="N12" s="53">
        <f t="shared" si="5"/>
        <v>94.58489999999983</v>
      </c>
    </row>
    <row r="13" spans="1:14" ht="15">
      <c r="A13" s="2">
        <v>12</v>
      </c>
      <c r="B13" s="25" t="s">
        <v>19</v>
      </c>
      <c r="C13" s="11">
        <v>1997</v>
      </c>
      <c r="D13" s="15">
        <v>1770</v>
      </c>
      <c r="E13" s="12">
        <v>2015</v>
      </c>
      <c r="F13" s="18">
        <v>0.11875994577709671</v>
      </c>
      <c r="G13" s="102">
        <f t="shared" si="0"/>
        <v>0.0007589576780339569</v>
      </c>
      <c r="H13" s="40">
        <f t="shared" si="1"/>
        <v>0.009013520280420632</v>
      </c>
      <c r="I13" s="11">
        <f t="shared" si="2"/>
        <v>18</v>
      </c>
      <c r="J13" s="34">
        <f t="shared" si="3"/>
        <v>6.81572918836025E-05</v>
      </c>
      <c r="K13" s="4">
        <v>1945.0412</v>
      </c>
      <c r="L13" s="15">
        <v>2019.0601</v>
      </c>
      <c r="M13" s="34">
        <f t="shared" si="4"/>
        <v>0.03805518361256308</v>
      </c>
      <c r="N13" s="53">
        <f t="shared" si="5"/>
        <v>74.01890000000003</v>
      </c>
    </row>
    <row r="14" spans="1:14" ht="15">
      <c r="A14" s="2">
        <v>13</v>
      </c>
      <c r="B14" s="25" t="s">
        <v>20</v>
      </c>
      <c r="C14" s="11">
        <v>2218</v>
      </c>
      <c r="D14" s="15">
        <v>1302</v>
      </c>
      <c r="E14" s="12">
        <v>1345</v>
      </c>
      <c r="F14" s="18">
        <v>0.07947293783975419</v>
      </c>
      <c r="G14" s="102">
        <f t="shared" si="0"/>
        <v>0.0005065995419134848</v>
      </c>
      <c r="H14" s="40">
        <f t="shared" si="1"/>
        <v>-0.39359783588818753</v>
      </c>
      <c r="I14" s="11">
        <f t="shared" si="2"/>
        <v>-873</v>
      </c>
      <c r="J14" s="34">
        <f t="shared" si="3"/>
        <v>-0.0033056286563547207</v>
      </c>
      <c r="K14" s="4">
        <v>1390.6882</v>
      </c>
      <c r="L14" s="15">
        <v>1315.992</v>
      </c>
      <c r="M14" s="34">
        <f t="shared" si="4"/>
        <v>-0.05371168030332039</v>
      </c>
      <c r="N14" s="53">
        <f t="shared" si="5"/>
        <v>-74.69620000000009</v>
      </c>
    </row>
    <row r="15" spans="1:14" ht="15">
      <c r="A15" s="2">
        <v>14</v>
      </c>
      <c r="B15" s="25" t="s">
        <v>21</v>
      </c>
      <c r="C15" s="11">
        <v>10014</v>
      </c>
      <c r="D15" s="15">
        <v>11669</v>
      </c>
      <c r="E15" s="12">
        <v>11701</v>
      </c>
      <c r="F15" s="18">
        <v>0.2519432422539457</v>
      </c>
      <c r="G15" s="102">
        <f t="shared" si="0"/>
        <v>0.0044072276876800645</v>
      </c>
      <c r="H15" s="40">
        <f t="shared" si="1"/>
        <v>0.16846415018973437</v>
      </c>
      <c r="I15" s="11">
        <f t="shared" si="2"/>
        <v>1687</v>
      </c>
      <c r="J15" s="34">
        <f t="shared" si="3"/>
        <v>0.006387852855979856</v>
      </c>
      <c r="K15" s="4">
        <v>11652.684</v>
      </c>
      <c r="L15" s="15">
        <v>11799.753</v>
      </c>
      <c r="M15" s="34">
        <f t="shared" si="4"/>
        <v>0.01262104078339388</v>
      </c>
      <c r="N15" s="53">
        <f t="shared" si="5"/>
        <v>147.06900000000132</v>
      </c>
    </row>
    <row r="16" spans="1:14" ht="15">
      <c r="A16" s="2">
        <v>15</v>
      </c>
      <c r="B16" s="25" t="s">
        <v>22</v>
      </c>
      <c r="C16" s="11">
        <v>5199</v>
      </c>
      <c r="D16" s="15">
        <v>5789</v>
      </c>
      <c r="E16" s="12">
        <v>5790</v>
      </c>
      <c r="F16" s="18">
        <v>0.19071774432622945</v>
      </c>
      <c r="G16" s="102">
        <f t="shared" si="0"/>
        <v>0.002180826280802288</v>
      </c>
      <c r="H16" s="40">
        <f t="shared" si="1"/>
        <v>0.11367570686670514</v>
      </c>
      <c r="I16" s="11">
        <f t="shared" si="2"/>
        <v>591</v>
      </c>
      <c r="J16" s="34">
        <f t="shared" si="3"/>
        <v>0.002237831083511615</v>
      </c>
      <c r="K16" s="4">
        <v>6047.6814</v>
      </c>
      <c r="L16" s="15">
        <v>6057.7984</v>
      </c>
      <c r="M16" s="34">
        <f t="shared" si="4"/>
        <v>0.001672872516068601</v>
      </c>
      <c r="N16" s="53">
        <f t="shared" si="5"/>
        <v>10.11699999999928</v>
      </c>
    </row>
    <row r="17" spans="1:14" ht="15">
      <c r="A17" s="2">
        <v>16</v>
      </c>
      <c r="B17" s="25" t="s">
        <v>23</v>
      </c>
      <c r="C17" s="11">
        <v>126013</v>
      </c>
      <c r="D17" s="15">
        <v>142152</v>
      </c>
      <c r="E17" s="12">
        <v>142190</v>
      </c>
      <c r="F17" s="18">
        <v>0.26783275662989203</v>
      </c>
      <c r="G17" s="102">
        <f t="shared" si="0"/>
        <v>0.053556422947716294</v>
      </c>
      <c r="H17" s="40">
        <f t="shared" si="1"/>
        <v>0.12837564378278432</v>
      </c>
      <c r="I17" s="11">
        <f t="shared" si="2"/>
        <v>16177</v>
      </c>
      <c r="J17" s="34">
        <f t="shared" si="3"/>
        <v>0.06125447282227986</v>
      </c>
      <c r="K17" s="4">
        <v>140742.95</v>
      </c>
      <c r="L17" s="15">
        <v>142023.27</v>
      </c>
      <c r="M17" s="34">
        <f t="shared" si="4"/>
        <v>0.009096867729431406</v>
      </c>
      <c r="N17" s="53">
        <f t="shared" si="5"/>
        <v>1280.3199999999779</v>
      </c>
    </row>
    <row r="18" spans="1:14" ht="15">
      <c r="A18" s="2">
        <v>17</v>
      </c>
      <c r="B18" s="25" t="s">
        <v>24</v>
      </c>
      <c r="C18" s="11">
        <v>12589</v>
      </c>
      <c r="D18" s="15">
        <v>14208</v>
      </c>
      <c r="E18" s="12">
        <v>14779</v>
      </c>
      <c r="F18" s="18">
        <v>0.23388194334546605</v>
      </c>
      <c r="G18" s="102">
        <f t="shared" si="0"/>
        <v>0.005566568498096202</v>
      </c>
      <c r="H18" s="40">
        <f t="shared" si="1"/>
        <v>0.173961394868536</v>
      </c>
      <c r="I18" s="11">
        <f t="shared" si="2"/>
        <v>2190</v>
      </c>
      <c r="J18" s="34">
        <f t="shared" si="3"/>
        <v>0.00829247051250497</v>
      </c>
      <c r="K18" s="4">
        <v>14378.347</v>
      </c>
      <c r="L18" s="15">
        <v>14682.876</v>
      </c>
      <c r="M18" s="34">
        <f t="shared" si="4"/>
        <v>0.021179694717341324</v>
      </c>
      <c r="N18" s="53">
        <f t="shared" si="5"/>
        <v>304.52900000000045</v>
      </c>
    </row>
    <row r="19" spans="1:14" ht="15">
      <c r="A19" s="2">
        <v>18</v>
      </c>
      <c r="B19" s="25" t="s">
        <v>25</v>
      </c>
      <c r="C19" s="11">
        <v>3156</v>
      </c>
      <c r="D19" s="15">
        <v>3245</v>
      </c>
      <c r="E19" s="12">
        <v>3285</v>
      </c>
      <c r="F19" s="18">
        <v>0.16191039479520922</v>
      </c>
      <c r="G19" s="102">
        <f t="shared" si="0"/>
        <v>0.0012373081748593292</v>
      </c>
      <c r="H19" s="40">
        <f t="shared" si="1"/>
        <v>0.0408745247148289</v>
      </c>
      <c r="I19" s="11">
        <f t="shared" si="2"/>
        <v>129</v>
      </c>
      <c r="J19" s="34">
        <f t="shared" si="3"/>
        <v>0.0004884605918324845</v>
      </c>
      <c r="K19" s="4">
        <v>3287.0571</v>
      </c>
      <c r="L19" s="15">
        <v>3302.274</v>
      </c>
      <c r="M19" s="34">
        <f t="shared" si="4"/>
        <v>0.004629338504645963</v>
      </c>
      <c r="N19" s="53">
        <f t="shared" si="5"/>
        <v>15.216899999999896</v>
      </c>
    </row>
    <row r="20" spans="1:14" ht="15">
      <c r="A20" s="2">
        <v>19</v>
      </c>
      <c r="B20" s="25" t="s">
        <v>26</v>
      </c>
      <c r="C20" s="11">
        <v>9304</v>
      </c>
      <c r="D20" s="15">
        <v>9903</v>
      </c>
      <c r="E20" s="12">
        <v>9969</v>
      </c>
      <c r="F20" s="18">
        <v>0.19555878141122468</v>
      </c>
      <c r="G20" s="102">
        <f t="shared" si="0"/>
        <v>0.0037548630731119186</v>
      </c>
      <c r="H20" s="40">
        <f t="shared" si="1"/>
        <v>0.07147463456577816</v>
      </c>
      <c r="I20" s="11">
        <f t="shared" si="2"/>
        <v>665</v>
      </c>
      <c r="J20" s="34">
        <f t="shared" si="3"/>
        <v>0.0025180332834775364</v>
      </c>
      <c r="K20" s="4">
        <v>9999.1199</v>
      </c>
      <c r="L20" s="15">
        <v>10011.727</v>
      </c>
      <c r="M20" s="34">
        <f t="shared" si="4"/>
        <v>0.001260820964853225</v>
      </c>
      <c r="N20" s="53">
        <f t="shared" si="5"/>
        <v>12.607100000001083</v>
      </c>
    </row>
    <row r="21" spans="1:14" ht="15">
      <c r="A21" s="2">
        <v>20</v>
      </c>
      <c r="B21" s="25" t="s">
        <v>27</v>
      </c>
      <c r="C21" s="11">
        <v>42253</v>
      </c>
      <c r="D21" s="15">
        <v>46428</v>
      </c>
      <c r="E21" s="12">
        <v>45620</v>
      </c>
      <c r="F21" s="18">
        <v>0.2978603934473325</v>
      </c>
      <c r="G21" s="102">
        <f t="shared" si="0"/>
        <v>0.017182952492262586</v>
      </c>
      <c r="H21" s="40">
        <f t="shared" si="1"/>
        <v>0.07968664946867678</v>
      </c>
      <c r="I21" s="11">
        <f t="shared" si="2"/>
        <v>3367</v>
      </c>
      <c r="J21" s="34">
        <f t="shared" si="3"/>
        <v>0.012749200098449421</v>
      </c>
      <c r="K21" s="4">
        <v>45617.071</v>
      </c>
      <c r="L21" s="15">
        <v>45777.245</v>
      </c>
      <c r="M21" s="34">
        <f t="shared" si="4"/>
        <v>0.0035112732248854615</v>
      </c>
      <c r="N21" s="53">
        <f t="shared" si="5"/>
        <v>160.17399999999907</v>
      </c>
    </row>
    <row r="22" spans="1:14" ht="15">
      <c r="A22" s="2">
        <v>21</v>
      </c>
      <c r="B22" s="25" t="s">
        <v>28</v>
      </c>
      <c r="C22" s="11">
        <v>14997</v>
      </c>
      <c r="D22" s="15">
        <v>13606</v>
      </c>
      <c r="E22" s="12">
        <v>14389</v>
      </c>
      <c r="F22" s="18">
        <v>0.13993814673617055</v>
      </c>
      <c r="G22" s="102">
        <f t="shared" si="0"/>
        <v>0.005419673463638018</v>
      </c>
      <c r="H22" s="40">
        <f t="shared" si="1"/>
        <v>-0.04054144162165767</v>
      </c>
      <c r="I22" s="11">
        <f t="shared" si="2"/>
        <v>-608</v>
      </c>
      <c r="J22" s="34">
        <f t="shared" si="3"/>
        <v>-0.0023022018591794618</v>
      </c>
      <c r="K22" s="4">
        <v>14092.809</v>
      </c>
      <c r="L22" s="15">
        <v>14380.233</v>
      </c>
      <c r="M22" s="34">
        <f t="shared" si="4"/>
        <v>0.020395082343058854</v>
      </c>
      <c r="N22" s="53">
        <f t="shared" si="5"/>
        <v>287.4240000000009</v>
      </c>
    </row>
    <row r="23" spans="1:14" ht="15">
      <c r="A23" s="2">
        <v>22</v>
      </c>
      <c r="B23" s="25" t="s">
        <v>29</v>
      </c>
      <c r="C23" s="11">
        <v>12419</v>
      </c>
      <c r="D23" s="15">
        <v>13542</v>
      </c>
      <c r="E23" s="12">
        <v>13418</v>
      </c>
      <c r="F23" s="18">
        <v>0.2829488423094766</v>
      </c>
      <c r="G23" s="102">
        <f t="shared" si="0"/>
        <v>0.005053942493230587</v>
      </c>
      <c r="H23" s="40">
        <f t="shared" si="1"/>
        <v>0.08044125936065706</v>
      </c>
      <c r="I23" s="11">
        <f t="shared" si="2"/>
        <v>999</v>
      </c>
      <c r="J23" s="34">
        <f t="shared" si="3"/>
        <v>0.0037827296995399384</v>
      </c>
      <c r="K23" s="4">
        <v>13778.016</v>
      </c>
      <c r="L23" s="15">
        <v>13677.502</v>
      </c>
      <c r="M23" s="34">
        <f t="shared" si="4"/>
        <v>-0.007295244830605453</v>
      </c>
      <c r="N23" s="53">
        <f t="shared" si="5"/>
        <v>-100.51399999999921</v>
      </c>
    </row>
    <row r="24" spans="1:14" ht="15">
      <c r="A24" s="2">
        <v>23</v>
      </c>
      <c r="B24" s="25" t="s">
        <v>30</v>
      </c>
      <c r="C24" s="11">
        <v>6811</v>
      </c>
      <c r="D24" s="15">
        <v>7398</v>
      </c>
      <c r="E24" s="12">
        <v>7636</v>
      </c>
      <c r="F24" s="18">
        <v>0.13910698996229026</v>
      </c>
      <c r="G24" s="102">
        <f t="shared" si="0"/>
        <v>0.0028761294439043645</v>
      </c>
      <c r="H24" s="40">
        <f t="shared" si="1"/>
        <v>0.12112758772573777</v>
      </c>
      <c r="I24" s="11">
        <f t="shared" si="2"/>
        <v>825</v>
      </c>
      <c r="J24" s="34">
        <f t="shared" si="3"/>
        <v>0.0031238758779984477</v>
      </c>
      <c r="K24" s="4">
        <v>7845.109</v>
      </c>
      <c r="L24" s="15">
        <v>7864.0861</v>
      </c>
      <c r="M24" s="34">
        <f t="shared" si="4"/>
        <v>0.0024189721264548476</v>
      </c>
      <c r="N24" s="53">
        <f t="shared" si="5"/>
        <v>18.977100000000064</v>
      </c>
    </row>
    <row r="25" spans="1:14" ht="15">
      <c r="A25" s="2">
        <v>24</v>
      </c>
      <c r="B25" s="25" t="s">
        <v>31</v>
      </c>
      <c r="C25" s="11">
        <v>3545</v>
      </c>
      <c r="D25" s="15">
        <v>4107</v>
      </c>
      <c r="E25" s="12">
        <v>3861</v>
      </c>
      <c r="F25" s="18">
        <v>0.15933476394849785</v>
      </c>
      <c r="G25" s="102">
        <f t="shared" si="0"/>
        <v>0.0014542608411360334</v>
      </c>
      <c r="H25" s="40">
        <f t="shared" si="1"/>
        <v>0.08913963328631876</v>
      </c>
      <c r="I25" s="11">
        <f t="shared" si="2"/>
        <v>316</v>
      </c>
      <c r="J25" s="34">
        <f t="shared" si="3"/>
        <v>0.0011965391241787993</v>
      </c>
      <c r="K25" s="4">
        <v>4084.3748</v>
      </c>
      <c r="L25" s="15">
        <v>4103.1025</v>
      </c>
      <c r="M25" s="34">
        <f t="shared" si="4"/>
        <v>0.0045852060393673745</v>
      </c>
      <c r="N25" s="53">
        <f t="shared" si="5"/>
        <v>18.727699999999913</v>
      </c>
    </row>
    <row r="26" spans="1:14" ht="15">
      <c r="A26" s="2">
        <v>25</v>
      </c>
      <c r="B26" s="25" t="s">
        <v>32</v>
      </c>
      <c r="C26" s="11">
        <v>9328</v>
      </c>
      <c r="D26" s="15">
        <v>8339</v>
      </c>
      <c r="E26" s="12">
        <v>8294</v>
      </c>
      <c r="F26" s="18">
        <v>0.12587072981955594</v>
      </c>
      <c r="G26" s="102">
        <f t="shared" si="0"/>
        <v>0.0031239677328107384</v>
      </c>
      <c r="H26" s="40">
        <f t="shared" si="1"/>
        <v>-0.11084905660377359</v>
      </c>
      <c r="I26" s="11">
        <f t="shared" si="2"/>
        <v>-1034</v>
      </c>
      <c r="J26" s="34">
        <f t="shared" si="3"/>
        <v>-0.003915257767091388</v>
      </c>
      <c r="K26" s="4">
        <v>9332.5095</v>
      </c>
      <c r="L26" s="15">
        <v>9200.5807</v>
      </c>
      <c r="M26" s="34">
        <f t="shared" si="4"/>
        <v>-0.014136476367905083</v>
      </c>
      <c r="N26" s="53">
        <f t="shared" si="5"/>
        <v>-131.92879999999968</v>
      </c>
    </row>
    <row r="27" spans="1:14" ht="15">
      <c r="A27" s="2">
        <v>26</v>
      </c>
      <c r="B27" s="25" t="s">
        <v>33</v>
      </c>
      <c r="C27" s="11">
        <v>29307</v>
      </c>
      <c r="D27" s="15">
        <v>33352</v>
      </c>
      <c r="E27" s="12">
        <v>34052</v>
      </c>
      <c r="F27" s="18">
        <v>0.24324247099834276</v>
      </c>
      <c r="G27" s="102">
        <f t="shared" si="0"/>
        <v>0.01282581977787211</v>
      </c>
      <c r="H27" s="40">
        <f t="shared" si="1"/>
        <v>0.1619067117071007</v>
      </c>
      <c r="I27" s="11">
        <f t="shared" si="2"/>
        <v>4745</v>
      </c>
      <c r="J27" s="34">
        <f t="shared" si="3"/>
        <v>0.01796701944376077</v>
      </c>
      <c r="K27" s="4">
        <v>33501.634</v>
      </c>
      <c r="L27" s="15">
        <v>33801.489</v>
      </c>
      <c r="M27" s="34">
        <f t="shared" si="4"/>
        <v>0.008950458953733517</v>
      </c>
      <c r="N27" s="53">
        <f t="shared" si="5"/>
        <v>299.8550000000032</v>
      </c>
    </row>
    <row r="28" spans="1:14" ht="15">
      <c r="A28" s="2">
        <v>27</v>
      </c>
      <c r="B28" s="25" t="s">
        <v>34</v>
      </c>
      <c r="C28" s="11">
        <v>23274</v>
      </c>
      <c r="D28" s="15">
        <v>25061</v>
      </c>
      <c r="E28" s="12">
        <v>25231</v>
      </c>
      <c r="F28" s="18">
        <v>0.13262441916696452</v>
      </c>
      <c r="G28" s="102">
        <f t="shared" si="0"/>
        <v>0.009503355421575566</v>
      </c>
      <c r="H28" s="40">
        <f t="shared" si="1"/>
        <v>0.08408524533814557</v>
      </c>
      <c r="I28" s="11">
        <f t="shared" si="2"/>
        <v>1957</v>
      </c>
      <c r="J28" s="34">
        <f t="shared" si="3"/>
        <v>0.007410212234233893</v>
      </c>
      <c r="K28" s="4">
        <v>25445.438</v>
      </c>
      <c r="L28" s="15">
        <v>25595.283</v>
      </c>
      <c r="M28" s="34">
        <f t="shared" si="4"/>
        <v>0.005888874854502453</v>
      </c>
      <c r="N28" s="53">
        <f t="shared" si="5"/>
        <v>149.84500000000116</v>
      </c>
    </row>
    <row r="29" spans="1:14" ht="15">
      <c r="A29" s="2">
        <v>28</v>
      </c>
      <c r="B29" s="25" t="s">
        <v>35</v>
      </c>
      <c r="C29" s="11">
        <v>9969</v>
      </c>
      <c r="D29" s="15">
        <v>10039</v>
      </c>
      <c r="E29" s="12">
        <v>10695</v>
      </c>
      <c r="F29" s="18">
        <v>0.2448993611321014</v>
      </c>
      <c r="G29" s="102">
        <f t="shared" si="0"/>
        <v>0.004028313829564848</v>
      </c>
      <c r="H29" s="40">
        <f t="shared" si="1"/>
        <v>0.07282575985555222</v>
      </c>
      <c r="I29" s="11">
        <f t="shared" si="2"/>
        <v>726</v>
      </c>
      <c r="J29" s="34">
        <f t="shared" si="3"/>
        <v>0.0027490107726386337</v>
      </c>
      <c r="K29" s="4">
        <v>10728.699</v>
      </c>
      <c r="L29" s="15">
        <v>10859.638</v>
      </c>
      <c r="M29" s="34">
        <f t="shared" si="4"/>
        <v>0.012204555277392002</v>
      </c>
      <c r="N29" s="53">
        <f t="shared" si="5"/>
        <v>130.9390000000003</v>
      </c>
    </row>
    <row r="30" spans="1:14" ht="15">
      <c r="A30" s="2">
        <v>29</v>
      </c>
      <c r="B30" s="25" t="s">
        <v>36</v>
      </c>
      <c r="C30" s="11">
        <v>1661</v>
      </c>
      <c r="D30" s="15">
        <v>1401</v>
      </c>
      <c r="E30" s="12">
        <v>1607</v>
      </c>
      <c r="F30" s="18">
        <v>0.13022690437601298</v>
      </c>
      <c r="G30" s="102">
        <f t="shared" si="0"/>
        <v>0.0006052828727546246</v>
      </c>
      <c r="H30" s="40">
        <f t="shared" si="1"/>
        <v>-0.0325105358217941</v>
      </c>
      <c r="I30" s="11">
        <f t="shared" si="2"/>
        <v>-54</v>
      </c>
      <c r="J30" s="34">
        <f t="shared" si="3"/>
        <v>-0.00020447187565080747</v>
      </c>
      <c r="K30" s="4">
        <v>1701.9253</v>
      </c>
      <c r="L30" s="15">
        <v>1729.5714</v>
      </c>
      <c r="M30" s="34">
        <f t="shared" si="4"/>
        <v>0.01624401494002112</v>
      </c>
      <c r="N30" s="53">
        <f t="shared" si="5"/>
        <v>27.646099999999933</v>
      </c>
    </row>
    <row r="31" spans="1:14" ht="15">
      <c r="A31" s="2">
        <v>30</v>
      </c>
      <c r="B31" s="25" t="s">
        <v>37</v>
      </c>
      <c r="C31" s="11">
        <v>1827</v>
      </c>
      <c r="D31" s="15">
        <v>907</v>
      </c>
      <c r="E31" s="12">
        <v>1158</v>
      </c>
      <c r="F31" s="18">
        <v>0.10907035885843458</v>
      </c>
      <c r="G31" s="102">
        <f t="shared" si="0"/>
        <v>0.0004361652561604576</v>
      </c>
      <c r="H31" s="40">
        <f t="shared" si="1"/>
        <v>-0.36617405582922824</v>
      </c>
      <c r="I31" s="11">
        <f t="shared" si="2"/>
        <v>-669</v>
      </c>
      <c r="J31" s="34">
        <f t="shared" si="3"/>
        <v>-0.002533179348340559</v>
      </c>
      <c r="K31" s="4">
        <v>1267.4365</v>
      </c>
      <c r="L31" s="15">
        <v>1231.0707</v>
      </c>
      <c r="M31" s="34">
        <f t="shared" si="4"/>
        <v>-0.02869240391924963</v>
      </c>
      <c r="N31" s="53">
        <f t="shared" si="5"/>
        <v>-36.365800000000036</v>
      </c>
    </row>
    <row r="32" spans="1:14" ht="15">
      <c r="A32" s="2">
        <v>31</v>
      </c>
      <c r="B32" s="25" t="s">
        <v>38</v>
      </c>
      <c r="C32" s="11">
        <v>17787</v>
      </c>
      <c r="D32" s="15">
        <v>18659</v>
      </c>
      <c r="E32" s="12">
        <v>19910</v>
      </c>
      <c r="F32" s="18">
        <v>0.16861021484887748</v>
      </c>
      <c r="G32" s="102">
        <f t="shared" si="0"/>
        <v>0.0074991798360576085</v>
      </c>
      <c r="H32" s="40">
        <f t="shared" si="1"/>
        <v>0.11935683364254793</v>
      </c>
      <c r="I32" s="11">
        <f t="shared" si="2"/>
        <v>2123</v>
      </c>
      <c r="J32" s="34">
        <f t="shared" si="3"/>
        <v>0.008038773926049339</v>
      </c>
      <c r="K32" s="4">
        <v>19157.346</v>
      </c>
      <c r="L32" s="15">
        <v>19729.505</v>
      </c>
      <c r="M32" s="34">
        <f t="shared" si="4"/>
        <v>0.029866297763792522</v>
      </c>
      <c r="N32" s="53">
        <f t="shared" si="5"/>
        <v>572.1589999999997</v>
      </c>
    </row>
    <row r="33" spans="1:14" ht="15">
      <c r="A33" s="2">
        <v>32</v>
      </c>
      <c r="B33" s="25" t="s">
        <v>39</v>
      </c>
      <c r="C33" s="11">
        <v>9266</v>
      </c>
      <c r="D33" s="15">
        <v>9979</v>
      </c>
      <c r="E33" s="12">
        <v>10277</v>
      </c>
      <c r="F33" s="18">
        <v>0.2334885834374645</v>
      </c>
      <c r="G33" s="102">
        <f t="shared" si="0"/>
        <v>0.003870872484940434</v>
      </c>
      <c r="H33" s="40">
        <f t="shared" si="1"/>
        <v>0.10910856896179581</v>
      </c>
      <c r="I33" s="11">
        <f t="shared" si="2"/>
        <v>1011</v>
      </c>
      <c r="J33" s="34">
        <f t="shared" si="3"/>
        <v>0.0038281678941290065</v>
      </c>
      <c r="K33" s="4">
        <v>10731.952</v>
      </c>
      <c r="L33" s="15">
        <v>10818.62</v>
      </c>
      <c r="M33" s="34">
        <f t="shared" si="4"/>
        <v>0.008075697692274572</v>
      </c>
      <c r="N33" s="53">
        <f t="shared" si="5"/>
        <v>86.66800000000148</v>
      </c>
    </row>
    <row r="34" spans="1:14" ht="15">
      <c r="A34" s="2">
        <v>33</v>
      </c>
      <c r="B34" s="25" t="s">
        <v>40</v>
      </c>
      <c r="C34" s="11">
        <v>33391</v>
      </c>
      <c r="D34" s="15">
        <v>37389</v>
      </c>
      <c r="E34" s="12">
        <v>38497</v>
      </c>
      <c r="F34" s="18">
        <v>0.21100605661980323</v>
      </c>
      <c r="G34" s="102">
        <f aca="true" t="shared" si="6" ref="G34:G65">E34/$E$83</f>
        <v>0.014500046516760911</v>
      </c>
      <c r="H34" s="40">
        <f aca="true" t="shared" si="7" ref="H34:H65">(E34-C34)/C34</f>
        <v>0.15291545626066905</v>
      </c>
      <c r="I34" s="11">
        <f aca="true" t="shared" si="8" ref="I34:I65">E34-C34</f>
        <v>5106</v>
      </c>
      <c r="J34" s="34">
        <f aca="true" t="shared" si="9" ref="J34:J65">I34/$I$83</f>
        <v>0.019333951797648574</v>
      </c>
      <c r="K34" s="4">
        <v>38646.046</v>
      </c>
      <c r="L34" s="15">
        <v>39140.124</v>
      </c>
      <c r="M34" s="34">
        <f aca="true" t="shared" si="10" ref="M34:M65">(L34-K34)/K34</f>
        <v>0.01278469730124529</v>
      </c>
      <c r="N34" s="53">
        <f aca="true" t="shared" si="11" ref="N34:N65">L34-K34</f>
        <v>494.07800000000134</v>
      </c>
    </row>
    <row r="35" spans="1:14" ht="15">
      <c r="A35" s="2">
        <v>34</v>
      </c>
      <c r="B35" s="25" t="s">
        <v>41</v>
      </c>
      <c r="C35" s="11">
        <v>827782</v>
      </c>
      <c r="D35" s="15">
        <v>916475</v>
      </c>
      <c r="E35" s="12">
        <v>931453</v>
      </c>
      <c r="F35" s="18">
        <v>0.2870958763677811</v>
      </c>
      <c r="G35" s="102">
        <f t="shared" si="6"/>
        <v>0.35083543725943583</v>
      </c>
      <c r="H35" s="40">
        <f t="shared" si="7"/>
        <v>0.1252394954227079</v>
      </c>
      <c r="I35" s="11">
        <f t="shared" si="8"/>
        <v>103671</v>
      </c>
      <c r="J35" s="34">
        <f t="shared" si="9"/>
        <v>0.39255192260360855</v>
      </c>
      <c r="K35" s="4">
        <v>923673.48</v>
      </c>
      <c r="L35" s="15">
        <v>934956.71</v>
      </c>
      <c r="M35" s="34">
        <f t="shared" si="10"/>
        <v>0.01221560458788963</v>
      </c>
      <c r="N35" s="53">
        <f t="shared" si="11"/>
        <v>11283.229999999981</v>
      </c>
    </row>
    <row r="36" spans="1:14" ht="15">
      <c r="A36" s="2">
        <v>35</v>
      </c>
      <c r="B36" s="25" t="s">
        <v>42</v>
      </c>
      <c r="C36" s="11">
        <v>185628</v>
      </c>
      <c r="D36" s="15">
        <v>208977</v>
      </c>
      <c r="E36" s="12">
        <v>208442</v>
      </c>
      <c r="F36" s="18">
        <v>0.291002653956713</v>
      </c>
      <c r="G36" s="102">
        <f t="shared" si="6"/>
        <v>0.07851049941675138</v>
      </c>
      <c r="H36" s="40">
        <f t="shared" si="7"/>
        <v>0.12290171741332126</v>
      </c>
      <c r="I36" s="11">
        <f t="shared" si="8"/>
        <v>22814</v>
      </c>
      <c r="J36" s="34">
        <f t="shared" si="9"/>
        <v>0.0863855809462504</v>
      </c>
      <c r="K36" s="4">
        <v>207329.26</v>
      </c>
      <c r="L36" s="15">
        <v>209363.49</v>
      </c>
      <c r="M36" s="34">
        <f t="shared" si="10"/>
        <v>0.009811591475317962</v>
      </c>
      <c r="N36" s="53">
        <f t="shared" si="11"/>
        <v>2034.2299999999814</v>
      </c>
    </row>
    <row r="37" spans="1:14" ht="15">
      <c r="A37" s="2">
        <v>36</v>
      </c>
      <c r="B37" s="25" t="s">
        <v>43</v>
      </c>
      <c r="C37" s="11">
        <v>3056</v>
      </c>
      <c r="D37" s="15">
        <v>2116</v>
      </c>
      <c r="E37" s="12">
        <v>2411</v>
      </c>
      <c r="F37" s="18">
        <v>0.14375149057953732</v>
      </c>
      <c r="G37" s="102">
        <f t="shared" si="6"/>
        <v>0.0009081126360991911</v>
      </c>
      <c r="H37" s="40">
        <f t="shared" si="7"/>
        <v>-0.21106020942408377</v>
      </c>
      <c r="I37" s="11">
        <f t="shared" si="8"/>
        <v>-645</v>
      </c>
      <c r="J37" s="34">
        <f t="shared" si="9"/>
        <v>-0.0024423029591624226</v>
      </c>
      <c r="K37" s="4">
        <v>2410.9745</v>
      </c>
      <c r="L37" s="15">
        <v>2420.9805</v>
      </c>
      <c r="M37" s="34">
        <f t="shared" si="10"/>
        <v>0.004150189062555541</v>
      </c>
      <c r="N37" s="53">
        <f t="shared" si="11"/>
        <v>10.006000000000313</v>
      </c>
    </row>
    <row r="38" spans="1:14" ht="15">
      <c r="A38" s="2">
        <v>37</v>
      </c>
      <c r="B38" s="25" t="s">
        <v>44</v>
      </c>
      <c r="C38" s="11">
        <v>6821</v>
      </c>
      <c r="D38" s="15">
        <v>7342</v>
      </c>
      <c r="E38" s="12">
        <v>7571</v>
      </c>
      <c r="F38" s="18">
        <v>0.19827157260704464</v>
      </c>
      <c r="G38" s="102">
        <f t="shared" si="6"/>
        <v>0.0028516469381613336</v>
      </c>
      <c r="H38" s="40">
        <f t="shared" si="7"/>
        <v>0.1099545521184577</v>
      </c>
      <c r="I38" s="11">
        <f t="shared" si="8"/>
        <v>750</v>
      </c>
      <c r="J38" s="34">
        <f t="shared" si="9"/>
        <v>0.0028398871618167706</v>
      </c>
      <c r="K38" s="4">
        <v>7768.1671</v>
      </c>
      <c r="L38" s="15">
        <v>7766.0743</v>
      </c>
      <c r="M38" s="34">
        <f t="shared" si="10"/>
        <v>-0.0002694071810066293</v>
      </c>
      <c r="N38" s="53">
        <f t="shared" si="11"/>
        <v>-2.0927999999994427</v>
      </c>
    </row>
    <row r="39" spans="1:14" ht="15">
      <c r="A39" s="2">
        <v>38</v>
      </c>
      <c r="B39" s="25" t="s">
        <v>45</v>
      </c>
      <c r="C39" s="11">
        <v>24361</v>
      </c>
      <c r="D39" s="15">
        <v>26874</v>
      </c>
      <c r="E39" s="12">
        <v>27704</v>
      </c>
      <c r="F39" s="18">
        <v>0.15397013299542603</v>
      </c>
      <c r="G39" s="102">
        <f t="shared" si="6"/>
        <v>0.010434820601614263</v>
      </c>
      <c r="H39" s="40">
        <f t="shared" si="7"/>
        <v>0.13722753581544272</v>
      </c>
      <c r="I39" s="11">
        <f t="shared" si="8"/>
        <v>3343</v>
      </c>
      <c r="J39" s="34">
        <f t="shared" si="9"/>
        <v>0.012658323709271285</v>
      </c>
      <c r="K39" s="4">
        <v>27400.867</v>
      </c>
      <c r="L39" s="15">
        <v>28420.281</v>
      </c>
      <c r="M39" s="34">
        <f t="shared" si="10"/>
        <v>0.03720371329856098</v>
      </c>
      <c r="N39" s="53">
        <f t="shared" si="11"/>
        <v>1019.4140000000007</v>
      </c>
    </row>
    <row r="40" spans="1:14" ht="15">
      <c r="A40" s="2">
        <v>39</v>
      </c>
      <c r="B40" s="25" t="s">
        <v>46</v>
      </c>
      <c r="C40" s="11">
        <v>13218</v>
      </c>
      <c r="D40" s="15">
        <v>14220</v>
      </c>
      <c r="E40" s="12">
        <v>14111</v>
      </c>
      <c r="F40" s="18">
        <v>0.2778029333595826</v>
      </c>
      <c r="G40" s="102">
        <f t="shared" si="6"/>
        <v>0.005314963669844747</v>
      </c>
      <c r="H40" s="40">
        <f t="shared" si="7"/>
        <v>0.06755938871236193</v>
      </c>
      <c r="I40" s="11">
        <f t="shared" si="8"/>
        <v>893</v>
      </c>
      <c r="J40" s="34">
        <f t="shared" si="9"/>
        <v>0.0033813589806698345</v>
      </c>
      <c r="K40" s="4">
        <v>14360.778</v>
      </c>
      <c r="L40" s="15">
        <v>14248.033</v>
      </c>
      <c r="M40" s="34">
        <f t="shared" si="10"/>
        <v>-0.007850897771694598</v>
      </c>
      <c r="N40" s="53">
        <f t="shared" si="11"/>
        <v>-112.7450000000008</v>
      </c>
    </row>
    <row r="41" spans="1:14" ht="15">
      <c r="A41" s="2">
        <v>40</v>
      </c>
      <c r="B41" s="25" t="s">
        <v>47</v>
      </c>
      <c r="C41" s="11">
        <v>2904</v>
      </c>
      <c r="D41" s="15">
        <v>3161</v>
      </c>
      <c r="E41" s="12">
        <v>3295</v>
      </c>
      <c r="F41" s="18">
        <v>0.15374206793579695</v>
      </c>
      <c r="G41" s="102">
        <f t="shared" si="6"/>
        <v>0.0012410747142044109</v>
      </c>
      <c r="H41" s="40">
        <f t="shared" si="7"/>
        <v>0.1346418732782369</v>
      </c>
      <c r="I41" s="11">
        <f t="shared" si="8"/>
        <v>391</v>
      </c>
      <c r="J41" s="34">
        <f t="shared" si="9"/>
        <v>0.0014805278403604764</v>
      </c>
      <c r="K41" s="4">
        <v>3336.1666</v>
      </c>
      <c r="L41" s="15">
        <v>3395.1488</v>
      </c>
      <c r="M41" s="34">
        <f t="shared" si="10"/>
        <v>0.017679632665826676</v>
      </c>
      <c r="N41" s="53">
        <f t="shared" si="11"/>
        <v>58.98219999999992</v>
      </c>
    </row>
    <row r="42" spans="1:14" ht="15">
      <c r="A42" s="2">
        <v>41</v>
      </c>
      <c r="B42" s="25" t="s">
        <v>48</v>
      </c>
      <c r="C42" s="11">
        <v>66939</v>
      </c>
      <c r="D42" s="15">
        <v>72466</v>
      </c>
      <c r="E42" s="12">
        <v>74205</v>
      </c>
      <c r="F42" s="18">
        <v>0.205852245774349</v>
      </c>
      <c r="G42" s="102">
        <f t="shared" si="6"/>
        <v>0.027949605210178544</v>
      </c>
      <c r="H42" s="40">
        <f t="shared" si="7"/>
        <v>0.10854658719132344</v>
      </c>
      <c r="I42" s="11">
        <f t="shared" si="8"/>
        <v>7266</v>
      </c>
      <c r="J42" s="34">
        <f t="shared" si="9"/>
        <v>0.02751282682368087</v>
      </c>
      <c r="K42" s="4">
        <v>73538.451</v>
      </c>
      <c r="L42" s="15">
        <v>74119.3579999999</v>
      </c>
      <c r="M42" s="34">
        <f t="shared" si="10"/>
        <v>0.007899364102731843</v>
      </c>
      <c r="N42" s="53">
        <f t="shared" si="11"/>
        <v>580.9069999999047</v>
      </c>
    </row>
    <row r="43" spans="1:14" ht="15">
      <c r="A43" s="2">
        <v>42</v>
      </c>
      <c r="B43" s="25" t="s">
        <v>49</v>
      </c>
      <c r="C43" s="11">
        <v>27386</v>
      </c>
      <c r="D43" s="15">
        <v>29966</v>
      </c>
      <c r="E43" s="12">
        <v>31246</v>
      </c>
      <c r="F43" s="18">
        <v>0.14094392645619352</v>
      </c>
      <c r="G43" s="102">
        <f t="shared" si="6"/>
        <v>0.011768928837642191</v>
      </c>
      <c r="H43" s="40">
        <f t="shared" si="7"/>
        <v>0.1409479295990652</v>
      </c>
      <c r="I43" s="11">
        <f t="shared" si="8"/>
        <v>3860</v>
      </c>
      <c r="J43" s="34">
        <f t="shared" si="9"/>
        <v>0.01461595259281698</v>
      </c>
      <c r="K43" s="4">
        <v>32525.475</v>
      </c>
      <c r="L43" s="15">
        <v>32890.428</v>
      </c>
      <c r="M43" s="34">
        <f t="shared" si="10"/>
        <v>0.011220527909277309</v>
      </c>
      <c r="N43" s="53">
        <f t="shared" si="11"/>
        <v>364.95300000000134</v>
      </c>
    </row>
    <row r="44" spans="1:14" ht="15">
      <c r="A44" s="2">
        <v>43</v>
      </c>
      <c r="B44" s="25" t="s">
        <v>50</v>
      </c>
      <c r="C44" s="11">
        <v>10650</v>
      </c>
      <c r="D44" s="15">
        <v>11571</v>
      </c>
      <c r="E44" s="12">
        <v>12186</v>
      </c>
      <c r="F44" s="18">
        <v>0.15849233290413203</v>
      </c>
      <c r="G44" s="102">
        <f t="shared" si="6"/>
        <v>0.004589904845916525</v>
      </c>
      <c r="H44" s="40">
        <f t="shared" si="7"/>
        <v>0.14422535211267606</v>
      </c>
      <c r="I44" s="11">
        <f t="shared" si="8"/>
        <v>1536</v>
      </c>
      <c r="J44" s="34">
        <f t="shared" si="9"/>
        <v>0.005816088907400746</v>
      </c>
      <c r="K44" s="4">
        <v>11731.509</v>
      </c>
      <c r="L44" s="15">
        <v>12001.389</v>
      </c>
      <c r="M44" s="34">
        <f t="shared" si="10"/>
        <v>0.023004713204413788</v>
      </c>
      <c r="N44" s="53">
        <f t="shared" si="11"/>
        <v>269.8799999999992</v>
      </c>
    </row>
    <row r="45" spans="1:14" ht="15">
      <c r="A45" s="2">
        <v>44</v>
      </c>
      <c r="B45" s="25" t="s">
        <v>51</v>
      </c>
      <c r="C45" s="11">
        <v>12524</v>
      </c>
      <c r="D45" s="15">
        <v>12895</v>
      </c>
      <c r="E45" s="12">
        <v>13178</v>
      </c>
      <c r="F45" s="18">
        <v>0.17108508815205256</v>
      </c>
      <c r="G45" s="102">
        <f t="shared" si="6"/>
        <v>0.004963545548948627</v>
      </c>
      <c r="H45" s="40">
        <f t="shared" si="7"/>
        <v>0.05221973810284254</v>
      </c>
      <c r="I45" s="11">
        <f t="shared" si="8"/>
        <v>654</v>
      </c>
      <c r="J45" s="34">
        <f t="shared" si="9"/>
        <v>0.002476381605104224</v>
      </c>
      <c r="K45" s="4">
        <v>13345.514</v>
      </c>
      <c r="L45" s="15">
        <v>13440.672</v>
      </c>
      <c r="M45" s="34">
        <f t="shared" si="10"/>
        <v>0.007130336081472866</v>
      </c>
      <c r="N45" s="53">
        <f t="shared" si="11"/>
        <v>95.15800000000127</v>
      </c>
    </row>
    <row r="46" spans="1:14" ht="15">
      <c r="A46" s="2">
        <v>45</v>
      </c>
      <c r="B46" s="25" t="s">
        <v>52</v>
      </c>
      <c r="C46" s="11">
        <v>36661</v>
      </c>
      <c r="D46" s="15">
        <v>41869</v>
      </c>
      <c r="E46" s="12">
        <v>41748</v>
      </c>
      <c r="F46" s="18">
        <v>0.23226624828921455</v>
      </c>
      <c r="G46" s="102">
        <f t="shared" si="6"/>
        <v>0.015724548457846963</v>
      </c>
      <c r="H46" s="40">
        <f t="shared" si="7"/>
        <v>0.13875780802487658</v>
      </c>
      <c r="I46" s="11">
        <f t="shared" si="8"/>
        <v>5087</v>
      </c>
      <c r="J46" s="34">
        <f t="shared" si="9"/>
        <v>0.019262007989549215</v>
      </c>
      <c r="K46" s="4">
        <v>41248.9479999999</v>
      </c>
      <c r="L46" s="15">
        <v>41215.704</v>
      </c>
      <c r="M46" s="34">
        <f t="shared" si="10"/>
        <v>-0.0008059357053155457</v>
      </c>
      <c r="N46" s="53">
        <f t="shared" si="11"/>
        <v>-33.24399999990419</v>
      </c>
    </row>
    <row r="47" spans="1:14" ht="15">
      <c r="A47" s="2">
        <v>46</v>
      </c>
      <c r="B47" s="25" t="s">
        <v>53</v>
      </c>
      <c r="C47" s="11">
        <v>12492</v>
      </c>
      <c r="D47" s="15">
        <v>12570</v>
      </c>
      <c r="E47" s="12">
        <v>13456</v>
      </c>
      <c r="F47" s="18">
        <v>0.12960269684565373</v>
      </c>
      <c r="G47" s="102">
        <f t="shared" si="6"/>
        <v>0.005068255342741897</v>
      </c>
      <c r="H47" s="40">
        <f t="shared" si="7"/>
        <v>0.0771693884085815</v>
      </c>
      <c r="I47" s="11">
        <f t="shared" si="8"/>
        <v>964</v>
      </c>
      <c r="J47" s="34">
        <f t="shared" si="9"/>
        <v>0.003650201631988489</v>
      </c>
      <c r="K47" s="4">
        <v>13785.595</v>
      </c>
      <c r="L47" s="15">
        <v>13942.974</v>
      </c>
      <c r="M47" s="34">
        <f t="shared" si="10"/>
        <v>0.01141619204684316</v>
      </c>
      <c r="N47" s="53">
        <f t="shared" si="11"/>
        <v>157.37900000000081</v>
      </c>
    </row>
    <row r="48" spans="1:14" ht="15">
      <c r="A48" s="2">
        <v>47</v>
      </c>
      <c r="B48" s="25" t="s">
        <v>54</v>
      </c>
      <c r="C48" s="11">
        <v>4826</v>
      </c>
      <c r="D48" s="15">
        <v>3653</v>
      </c>
      <c r="E48" s="12">
        <v>3808</v>
      </c>
      <c r="F48" s="18">
        <v>0.09369156579076862</v>
      </c>
      <c r="G48" s="102">
        <f t="shared" si="6"/>
        <v>0.0014342981826071005</v>
      </c>
      <c r="H48" s="40">
        <f t="shared" si="7"/>
        <v>-0.21094073767094904</v>
      </c>
      <c r="I48" s="11">
        <f t="shared" si="8"/>
        <v>-1018</v>
      </c>
      <c r="J48" s="34">
        <f t="shared" si="9"/>
        <v>-0.0038546735076392964</v>
      </c>
      <c r="K48" s="4">
        <v>3840.8818</v>
      </c>
      <c r="L48" s="15">
        <v>3852.8581</v>
      </c>
      <c r="M48" s="34">
        <f t="shared" si="10"/>
        <v>0.0031181120960295655</v>
      </c>
      <c r="N48" s="53">
        <f t="shared" si="11"/>
        <v>11.97629999999981</v>
      </c>
    </row>
    <row r="49" spans="1:14" ht="15">
      <c r="A49" s="2">
        <v>48</v>
      </c>
      <c r="B49" s="25" t="s">
        <v>55</v>
      </c>
      <c r="C49" s="11">
        <v>32432</v>
      </c>
      <c r="D49" s="15">
        <v>39299</v>
      </c>
      <c r="E49" s="12">
        <v>36041</v>
      </c>
      <c r="F49" s="18">
        <v>0.23050749896069841</v>
      </c>
      <c r="G49" s="102">
        <f t="shared" si="6"/>
        <v>0.013574984453608854</v>
      </c>
      <c r="H49" s="40">
        <f t="shared" si="7"/>
        <v>0.11127898371978293</v>
      </c>
      <c r="I49" s="11">
        <f t="shared" si="8"/>
        <v>3609</v>
      </c>
      <c r="J49" s="34">
        <f t="shared" si="9"/>
        <v>0.0136655370226623</v>
      </c>
      <c r="K49" s="4">
        <v>34492.18</v>
      </c>
      <c r="L49" s="15">
        <v>34663.811</v>
      </c>
      <c r="M49" s="34">
        <f t="shared" si="10"/>
        <v>0.004975939473816999</v>
      </c>
      <c r="N49" s="53">
        <f t="shared" si="11"/>
        <v>171.63100000000122</v>
      </c>
    </row>
    <row r="50" spans="1:14" ht="15">
      <c r="A50" s="2">
        <v>49</v>
      </c>
      <c r="B50" s="25" t="s">
        <v>56</v>
      </c>
      <c r="C50" s="11">
        <v>2896</v>
      </c>
      <c r="D50" s="15">
        <v>1636</v>
      </c>
      <c r="E50" s="12">
        <v>1758</v>
      </c>
      <c r="F50" s="18">
        <v>0.10646802325581395</v>
      </c>
      <c r="G50" s="102">
        <f t="shared" si="6"/>
        <v>0.0006621576168653579</v>
      </c>
      <c r="H50" s="40">
        <f t="shared" si="7"/>
        <v>-0.39295580110497236</v>
      </c>
      <c r="I50" s="11">
        <f t="shared" si="8"/>
        <v>-1138</v>
      </c>
      <c r="J50" s="34">
        <f t="shared" si="9"/>
        <v>-0.00430905545352998</v>
      </c>
      <c r="K50" s="4">
        <v>1942.3002</v>
      </c>
      <c r="L50" s="15">
        <v>1789.0175</v>
      </c>
      <c r="M50" s="34">
        <f t="shared" si="10"/>
        <v>-0.0789181301634011</v>
      </c>
      <c r="N50" s="53">
        <f t="shared" si="11"/>
        <v>-153.28269999999998</v>
      </c>
    </row>
    <row r="51" spans="1:14" ht="15">
      <c r="A51" s="2">
        <v>50</v>
      </c>
      <c r="B51" s="25" t="s">
        <v>57</v>
      </c>
      <c r="C51" s="11">
        <v>5584</v>
      </c>
      <c r="D51" s="15">
        <v>6145</v>
      </c>
      <c r="E51" s="12">
        <v>6294</v>
      </c>
      <c r="F51" s="18">
        <v>0.19297277409860192</v>
      </c>
      <c r="G51" s="102">
        <f t="shared" si="6"/>
        <v>0.0023706598637944043</v>
      </c>
      <c r="H51" s="40">
        <f t="shared" si="7"/>
        <v>0.12714899713467048</v>
      </c>
      <c r="I51" s="11">
        <f t="shared" si="8"/>
        <v>710</v>
      </c>
      <c r="J51" s="34">
        <f t="shared" si="9"/>
        <v>0.0026884265131865426</v>
      </c>
      <c r="K51" s="4">
        <v>6040.8503</v>
      </c>
      <c r="L51" s="15">
        <v>6401.4714</v>
      </c>
      <c r="M51" s="34">
        <f t="shared" si="10"/>
        <v>0.05969707608877517</v>
      </c>
      <c r="N51" s="53">
        <f t="shared" si="11"/>
        <v>360.6211000000003</v>
      </c>
    </row>
    <row r="52" spans="1:14" ht="15">
      <c r="A52" s="2">
        <v>51</v>
      </c>
      <c r="B52" s="25" t="s">
        <v>58</v>
      </c>
      <c r="C52" s="11">
        <v>4701</v>
      </c>
      <c r="D52" s="15">
        <v>4827</v>
      </c>
      <c r="E52" s="12">
        <v>4887</v>
      </c>
      <c r="F52" s="18">
        <v>0.16269933748377002</v>
      </c>
      <c r="G52" s="102">
        <f t="shared" si="6"/>
        <v>0.001840707777941413</v>
      </c>
      <c r="H52" s="40">
        <f t="shared" si="7"/>
        <v>0.03956604977664327</v>
      </c>
      <c r="I52" s="11">
        <f t="shared" si="8"/>
        <v>186</v>
      </c>
      <c r="J52" s="34">
        <f t="shared" si="9"/>
        <v>0.000704292016130559</v>
      </c>
      <c r="K52" s="4">
        <v>4792.527</v>
      </c>
      <c r="L52" s="15">
        <v>4981.0405</v>
      </c>
      <c r="M52" s="34">
        <f t="shared" si="10"/>
        <v>0.039334885332936054</v>
      </c>
      <c r="N52" s="53">
        <f t="shared" si="11"/>
        <v>188.51350000000002</v>
      </c>
    </row>
    <row r="53" spans="1:14" ht="15">
      <c r="A53" s="2">
        <v>52</v>
      </c>
      <c r="B53" s="25" t="s">
        <v>59</v>
      </c>
      <c r="C53" s="11">
        <v>14784</v>
      </c>
      <c r="D53" s="15">
        <v>14912</v>
      </c>
      <c r="E53" s="12">
        <v>15654</v>
      </c>
      <c r="F53" s="18">
        <v>0.2573062888326375</v>
      </c>
      <c r="G53" s="102">
        <f t="shared" si="6"/>
        <v>0.005896140690790849</v>
      </c>
      <c r="H53" s="40">
        <f t="shared" si="7"/>
        <v>0.0588474025974026</v>
      </c>
      <c r="I53" s="11">
        <f t="shared" si="8"/>
        <v>870</v>
      </c>
      <c r="J53" s="34">
        <f t="shared" si="9"/>
        <v>0.003294269107707454</v>
      </c>
      <c r="K53" s="4">
        <v>15586.936</v>
      </c>
      <c r="L53" s="15">
        <v>15773.239</v>
      </c>
      <c r="M53" s="34">
        <f t="shared" si="10"/>
        <v>0.011952509460486647</v>
      </c>
      <c r="N53" s="53">
        <f t="shared" si="11"/>
        <v>186.30299999999988</v>
      </c>
    </row>
    <row r="54" spans="1:14" ht="15">
      <c r="A54" s="2">
        <v>53</v>
      </c>
      <c r="B54" s="25" t="s">
        <v>60</v>
      </c>
      <c r="C54" s="11">
        <v>6799</v>
      </c>
      <c r="D54" s="15">
        <v>7147</v>
      </c>
      <c r="E54" s="12">
        <v>7143</v>
      </c>
      <c r="F54" s="18">
        <v>0.16619744526396613</v>
      </c>
      <c r="G54" s="102">
        <f t="shared" si="6"/>
        <v>0.0026904390541918383</v>
      </c>
      <c r="H54" s="40">
        <f t="shared" si="7"/>
        <v>0.050595675834681574</v>
      </c>
      <c r="I54" s="11">
        <f t="shared" si="8"/>
        <v>344</v>
      </c>
      <c r="J54" s="34">
        <f t="shared" si="9"/>
        <v>0.0013025615782199587</v>
      </c>
      <c r="K54" s="4">
        <v>7060.7425</v>
      </c>
      <c r="L54" s="15">
        <v>7287.835</v>
      </c>
      <c r="M54" s="34">
        <f t="shared" si="10"/>
        <v>0.03216269393764179</v>
      </c>
      <c r="N54" s="53">
        <f t="shared" si="11"/>
        <v>227.09249999999975</v>
      </c>
    </row>
    <row r="55" spans="1:14" ht="15">
      <c r="A55" s="2">
        <v>54</v>
      </c>
      <c r="B55" s="25" t="s">
        <v>61</v>
      </c>
      <c r="C55" s="11">
        <v>23692</v>
      </c>
      <c r="D55" s="15">
        <v>26957</v>
      </c>
      <c r="E55" s="12">
        <v>26782</v>
      </c>
      <c r="F55" s="18">
        <v>0.21110296609835497</v>
      </c>
      <c r="G55" s="102">
        <f t="shared" si="6"/>
        <v>0.010087545673997732</v>
      </c>
      <c r="H55" s="40">
        <f t="shared" si="7"/>
        <v>0.1304237717372953</v>
      </c>
      <c r="I55" s="11">
        <f t="shared" si="8"/>
        <v>3090</v>
      </c>
      <c r="J55" s="34">
        <f t="shared" si="9"/>
        <v>0.011700335106685094</v>
      </c>
      <c r="K55" s="4">
        <v>27116.457</v>
      </c>
      <c r="L55" s="15">
        <v>27329.467</v>
      </c>
      <c r="M55" s="34">
        <f t="shared" si="10"/>
        <v>0.007855377271448185</v>
      </c>
      <c r="N55" s="53">
        <f t="shared" si="11"/>
        <v>213.01000000000204</v>
      </c>
    </row>
    <row r="56" spans="1:14" ht="15">
      <c r="A56" s="2">
        <v>55</v>
      </c>
      <c r="B56" s="25" t="s">
        <v>62</v>
      </c>
      <c r="C56" s="11">
        <v>24340</v>
      </c>
      <c r="D56" s="15">
        <v>26583</v>
      </c>
      <c r="E56" s="12">
        <v>27693</v>
      </c>
      <c r="F56" s="18">
        <v>0.22343695790739143</v>
      </c>
      <c r="G56" s="102">
        <f t="shared" si="6"/>
        <v>0.010430677408334674</v>
      </c>
      <c r="H56" s="40">
        <f t="shared" si="7"/>
        <v>0.1377567789646672</v>
      </c>
      <c r="I56" s="11">
        <f t="shared" si="8"/>
        <v>3353</v>
      </c>
      <c r="J56" s="34">
        <f t="shared" si="9"/>
        <v>0.012696188871428841</v>
      </c>
      <c r="K56" s="4">
        <v>28406.506</v>
      </c>
      <c r="L56" s="15">
        <v>28796.656</v>
      </c>
      <c r="M56" s="34">
        <f t="shared" si="10"/>
        <v>0.013734529688374832</v>
      </c>
      <c r="N56" s="53">
        <f t="shared" si="11"/>
        <v>390.1499999999978</v>
      </c>
    </row>
    <row r="57" spans="1:14" ht="15">
      <c r="A57" s="2">
        <v>56</v>
      </c>
      <c r="B57" s="25" t="s">
        <v>63</v>
      </c>
      <c r="C57" s="11">
        <v>2111</v>
      </c>
      <c r="D57" s="15">
        <v>1344</v>
      </c>
      <c r="E57" s="12">
        <v>1420</v>
      </c>
      <c r="F57" s="18">
        <v>0.09130658436213991</v>
      </c>
      <c r="G57" s="102">
        <f t="shared" si="6"/>
        <v>0.0005348485870015974</v>
      </c>
      <c r="H57" s="40">
        <f t="shared" si="7"/>
        <v>-0.32733301752723826</v>
      </c>
      <c r="I57" s="11">
        <f t="shared" si="8"/>
        <v>-691</v>
      </c>
      <c r="J57" s="34">
        <f t="shared" si="9"/>
        <v>-0.0026164827050871847</v>
      </c>
      <c r="K57" s="4">
        <v>1488.579</v>
      </c>
      <c r="L57" s="15">
        <v>1419.7164</v>
      </c>
      <c r="M57" s="34">
        <f t="shared" si="10"/>
        <v>-0.04626062842482658</v>
      </c>
      <c r="N57" s="53">
        <f t="shared" si="11"/>
        <v>-68.86259999999993</v>
      </c>
    </row>
    <row r="58" spans="1:14" ht="15">
      <c r="A58" s="2">
        <v>57</v>
      </c>
      <c r="B58" s="25" t="s">
        <v>64</v>
      </c>
      <c r="C58" s="11">
        <v>4826</v>
      </c>
      <c r="D58" s="15">
        <v>4870</v>
      </c>
      <c r="E58" s="12">
        <v>5094</v>
      </c>
      <c r="F58" s="18">
        <v>0.23420689655172414</v>
      </c>
      <c r="G58" s="102">
        <f t="shared" si="6"/>
        <v>0.0019186751423846036</v>
      </c>
      <c r="H58" s="40">
        <f t="shared" si="7"/>
        <v>0.055532532117695814</v>
      </c>
      <c r="I58" s="11">
        <f t="shared" si="8"/>
        <v>268</v>
      </c>
      <c r="J58" s="34">
        <f t="shared" si="9"/>
        <v>0.001014786345822526</v>
      </c>
      <c r="K58" s="4">
        <v>5140.1179</v>
      </c>
      <c r="L58" s="15">
        <v>5157.1996</v>
      </c>
      <c r="M58" s="34">
        <f t="shared" si="10"/>
        <v>0.0033232117107663476</v>
      </c>
      <c r="N58" s="53">
        <f t="shared" si="11"/>
        <v>17.081699999999728</v>
      </c>
    </row>
    <row r="59" spans="1:14" ht="15">
      <c r="A59" s="2">
        <v>58</v>
      </c>
      <c r="B59" s="25" t="s">
        <v>65</v>
      </c>
      <c r="C59" s="11">
        <v>8320</v>
      </c>
      <c r="D59" s="15">
        <v>7924</v>
      </c>
      <c r="E59" s="12">
        <v>8066</v>
      </c>
      <c r="F59" s="18">
        <v>0.13066791945438935</v>
      </c>
      <c r="G59" s="102">
        <f t="shared" si="6"/>
        <v>0.0030380906357428765</v>
      </c>
      <c r="H59" s="40">
        <f t="shared" si="7"/>
        <v>-0.030528846153846153</v>
      </c>
      <c r="I59" s="11">
        <f t="shared" si="8"/>
        <v>-254</v>
      </c>
      <c r="J59" s="34">
        <f t="shared" si="9"/>
        <v>-0.0009617751188019463</v>
      </c>
      <c r="K59" s="4">
        <v>8602.0753</v>
      </c>
      <c r="L59" s="15">
        <v>8533.6118</v>
      </c>
      <c r="M59" s="34">
        <f t="shared" si="10"/>
        <v>-0.007958951486974293</v>
      </c>
      <c r="N59" s="53">
        <f t="shared" si="11"/>
        <v>-68.46349999999984</v>
      </c>
    </row>
    <row r="60" spans="1:14" ht="15">
      <c r="A60" s="2">
        <v>59</v>
      </c>
      <c r="B60" s="25" t="s">
        <v>66</v>
      </c>
      <c r="C60" s="11">
        <v>47282</v>
      </c>
      <c r="D60" s="15">
        <v>53863</v>
      </c>
      <c r="E60" s="12">
        <v>53786</v>
      </c>
      <c r="F60" s="18">
        <v>0.2743064055487556</v>
      </c>
      <c r="G60" s="102">
        <f t="shared" si="6"/>
        <v>0.02025870852145628</v>
      </c>
      <c r="H60" s="40">
        <f t="shared" si="7"/>
        <v>0.13755763292584916</v>
      </c>
      <c r="I60" s="11">
        <f t="shared" si="8"/>
        <v>6504</v>
      </c>
      <c r="J60" s="34">
        <f t="shared" si="9"/>
        <v>0.024627501467275034</v>
      </c>
      <c r="K60" s="4">
        <v>53786.878</v>
      </c>
      <c r="L60" s="15">
        <v>54232.355</v>
      </c>
      <c r="M60" s="34">
        <f t="shared" si="10"/>
        <v>0.008282261707028362</v>
      </c>
      <c r="N60" s="53">
        <f t="shared" si="11"/>
        <v>445.4770000000062</v>
      </c>
    </row>
    <row r="61" spans="1:14" ht="15">
      <c r="A61" s="2">
        <v>60</v>
      </c>
      <c r="B61" s="25" t="s">
        <v>67</v>
      </c>
      <c r="C61" s="11">
        <v>7579</v>
      </c>
      <c r="D61" s="15">
        <v>7893</v>
      </c>
      <c r="E61" s="12">
        <v>8112</v>
      </c>
      <c r="F61" s="18">
        <v>0.17687846147137062</v>
      </c>
      <c r="G61" s="102">
        <f t="shared" si="6"/>
        <v>0.003055416716730252</v>
      </c>
      <c r="H61" s="40">
        <f t="shared" si="7"/>
        <v>0.07032590051457976</v>
      </c>
      <c r="I61" s="11">
        <f t="shared" si="8"/>
        <v>533</v>
      </c>
      <c r="J61" s="34">
        <f t="shared" si="9"/>
        <v>0.002018213142997785</v>
      </c>
      <c r="K61" s="4">
        <v>8039.6865</v>
      </c>
      <c r="L61" s="15">
        <v>8223.2137</v>
      </c>
      <c r="M61" s="34">
        <f t="shared" si="10"/>
        <v>0.02282765627739346</v>
      </c>
      <c r="N61" s="53">
        <f t="shared" si="11"/>
        <v>183.52720000000045</v>
      </c>
    </row>
    <row r="62" spans="1:14" ht="15">
      <c r="A62" s="2">
        <v>61</v>
      </c>
      <c r="B62" s="25" t="s">
        <v>68</v>
      </c>
      <c r="C62" s="11">
        <v>19832</v>
      </c>
      <c r="D62" s="15">
        <v>20878</v>
      </c>
      <c r="E62" s="12">
        <v>22036</v>
      </c>
      <c r="F62" s="18">
        <v>0.22081930415263748</v>
      </c>
      <c r="G62" s="102">
        <f t="shared" si="6"/>
        <v>0.008299946100821971</v>
      </c>
      <c r="H62" s="40">
        <f t="shared" si="7"/>
        <v>0.11113352158128277</v>
      </c>
      <c r="I62" s="11">
        <f t="shared" si="8"/>
        <v>2204</v>
      </c>
      <c r="J62" s="34">
        <f t="shared" si="9"/>
        <v>0.00834548173952555</v>
      </c>
      <c r="K62" s="4">
        <v>22047.498</v>
      </c>
      <c r="L62" s="15">
        <v>22750.972</v>
      </c>
      <c r="M62" s="34">
        <f t="shared" si="10"/>
        <v>0.03190720325725858</v>
      </c>
      <c r="N62" s="53">
        <f t="shared" si="11"/>
        <v>703.474000000002</v>
      </c>
    </row>
    <row r="63" spans="1:14" ht="15">
      <c r="A63" s="2">
        <v>62</v>
      </c>
      <c r="B63" s="25" t="s">
        <v>69</v>
      </c>
      <c r="C63" s="11">
        <v>1173</v>
      </c>
      <c r="D63" s="15">
        <v>1096</v>
      </c>
      <c r="E63" s="12">
        <v>1214</v>
      </c>
      <c r="F63" s="18">
        <v>0.1706494236716334</v>
      </c>
      <c r="G63" s="102">
        <f t="shared" si="6"/>
        <v>0.00045725787649291495</v>
      </c>
      <c r="H63" s="40">
        <f t="shared" si="7"/>
        <v>0.03495311167945439</v>
      </c>
      <c r="I63" s="11">
        <f t="shared" si="8"/>
        <v>41</v>
      </c>
      <c r="J63" s="34">
        <f t="shared" si="9"/>
        <v>0.00015524716484598345</v>
      </c>
      <c r="K63" s="4">
        <v>1244.918</v>
      </c>
      <c r="L63" s="15">
        <v>1250.1572</v>
      </c>
      <c r="M63" s="34">
        <f t="shared" si="10"/>
        <v>0.00420846995545105</v>
      </c>
      <c r="N63" s="53">
        <f t="shared" si="11"/>
        <v>5.23920000000021</v>
      </c>
    </row>
    <row r="64" spans="1:14" ht="15">
      <c r="A64" s="2">
        <v>63</v>
      </c>
      <c r="B64" s="25" t="s">
        <v>70</v>
      </c>
      <c r="C64" s="11">
        <v>10815</v>
      </c>
      <c r="D64" s="15">
        <v>8471</v>
      </c>
      <c r="E64" s="12">
        <v>9826</v>
      </c>
      <c r="F64" s="18">
        <v>0.10697411108933742</v>
      </c>
      <c r="G64" s="102">
        <f t="shared" si="6"/>
        <v>0.0037010015604772508</v>
      </c>
      <c r="H64" s="40">
        <f t="shared" si="7"/>
        <v>-0.09144706426259824</v>
      </c>
      <c r="I64" s="11">
        <f t="shared" si="8"/>
        <v>-989</v>
      </c>
      <c r="J64" s="34">
        <f t="shared" si="9"/>
        <v>-0.0037448645373823813</v>
      </c>
      <c r="K64" s="4">
        <v>8670.8543</v>
      </c>
      <c r="L64" s="15">
        <v>9578.28199999999</v>
      </c>
      <c r="M64" s="34">
        <f t="shared" si="10"/>
        <v>0.10465262921094051</v>
      </c>
      <c r="N64" s="53">
        <f t="shared" si="11"/>
        <v>907.4276999999893</v>
      </c>
    </row>
    <row r="65" spans="1:14" ht="15">
      <c r="A65" s="2">
        <v>64</v>
      </c>
      <c r="B65" s="25" t="s">
        <v>71</v>
      </c>
      <c r="C65" s="11">
        <v>11104</v>
      </c>
      <c r="D65" s="15">
        <v>11749</v>
      </c>
      <c r="E65" s="12">
        <v>12016</v>
      </c>
      <c r="F65" s="18">
        <v>0.24717668113467592</v>
      </c>
      <c r="G65" s="102">
        <f t="shared" si="6"/>
        <v>0.004525873677050137</v>
      </c>
      <c r="H65" s="40">
        <f t="shared" si="7"/>
        <v>0.08213256484149856</v>
      </c>
      <c r="I65" s="11">
        <f t="shared" si="8"/>
        <v>912</v>
      </c>
      <c r="J65" s="34">
        <f t="shared" si="9"/>
        <v>0.003453302788769193</v>
      </c>
      <c r="K65" s="4">
        <v>11847.213</v>
      </c>
      <c r="L65" s="15">
        <v>11946.71</v>
      </c>
      <c r="M65" s="34">
        <f t="shared" si="10"/>
        <v>0.008398346514070388</v>
      </c>
      <c r="N65" s="53">
        <f t="shared" si="11"/>
        <v>99.49699999999939</v>
      </c>
    </row>
    <row r="66" spans="1:14" ht="15">
      <c r="A66" s="2">
        <v>65</v>
      </c>
      <c r="B66" s="25" t="s">
        <v>72</v>
      </c>
      <c r="C66" s="11">
        <v>7244</v>
      </c>
      <c r="D66" s="15">
        <v>4076</v>
      </c>
      <c r="E66" s="12">
        <v>4211</v>
      </c>
      <c r="F66" s="18">
        <v>0.09811048204841454</v>
      </c>
      <c r="G66" s="102">
        <f aca="true" t="shared" si="12" ref="G66:G83">E66/$E$83</f>
        <v>0.001586089718213892</v>
      </c>
      <c r="H66" s="40">
        <f aca="true" t="shared" si="13" ref="H66:H83">(E66-C66)/C66</f>
        <v>-0.4186913307564881</v>
      </c>
      <c r="I66" s="11">
        <f aca="true" t="shared" si="14" ref="I66:I83">E66-C66</f>
        <v>-3033</v>
      </c>
      <c r="J66" s="34">
        <f aca="true" t="shared" si="15" ref="J66:J83">I66/$I$83</f>
        <v>-0.01148450368238702</v>
      </c>
      <c r="K66" s="4">
        <v>4577.3758</v>
      </c>
      <c r="L66" s="15">
        <v>4357.4034</v>
      </c>
      <c r="M66" s="34">
        <f aca="true" t="shared" si="16" ref="M66:M83">(L66-K66)/K66</f>
        <v>-0.04805644316990527</v>
      </c>
      <c r="N66" s="53">
        <f aca="true" t="shared" si="17" ref="N66:N83">L66-K66</f>
        <v>-219.97239999999965</v>
      </c>
    </row>
    <row r="67" spans="1:14" ht="15">
      <c r="A67" s="2">
        <v>66</v>
      </c>
      <c r="B67" s="25" t="s">
        <v>73</v>
      </c>
      <c r="C67" s="11">
        <v>4526</v>
      </c>
      <c r="D67" s="15">
        <v>4179</v>
      </c>
      <c r="E67" s="12">
        <v>4367</v>
      </c>
      <c r="F67" s="18">
        <v>0.1276713930711884</v>
      </c>
      <c r="G67" s="102">
        <f t="shared" si="12"/>
        <v>0.001644847731997166</v>
      </c>
      <c r="H67" s="40">
        <f t="shared" si="13"/>
        <v>-0.03513035793194874</v>
      </c>
      <c r="I67" s="11">
        <f t="shared" si="14"/>
        <v>-159</v>
      </c>
      <c r="J67" s="34">
        <f t="shared" si="15"/>
        <v>-0.0006020560783051553</v>
      </c>
      <c r="K67" s="4">
        <v>4381.4722</v>
      </c>
      <c r="L67" s="15">
        <v>4350.2998</v>
      </c>
      <c r="M67" s="34">
        <f t="shared" si="16"/>
        <v>-0.007114594952810697</v>
      </c>
      <c r="N67" s="53">
        <f t="shared" si="17"/>
        <v>-31.17240000000038</v>
      </c>
    </row>
    <row r="68" spans="1:14" ht="15">
      <c r="A68" s="2">
        <v>67</v>
      </c>
      <c r="B68" s="25" t="s">
        <v>74</v>
      </c>
      <c r="C68" s="11">
        <v>12174</v>
      </c>
      <c r="D68" s="15">
        <v>13007</v>
      </c>
      <c r="E68" s="12">
        <v>12903</v>
      </c>
      <c r="F68" s="18">
        <v>0.16312469184186906</v>
      </c>
      <c r="G68" s="102">
        <f t="shared" si="12"/>
        <v>0.004859965716958881</v>
      </c>
      <c r="H68" s="40">
        <f t="shared" si="13"/>
        <v>0.05988171513060621</v>
      </c>
      <c r="I68" s="11">
        <f t="shared" si="14"/>
        <v>729</v>
      </c>
      <c r="J68" s="34">
        <f t="shared" si="15"/>
        <v>0.002760370321285901</v>
      </c>
      <c r="K68" s="4">
        <v>13364.498</v>
      </c>
      <c r="L68" s="15">
        <v>13416.974</v>
      </c>
      <c r="M68" s="34">
        <f t="shared" si="16"/>
        <v>0.003926522343001628</v>
      </c>
      <c r="N68" s="53">
        <f t="shared" si="17"/>
        <v>52.47600000000057</v>
      </c>
    </row>
    <row r="69" spans="1:14" ht="15">
      <c r="A69" s="2">
        <v>68</v>
      </c>
      <c r="B69" s="25" t="s">
        <v>75</v>
      </c>
      <c r="C69" s="11">
        <v>4628</v>
      </c>
      <c r="D69" s="15">
        <v>5100</v>
      </c>
      <c r="E69" s="12">
        <v>5166</v>
      </c>
      <c r="F69" s="18">
        <v>0.1493797530578608</v>
      </c>
      <c r="G69" s="102">
        <f t="shared" si="12"/>
        <v>0.0019457942256691917</v>
      </c>
      <c r="H69" s="40">
        <f t="shared" si="13"/>
        <v>0.11624891961970614</v>
      </c>
      <c r="I69" s="11">
        <f t="shared" si="14"/>
        <v>538</v>
      </c>
      <c r="J69" s="34">
        <f t="shared" si="15"/>
        <v>0.0020371457240765632</v>
      </c>
      <c r="K69" s="4">
        <v>5196.317</v>
      </c>
      <c r="L69" s="15">
        <v>5216.5679</v>
      </c>
      <c r="M69" s="34">
        <f t="shared" si="16"/>
        <v>0.003897164087564327</v>
      </c>
      <c r="N69" s="53">
        <f t="shared" si="17"/>
        <v>20.2509</v>
      </c>
    </row>
    <row r="70" spans="1:14" ht="15">
      <c r="A70" s="2">
        <v>69</v>
      </c>
      <c r="B70" s="25" t="s">
        <v>76</v>
      </c>
      <c r="C70" s="11">
        <v>616</v>
      </c>
      <c r="D70" s="15">
        <v>499</v>
      </c>
      <c r="E70" s="12">
        <v>671</v>
      </c>
      <c r="F70" s="18">
        <v>0.11065303430079156</v>
      </c>
      <c r="G70" s="102">
        <f t="shared" si="12"/>
        <v>0.00025273479005498016</v>
      </c>
      <c r="H70" s="40">
        <f t="shared" si="13"/>
        <v>0.08928571428571429</v>
      </c>
      <c r="I70" s="11">
        <f t="shared" si="14"/>
        <v>55</v>
      </c>
      <c r="J70" s="34">
        <f t="shared" si="15"/>
        <v>0.00020825839186656316</v>
      </c>
      <c r="K70" s="4">
        <v>587.745276194592</v>
      </c>
      <c r="L70" s="15">
        <v>699.557110210873</v>
      </c>
      <c r="M70" s="34">
        <f t="shared" si="16"/>
        <v>0.19023859237153984</v>
      </c>
      <c r="N70" s="53">
        <f t="shared" si="17"/>
        <v>111.81183401628107</v>
      </c>
    </row>
    <row r="71" spans="1:14" ht="15">
      <c r="A71" s="2">
        <v>70</v>
      </c>
      <c r="B71" s="25" t="s">
        <v>77</v>
      </c>
      <c r="C71" s="11">
        <v>7739</v>
      </c>
      <c r="D71" s="15">
        <v>8143</v>
      </c>
      <c r="E71" s="12">
        <v>8566</v>
      </c>
      <c r="F71" s="18">
        <v>0.2647586079001051</v>
      </c>
      <c r="G71" s="102">
        <f t="shared" si="12"/>
        <v>0.00322641760299696</v>
      </c>
      <c r="H71" s="40">
        <f t="shared" si="13"/>
        <v>0.1068613515958134</v>
      </c>
      <c r="I71" s="11">
        <f t="shared" si="14"/>
        <v>827</v>
      </c>
      <c r="J71" s="34">
        <f t="shared" si="15"/>
        <v>0.003131448910429959</v>
      </c>
      <c r="K71" s="4">
        <v>8302.4537</v>
      </c>
      <c r="L71" s="15">
        <v>8451.2151</v>
      </c>
      <c r="M71" s="34">
        <f t="shared" si="16"/>
        <v>0.01791776327521097</v>
      </c>
      <c r="N71" s="53">
        <f t="shared" si="17"/>
        <v>148.7613999999994</v>
      </c>
    </row>
    <row r="72" spans="1:14" ht="15">
      <c r="A72" s="2">
        <v>71</v>
      </c>
      <c r="B72" s="25" t="s">
        <v>78</v>
      </c>
      <c r="C72" s="11">
        <v>3079</v>
      </c>
      <c r="D72" s="15">
        <v>3168</v>
      </c>
      <c r="E72" s="12">
        <v>3310</v>
      </c>
      <c r="F72" s="18">
        <v>0.12417466986794717</v>
      </c>
      <c r="G72" s="102">
        <f t="shared" si="12"/>
        <v>0.0012467245232220332</v>
      </c>
      <c r="H72" s="40">
        <f t="shared" si="13"/>
        <v>0.07502435855797336</v>
      </c>
      <c r="I72" s="11">
        <f t="shared" si="14"/>
        <v>231</v>
      </c>
      <c r="J72" s="34">
        <f t="shared" si="15"/>
        <v>0.0008746852458395653</v>
      </c>
      <c r="K72" s="4">
        <v>3243.7137</v>
      </c>
      <c r="L72" s="15">
        <v>3269.5475</v>
      </c>
      <c r="M72" s="34">
        <f t="shared" si="16"/>
        <v>0.00796426639009489</v>
      </c>
      <c r="N72" s="53">
        <f t="shared" si="17"/>
        <v>25.833800000000338</v>
      </c>
    </row>
    <row r="73" spans="1:14" ht="15">
      <c r="A73" s="2">
        <v>72</v>
      </c>
      <c r="B73" s="25" t="s">
        <v>79</v>
      </c>
      <c r="C73" s="11">
        <v>4623</v>
      </c>
      <c r="D73" s="15">
        <v>3515</v>
      </c>
      <c r="E73" s="12">
        <v>3743</v>
      </c>
      <c r="F73" s="18">
        <v>0.10453847228040776</v>
      </c>
      <c r="G73" s="102">
        <f t="shared" si="12"/>
        <v>0.0014098156768640698</v>
      </c>
      <c r="H73" s="40">
        <f t="shared" si="13"/>
        <v>-0.19035258490157905</v>
      </c>
      <c r="I73" s="11">
        <f t="shared" si="14"/>
        <v>-880</v>
      </c>
      <c r="J73" s="34">
        <f t="shared" si="15"/>
        <v>-0.0033321342698650106</v>
      </c>
      <c r="K73" s="4">
        <v>3871.2608</v>
      </c>
      <c r="L73" s="15">
        <v>3727.0248</v>
      </c>
      <c r="M73" s="34">
        <f t="shared" si="16"/>
        <v>-0.03725814597662856</v>
      </c>
      <c r="N73" s="53">
        <f t="shared" si="17"/>
        <v>-144.23599999999988</v>
      </c>
    </row>
    <row r="74" spans="1:14" ht="15">
      <c r="A74" s="2">
        <v>73</v>
      </c>
      <c r="B74" s="25" t="s">
        <v>80</v>
      </c>
      <c r="C74" s="11">
        <v>2711</v>
      </c>
      <c r="D74" s="15">
        <v>1350</v>
      </c>
      <c r="E74" s="12">
        <v>1730</v>
      </c>
      <c r="F74" s="18">
        <v>0.08299750527729802</v>
      </c>
      <c r="G74" s="102">
        <f t="shared" si="12"/>
        <v>0.0006516113066991292</v>
      </c>
      <c r="H74" s="40">
        <f t="shared" si="13"/>
        <v>-0.3618590925857617</v>
      </c>
      <c r="I74" s="11">
        <f t="shared" si="14"/>
        <v>-981</v>
      </c>
      <c r="J74" s="34">
        <f t="shared" si="15"/>
        <v>-0.003714572407656336</v>
      </c>
      <c r="K74" s="4">
        <v>1460.0057</v>
      </c>
      <c r="L74" s="15">
        <v>1519.3248</v>
      </c>
      <c r="M74" s="34">
        <f t="shared" si="16"/>
        <v>0.040629361926463825</v>
      </c>
      <c r="N74" s="53">
        <f t="shared" si="17"/>
        <v>59.31910000000016</v>
      </c>
    </row>
    <row r="75" spans="1:14" ht="15">
      <c r="A75" s="2">
        <v>74</v>
      </c>
      <c r="B75" s="25" t="s">
        <v>81</v>
      </c>
      <c r="C75" s="11">
        <v>4730</v>
      </c>
      <c r="D75" s="15">
        <v>4924</v>
      </c>
      <c r="E75" s="12">
        <v>5071</v>
      </c>
      <c r="F75" s="18">
        <v>0.23353596757852077</v>
      </c>
      <c r="G75" s="102">
        <f t="shared" si="12"/>
        <v>0.0019100121018909158</v>
      </c>
      <c r="H75" s="40">
        <f t="shared" si="13"/>
        <v>0.07209302325581396</v>
      </c>
      <c r="I75" s="11">
        <f t="shared" si="14"/>
        <v>341</v>
      </c>
      <c r="J75" s="34">
        <f t="shared" si="15"/>
        <v>0.0012912020295726917</v>
      </c>
      <c r="K75" s="4">
        <v>5092.6553</v>
      </c>
      <c r="L75" s="15">
        <v>5111.75609999999</v>
      </c>
      <c r="M75" s="34">
        <f t="shared" si="16"/>
        <v>0.003750656361915806</v>
      </c>
      <c r="N75" s="53">
        <f t="shared" si="17"/>
        <v>19.10079999998925</v>
      </c>
    </row>
    <row r="76" spans="1:14" ht="15">
      <c r="A76" s="2">
        <v>75</v>
      </c>
      <c r="B76" s="25" t="s">
        <v>82</v>
      </c>
      <c r="C76" s="11">
        <v>1150</v>
      </c>
      <c r="D76" s="15">
        <v>735</v>
      </c>
      <c r="E76" s="12">
        <v>827</v>
      </c>
      <c r="F76" s="18">
        <v>0.141343360109383</v>
      </c>
      <c r="G76" s="102">
        <f t="shared" si="12"/>
        <v>0.0003114928038382543</v>
      </c>
      <c r="H76" s="40">
        <f t="shared" si="13"/>
        <v>-0.2808695652173913</v>
      </c>
      <c r="I76" s="11">
        <f t="shared" si="14"/>
        <v>-323</v>
      </c>
      <c r="J76" s="34">
        <f t="shared" si="15"/>
        <v>-0.0012230447376890892</v>
      </c>
      <c r="K76" s="4">
        <v>910.96137</v>
      </c>
      <c r="L76" s="15">
        <v>892.29738</v>
      </c>
      <c r="M76" s="34">
        <f t="shared" si="16"/>
        <v>-0.02048823431448033</v>
      </c>
      <c r="N76" s="53">
        <f t="shared" si="17"/>
        <v>-18.663990000000013</v>
      </c>
    </row>
    <row r="77" spans="1:14" ht="15">
      <c r="A77" s="2">
        <v>76</v>
      </c>
      <c r="B77" s="25" t="s">
        <v>83</v>
      </c>
      <c r="C77" s="11">
        <v>1805</v>
      </c>
      <c r="D77" s="15">
        <v>1548</v>
      </c>
      <c r="E77" s="12">
        <v>1631</v>
      </c>
      <c r="F77" s="18">
        <v>0.1452230433621227</v>
      </c>
      <c r="G77" s="102">
        <f t="shared" si="12"/>
        <v>0.0006143225671828206</v>
      </c>
      <c r="H77" s="40">
        <f t="shared" si="13"/>
        <v>-0.096398891966759</v>
      </c>
      <c r="I77" s="11">
        <f t="shared" si="14"/>
        <v>-174</v>
      </c>
      <c r="J77" s="34">
        <f t="shared" si="15"/>
        <v>-0.0006588538215414908</v>
      </c>
      <c r="K77" s="4">
        <v>1728.499</v>
      </c>
      <c r="L77" s="15">
        <v>1668.835</v>
      </c>
      <c r="M77" s="34">
        <f t="shared" si="16"/>
        <v>-0.03451780996112812</v>
      </c>
      <c r="N77" s="53">
        <f t="shared" si="17"/>
        <v>-59.66399999999999</v>
      </c>
    </row>
    <row r="78" spans="1:14" ht="15">
      <c r="A78" s="2">
        <v>77</v>
      </c>
      <c r="B78" s="25" t="s">
        <v>84</v>
      </c>
      <c r="C78" s="11">
        <v>6757</v>
      </c>
      <c r="D78" s="15">
        <v>7723</v>
      </c>
      <c r="E78" s="12">
        <v>7764</v>
      </c>
      <c r="F78" s="18">
        <v>0.23101642466079506</v>
      </c>
      <c r="G78" s="102">
        <f t="shared" si="12"/>
        <v>0.00292434114752141</v>
      </c>
      <c r="H78" s="40">
        <f t="shared" si="13"/>
        <v>0.14903063489714372</v>
      </c>
      <c r="I78" s="11">
        <f t="shared" si="14"/>
        <v>1007</v>
      </c>
      <c r="J78" s="34">
        <f t="shared" si="15"/>
        <v>0.0038130218292659838</v>
      </c>
      <c r="K78" s="4">
        <v>7800.74563851024</v>
      </c>
      <c r="L78" s="15">
        <v>7830.24208682922</v>
      </c>
      <c r="M78" s="34">
        <f t="shared" si="16"/>
        <v>0.0037812344724284224</v>
      </c>
      <c r="N78" s="53">
        <f t="shared" si="17"/>
        <v>29.496448318980583</v>
      </c>
    </row>
    <row r="79" spans="1:14" ht="15">
      <c r="A79" s="2">
        <v>78</v>
      </c>
      <c r="B79" s="25" t="s">
        <v>85</v>
      </c>
      <c r="C79" s="11">
        <v>4530</v>
      </c>
      <c r="D79" s="15">
        <v>5163</v>
      </c>
      <c r="E79" s="12">
        <v>5473</v>
      </c>
      <c r="F79" s="18">
        <v>0.18151968425591192</v>
      </c>
      <c r="G79" s="102">
        <f t="shared" si="12"/>
        <v>0.002061426983563199</v>
      </c>
      <c r="H79" s="40">
        <f t="shared" si="13"/>
        <v>0.20816777041942605</v>
      </c>
      <c r="I79" s="11">
        <f t="shared" si="14"/>
        <v>943</v>
      </c>
      <c r="J79" s="34">
        <f t="shared" si="15"/>
        <v>0.0035706847914576192</v>
      </c>
      <c r="K79" s="4">
        <v>5378.59199999999</v>
      </c>
      <c r="L79" s="15">
        <v>5497.2638</v>
      </c>
      <c r="M79" s="34">
        <f t="shared" si="16"/>
        <v>0.022063729689853834</v>
      </c>
      <c r="N79" s="53">
        <f t="shared" si="17"/>
        <v>118.67180000001008</v>
      </c>
    </row>
    <row r="80" spans="1:14" ht="15">
      <c r="A80" s="2">
        <v>79</v>
      </c>
      <c r="B80" s="25" t="s">
        <v>86</v>
      </c>
      <c r="C80" s="11">
        <v>1140</v>
      </c>
      <c r="D80" s="15">
        <v>934</v>
      </c>
      <c r="E80" s="12">
        <v>1147</v>
      </c>
      <c r="F80" s="18">
        <v>0.13569147048385188</v>
      </c>
      <c r="G80" s="102">
        <f t="shared" si="12"/>
        <v>0.0004320220628808677</v>
      </c>
      <c r="H80" s="40">
        <f t="shared" si="13"/>
        <v>0.0061403508771929825</v>
      </c>
      <c r="I80" s="11">
        <f t="shared" si="14"/>
        <v>7</v>
      </c>
      <c r="J80" s="34">
        <f t="shared" si="15"/>
        <v>2.6505613510289857E-05</v>
      </c>
      <c r="K80" s="4">
        <v>1156.21016100083</v>
      </c>
      <c r="L80" s="15">
        <v>1188.90889122152</v>
      </c>
      <c r="M80" s="34">
        <f t="shared" si="16"/>
        <v>0.028280957323870457</v>
      </c>
      <c r="N80" s="53">
        <f t="shared" si="17"/>
        <v>32.69873022068987</v>
      </c>
    </row>
    <row r="81" spans="1:14" ht="15">
      <c r="A81" s="2">
        <v>80</v>
      </c>
      <c r="B81" s="25" t="s">
        <v>87</v>
      </c>
      <c r="C81" s="11">
        <v>6656</v>
      </c>
      <c r="D81" s="15">
        <v>7365</v>
      </c>
      <c r="E81" s="12">
        <v>8006</v>
      </c>
      <c r="F81" s="18">
        <v>0.17701032523381016</v>
      </c>
      <c r="G81" s="102">
        <f t="shared" si="12"/>
        <v>0.0030154913996723863</v>
      </c>
      <c r="H81" s="40">
        <f t="shared" si="13"/>
        <v>0.20282451923076922</v>
      </c>
      <c r="I81" s="11">
        <f t="shared" si="14"/>
        <v>1350</v>
      </c>
      <c r="J81" s="34">
        <f t="shared" si="15"/>
        <v>0.005111796891270187</v>
      </c>
      <c r="K81" s="4">
        <v>7616.2539</v>
      </c>
      <c r="L81" s="15">
        <v>7899.1177</v>
      </c>
      <c r="M81" s="34">
        <f t="shared" si="16"/>
        <v>0.03713949189640331</v>
      </c>
      <c r="N81" s="53">
        <f t="shared" si="17"/>
        <v>282.8638000000001</v>
      </c>
    </row>
    <row r="82" spans="1:14" ht="15.75" thickBot="1">
      <c r="A82" s="47">
        <v>81</v>
      </c>
      <c r="B82" s="48" t="s">
        <v>88</v>
      </c>
      <c r="C82" s="66">
        <v>15414</v>
      </c>
      <c r="D82" s="21">
        <v>16128</v>
      </c>
      <c r="E82" s="81">
        <v>16592</v>
      </c>
      <c r="F82" s="18">
        <v>0.28060680884168515</v>
      </c>
      <c r="G82" s="102">
        <f t="shared" si="12"/>
        <v>0.006249442081359509</v>
      </c>
      <c r="H82" s="40">
        <f t="shared" si="13"/>
        <v>0.07642403010250422</v>
      </c>
      <c r="I82" s="66">
        <f t="shared" si="14"/>
        <v>1178</v>
      </c>
      <c r="J82" s="34">
        <f t="shared" si="15"/>
        <v>0.004460516102160208</v>
      </c>
      <c r="K82" s="4">
        <v>16235.629</v>
      </c>
      <c r="L82" s="15">
        <v>16651.157</v>
      </c>
      <c r="M82" s="34">
        <f t="shared" si="16"/>
        <v>0.025593588027910615</v>
      </c>
      <c r="N82" s="53">
        <f t="shared" si="17"/>
        <v>415.5279999999984</v>
      </c>
    </row>
    <row r="83" spans="1:14" ht="15.75" thickBot="1">
      <c r="A83" s="108" t="s">
        <v>169</v>
      </c>
      <c r="B83" s="109"/>
      <c r="C83" s="91">
        <v>2390862</v>
      </c>
      <c r="D83" s="97">
        <v>2619121</v>
      </c>
      <c r="E83" s="100">
        <v>2654957</v>
      </c>
      <c r="F83" s="104">
        <v>0.23965770007386633</v>
      </c>
      <c r="G83" s="103">
        <f t="shared" si="12"/>
        <v>1</v>
      </c>
      <c r="H83" s="42">
        <f t="shared" si="13"/>
        <v>0.11046016039403361</v>
      </c>
      <c r="I83" s="55">
        <f t="shared" si="14"/>
        <v>264095</v>
      </c>
      <c r="J83" s="36">
        <f t="shared" si="15"/>
        <v>1</v>
      </c>
      <c r="K83" s="55">
        <v>2633372.1</v>
      </c>
      <c r="L83" s="54">
        <v>2656210.4</v>
      </c>
      <c r="M83" s="36">
        <f t="shared" si="16"/>
        <v>0.008672644477398319</v>
      </c>
      <c r="N83" s="57">
        <f t="shared" si="17"/>
        <v>22838.299999999814</v>
      </c>
    </row>
    <row r="84" spans="10:14" ht="15">
      <c r="J84" s="61"/>
      <c r="K84" s="62"/>
      <c r="L84" s="62"/>
      <c r="M84" s="61"/>
      <c r="N84" s="62"/>
    </row>
    <row r="85" spans="10:14" ht="15">
      <c r="J85" s="61"/>
      <c r="K85" s="62"/>
      <c r="L85" s="62"/>
      <c r="M85" s="61"/>
      <c r="N85" s="62"/>
    </row>
    <row r="86" spans="10:14" ht="15">
      <c r="J86" s="61"/>
      <c r="K86" s="62"/>
      <c r="L86" s="62"/>
      <c r="M86" s="61"/>
      <c r="N86" s="62"/>
    </row>
    <row r="87" spans="10:14" ht="15">
      <c r="J87" s="61"/>
      <c r="K87" s="62"/>
      <c r="L87" s="62"/>
      <c r="M87" s="61"/>
      <c r="N87" s="62"/>
    </row>
    <row r="88" spans="10:14" ht="15">
      <c r="J88" s="61"/>
      <c r="K88" s="62"/>
      <c r="L88" s="62"/>
      <c r="M88" s="61"/>
      <c r="N88" s="62"/>
    </row>
    <row r="89" spans="10:14" ht="15">
      <c r="J89" s="61"/>
      <c r="K89" s="62"/>
      <c r="L89" s="62"/>
      <c r="M89" s="61"/>
      <c r="N89" s="62"/>
    </row>
  </sheetData>
  <sheetProtection/>
  <autoFilter ref="A1:N89"/>
  <mergeCells count="1">
    <mergeCell ref="A83:B8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83"/>
  <sheetViews>
    <sheetView zoomScalePageLayoutView="0" workbookViewId="0" topLeftCell="C1">
      <pane ySplit="1" topLeftCell="A2" activePane="bottomLeft" state="frozen"/>
      <selection pane="topLeft" activeCell="A1" sqref="A1"/>
      <selection pane="bottomLeft" activeCell="H1" sqref="H1"/>
    </sheetView>
  </sheetViews>
  <sheetFormatPr defaultColWidth="9.140625" defaultRowHeight="15"/>
  <cols>
    <col min="1" max="1" width="18.28125" style="0" bestFit="1" customWidth="1"/>
    <col min="2" max="2" width="12.00390625" style="0" bestFit="1" customWidth="1"/>
    <col min="3" max="3" width="12.00390625" style="0" customWidth="1"/>
    <col min="4" max="4" width="12.00390625" style="0" bestFit="1" customWidth="1"/>
    <col min="5" max="5" width="22.57421875" style="0" customWidth="1"/>
    <col min="6" max="6" width="26.421875" style="0" bestFit="1" customWidth="1"/>
    <col min="7" max="7" width="27.421875" style="0" customWidth="1"/>
  </cols>
  <sheetData>
    <row r="1" spans="1:7" ht="45.75" thickBot="1">
      <c r="A1" s="29" t="s">
        <v>168</v>
      </c>
      <c r="B1" s="76">
        <v>40452</v>
      </c>
      <c r="C1" s="77">
        <v>40787</v>
      </c>
      <c r="D1" s="77">
        <v>40817</v>
      </c>
      <c r="E1" s="16" t="s">
        <v>283</v>
      </c>
      <c r="F1" s="16" t="s">
        <v>297</v>
      </c>
      <c r="G1" s="43" t="s">
        <v>298</v>
      </c>
    </row>
    <row r="2" spans="1:7" ht="15">
      <c r="A2" s="31" t="s">
        <v>89</v>
      </c>
      <c r="B2" s="4">
        <v>755</v>
      </c>
      <c r="C2" s="14">
        <v>586</v>
      </c>
      <c r="D2" s="4">
        <v>720</v>
      </c>
      <c r="E2" s="34">
        <f aca="true" t="shared" si="0" ref="E2:E33">D2/$D$83</f>
        <v>0.01987687380945808</v>
      </c>
      <c r="F2" s="35">
        <f aca="true" t="shared" si="1" ref="F2:F33">(D2-B2)/B2</f>
        <v>-0.046357615894039736</v>
      </c>
      <c r="G2" s="14">
        <f aca="true" t="shared" si="2" ref="G2:G33">D2-B2</f>
        <v>-35</v>
      </c>
    </row>
    <row r="3" spans="1:7" ht="15">
      <c r="A3" s="31" t="s">
        <v>90</v>
      </c>
      <c r="B3" s="4">
        <v>88</v>
      </c>
      <c r="C3" s="15">
        <v>131</v>
      </c>
      <c r="D3" s="4">
        <v>146</v>
      </c>
      <c r="E3" s="34">
        <f t="shared" si="0"/>
        <v>0.004030588300251221</v>
      </c>
      <c r="F3" s="35">
        <f t="shared" si="1"/>
        <v>0.6590909090909091</v>
      </c>
      <c r="G3" s="15">
        <f t="shared" si="2"/>
        <v>58</v>
      </c>
    </row>
    <row r="4" spans="1:7" ht="15">
      <c r="A4" s="31" t="s">
        <v>91</v>
      </c>
      <c r="B4" s="4">
        <v>131</v>
      </c>
      <c r="C4" s="15">
        <v>157</v>
      </c>
      <c r="D4" s="4">
        <v>146</v>
      </c>
      <c r="E4" s="34">
        <f t="shared" si="0"/>
        <v>0.004030588300251221</v>
      </c>
      <c r="F4" s="35">
        <f t="shared" si="1"/>
        <v>0.11450381679389313</v>
      </c>
      <c r="G4" s="15">
        <f t="shared" si="2"/>
        <v>15</v>
      </c>
    </row>
    <row r="5" spans="1:7" ht="15">
      <c r="A5" s="31" t="s">
        <v>92</v>
      </c>
      <c r="B5" s="4">
        <v>12</v>
      </c>
      <c r="C5" s="15">
        <v>13</v>
      </c>
      <c r="D5" s="4">
        <v>12</v>
      </c>
      <c r="E5" s="34">
        <f t="shared" si="0"/>
        <v>0.00033128123015763465</v>
      </c>
      <c r="F5" s="35">
        <f t="shared" si="1"/>
        <v>0</v>
      </c>
      <c r="G5" s="15">
        <f t="shared" si="2"/>
        <v>0</v>
      </c>
    </row>
    <row r="6" spans="1:7" ht="15">
      <c r="A6" s="31" t="s">
        <v>93</v>
      </c>
      <c r="B6" s="4">
        <v>57</v>
      </c>
      <c r="C6" s="15">
        <v>75</v>
      </c>
      <c r="D6" s="4">
        <v>39</v>
      </c>
      <c r="E6" s="34">
        <f t="shared" si="0"/>
        <v>0.0010766639980123126</v>
      </c>
      <c r="F6" s="35">
        <f t="shared" si="1"/>
        <v>-0.3157894736842105</v>
      </c>
      <c r="G6" s="15">
        <f t="shared" si="2"/>
        <v>-18</v>
      </c>
    </row>
    <row r="7" spans="1:7" ht="15">
      <c r="A7" s="31" t="s">
        <v>94</v>
      </c>
      <c r="B7" s="4">
        <v>61</v>
      </c>
      <c r="C7" s="15">
        <v>104</v>
      </c>
      <c r="D7" s="4">
        <v>73</v>
      </c>
      <c r="E7" s="34">
        <f t="shared" si="0"/>
        <v>0.0020152941501256107</v>
      </c>
      <c r="F7" s="35">
        <f t="shared" si="1"/>
        <v>0.19672131147540983</v>
      </c>
      <c r="G7" s="15">
        <f t="shared" si="2"/>
        <v>12</v>
      </c>
    </row>
    <row r="8" spans="1:7" ht="15">
      <c r="A8" s="31" t="s">
        <v>95</v>
      </c>
      <c r="B8" s="4">
        <v>2282</v>
      </c>
      <c r="C8" s="15">
        <v>2534</v>
      </c>
      <c r="D8" s="4">
        <v>2695</v>
      </c>
      <c r="E8" s="34">
        <f t="shared" si="0"/>
        <v>0.07440024293956879</v>
      </c>
      <c r="F8" s="35">
        <f t="shared" si="1"/>
        <v>0.18098159509202455</v>
      </c>
      <c r="G8" s="15">
        <f t="shared" si="2"/>
        <v>413</v>
      </c>
    </row>
    <row r="9" spans="1:7" ht="15">
      <c r="A9" s="31" t="s">
        <v>96</v>
      </c>
      <c r="B9" s="4">
        <v>1405</v>
      </c>
      <c r="C9" s="15">
        <v>1188</v>
      </c>
      <c r="D9" s="4">
        <v>1780</v>
      </c>
      <c r="E9" s="34">
        <f t="shared" si="0"/>
        <v>0.04914004914004914</v>
      </c>
      <c r="F9" s="35">
        <f t="shared" si="1"/>
        <v>0.2669039145907473</v>
      </c>
      <c r="G9" s="15">
        <f t="shared" si="2"/>
        <v>375</v>
      </c>
    </row>
    <row r="10" spans="1:7" ht="15">
      <c r="A10" s="31" t="s">
        <v>97</v>
      </c>
      <c r="B10" s="4">
        <v>4</v>
      </c>
      <c r="C10" s="15">
        <v>9</v>
      </c>
      <c r="D10" s="4">
        <v>5</v>
      </c>
      <c r="E10" s="34">
        <f t="shared" si="0"/>
        <v>0.00013803384589901443</v>
      </c>
      <c r="F10" s="35">
        <f t="shared" si="1"/>
        <v>0.25</v>
      </c>
      <c r="G10" s="15">
        <f t="shared" si="2"/>
        <v>1</v>
      </c>
    </row>
    <row r="11" spans="1:7" ht="15">
      <c r="A11" s="31" t="s">
        <v>98</v>
      </c>
      <c r="B11" s="4">
        <v>50</v>
      </c>
      <c r="C11" s="15">
        <v>56</v>
      </c>
      <c r="D11" s="4">
        <v>51</v>
      </c>
      <c r="E11" s="34">
        <f t="shared" si="0"/>
        <v>0.0014079452281699472</v>
      </c>
      <c r="F11" s="35">
        <f t="shared" si="1"/>
        <v>0.02</v>
      </c>
      <c r="G11" s="15">
        <f t="shared" si="2"/>
        <v>1</v>
      </c>
    </row>
    <row r="12" spans="1:7" ht="15">
      <c r="A12" s="31" t="s">
        <v>99</v>
      </c>
      <c r="B12" s="4">
        <v>375</v>
      </c>
      <c r="C12" s="15">
        <v>351</v>
      </c>
      <c r="D12" s="4">
        <v>408</v>
      </c>
      <c r="E12" s="34">
        <f t="shared" si="0"/>
        <v>0.011263561825359578</v>
      </c>
      <c r="F12" s="35">
        <f t="shared" si="1"/>
        <v>0.088</v>
      </c>
      <c r="G12" s="15">
        <f t="shared" si="2"/>
        <v>33</v>
      </c>
    </row>
    <row r="13" spans="1:7" ht="15">
      <c r="A13" s="31" t="s">
        <v>100</v>
      </c>
      <c r="B13" s="4">
        <v>321</v>
      </c>
      <c r="C13" s="15">
        <v>378</v>
      </c>
      <c r="D13" s="4">
        <v>331</v>
      </c>
      <c r="E13" s="34">
        <f t="shared" si="0"/>
        <v>0.009137840598514756</v>
      </c>
      <c r="F13" s="35">
        <f t="shared" si="1"/>
        <v>0.03115264797507788</v>
      </c>
      <c r="G13" s="15">
        <f t="shared" si="2"/>
        <v>10</v>
      </c>
    </row>
    <row r="14" spans="1:7" ht="15">
      <c r="A14" s="31" t="s">
        <v>101</v>
      </c>
      <c r="B14" s="4">
        <v>62</v>
      </c>
      <c r="C14" s="15">
        <v>81</v>
      </c>
      <c r="D14" s="4">
        <v>55</v>
      </c>
      <c r="E14" s="34">
        <f t="shared" si="0"/>
        <v>0.0015183723048891589</v>
      </c>
      <c r="F14" s="35">
        <f t="shared" si="1"/>
        <v>-0.11290322580645161</v>
      </c>
      <c r="G14" s="15">
        <f t="shared" si="2"/>
        <v>-7</v>
      </c>
    </row>
    <row r="15" spans="1:7" ht="15">
      <c r="A15" s="31" t="s">
        <v>102</v>
      </c>
      <c r="B15" s="4">
        <v>62</v>
      </c>
      <c r="C15" s="15">
        <v>93</v>
      </c>
      <c r="D15" s="4">
        <v>214</v>
      </c>
      <c r="E15" s="34">
        <f t="shared" si="0"/>
        <v>0.005907848604477818</v>
      </c>
      <c r="F15" s="35">
        <f t="shared" si="1"/>
        <v>2.4516129032258065</v>
      </c>
      <c r="G15" s="15">
        <f t="shared" si="2"/>
        <v>152</v>
      </c>
    </row>
    <row r="16" spans="1:7" ht="15">
      <c r="A16" s="31" t="s">
        <v>103</v>
      </c>
      <c r="B16" s="4">
        <v>10</v>
      </c>
      <c r="C16" s="15">
        <v>5</v>
      </c>
      <c r="D16" s="4">
        <v>8</v>
      </c>
      <c r="E16" s="34">
        <f t="shared" si="0"/>
        <v>0.0002208541534384231</v>
      </c>
      <c r="F16" s="35">
        <f t="shared" si="1"/>
        <v>-0.2</v>
      </c>
      <c r="G16" s="15">
        <f t="shared" si="2"/>
        <v>-2</v>
      </c>
    </row>
    <row r="17" spans="1:7" ht="15">
      <c r="A17" s="31" t="s">
        <v>104</v>
      </c>
      <c r="B17" s="4">
        <v>107</v>
      </c>
      <c r="C17" s="15">
        <v>85</v>
      </c>
      <c r="D17" s="4">
        <v>126</v>
      </c>
      <c r="E17" s="34">
        <f t="shared" si="0"/>
        <v>0.003478452916655164</v>
      </c>
      <c r="F17" s="35">
        <f t="shared" si="1"/>
        <v>0.17757009345794392</v>
      </c>
      <c r="G17" s="15">
        <f t="shared" si="2"/>
        <v>19</v>
      </c>
    </row>
    <row r="18" spans="1:7" ht="15">
      <c r="A18" s="31" t="s">
        <v>105</v>
      </c>
      <c r="B18" s="4">
        <v>36</v>
      </c>
      <c r="C18" s="15">
        <v>43</v>
      </c>
      <c r="D18" s="4">
        <v>29</v>
      </c>
      <c r="E18" s="34">
        <f t="shared" si="0"/>
        <v>0.0008005963062142837</v>
      </c>
      <c r="F18" s="35">
        <f t="shared" si="1"/>
        <v>-0.19444444444444445</v>
      </c>
      <c r="G18" s="15">
        <f t="shared" si="2"/>
        <v>-7</v>
      </c>
    </row>
    <row r="19" spans="1:7" ht="15">
      <c r="A19" s="31" t="s">
        <v>106</v>
      </c>
      <c r="B19" s="4">
        <v>15</v>
      </c>
      <c r="C19" s="15">
        <v>11</v>
      </c>
      <c r="D19" s="4">
        <v>20</v>
      </c>
      <c r="E19" s="34">
        <f t="shared" si="0"/>
        <v>0.0005521353835960577</v>
      </c>
      <c r="F19" s="35">
        <f t="shared" si="1"/>
        <v>0.3333333333333333</v>
      </c>
      <c r="G19" s="15">
        <f t="shared" si="2"/>
        <v>5</v>
      </c>
    </row>
    <row r="20" spans="1:7" ht="15">
      <c r="A20" s="31" t="s">
        <v>107</v>
      </c>
      <c r="B20" s="4">
        <v>99</v>
      </c>
      <c r="C20" s="15">
        <v>124</v>
      </c>
      <c r="D20" s="4">
        <v>136</v>
      </c>
      <c r="E20" s="34">
        <f t="shared" si="0"/>
        <v>0.0037545206084531927</v>
      </c>
      <c r="F20" s="35">
        <f t="shared" si="1"/>
        <v>0.37373737373737376</v>
      </c>
      <c r="G20" s="15">
        <f t="shared" si="2"/>
        <v>37</v>
      </c>
    </row>
    <row r="21" spans="1:7" ht="15">
      <c r="A21" s="31" t="s">
        <v>108</v>
      </c>
      <c r="B21" s="4">
        <v>39</v>
      </c>
      <c r="C21" s="15">
        <v>52</v>
      </c>
      <c r="D21" s="4">
        <v>37</v>
      </c>
      <c r="E21" s="34">
        <f t="shared" si="0"/>
        <v>0.0010214504596527069</v>
      </c>
      <c r="F21" s="35">
        <f t="shared" si="1"/>
        <v>-0.05128205128205128</v>
      </c>
      <c r="G21" s="15">
        <f t="shared" si="2"/>
        <v>-2</v>
      </c>
    </row>
    <row r="22" spans="1:7" ht="15">
      <c r="A22" s="31" t="s">
        <v>109</v>
      </c>
      <c r="B22" s="4">
        <v>1803</v>
      </c>
      <c r="C22" s="15">
        <v>1992</v>
      </c>
      <c r="D22" s="4">
        <v>2001</v>
      </c>
      <c r="E22" s="34">
        <f t="shared" si="0"/>
        <v>0.05524114512878558</v>
      </c>
      <c r="F22" s="35">
        <f t="shared" si="1"/>
        <v>0.10981697171381032</v>
      </c>
      <c r="G22" s="15">
        <f t="shared" si="2"/>
        <v>198</v>
      </c>
    </row>
    <row r="23" spans="1:7" ht="15">
      <c r="A23" s="31" t="s">
        <v>110</v>
      </c>
      <c r="B23" s="4">
        <v>125</v>
      </c>
      <c r="C23" s="15">
        <v>184</v>
      </c>
      <c r="D23" s="4">
        <v>120</v>
      </c>
      <c r="E23" s="34">
        <f t="shared" si="0"/>
        <v>0.0033128123015763464</v>
      </c>
      <c r="F23" s="35">
        <f t="shared" si="1"/>
        <v>-0.04</v>
      </c>
      <c r="G23" s="15">
        <f t="shared" si="2"/>
        <v>-5</v>
      </c>
    </row>
    <row r="24" spans="1:7" ht="15">
      <c r="A24" s="31" t="s">
        <v>111</v>
      </c>
      <c r="B24" s="4">
        <v>42</v>
      </c>
      <c r="C24" s="15">
        <v>33</v>
      </c>
      <c r="D24" s="4">
        <v>55</v>
      </c>
      <c r="E24" s="34">
        <f t="shared" si="0"/>
        <v>0.0015183723048891589</v>
      </c>
      <c r="F24" s="35">
        <f t="shared" si="1"/>
        <v>0.30952380952380953</v>
      </c>
      <c r="G24" s="15">
        <f t="shared" si="2"/>
        <v>13</v>
      </c>
    </row>
    <row r="25" spans="1:7" ht="15">
      <c r="A25" s="31" t="s">
        <v>112</v>
      </c>
      <c r="B25" s="4">
        <v>111</v>
      </c>
      <c r="C25" s="15">
        <v>131</v>
      </c>
      <c r="D25" s="4">
        <v>151</v>
      </c>
      <c r="E25" s="34">
        <f t="shared" si="0"/>
        <v>0.004168622146150236</v>
      </c>
      <c r="F25" s="35">
        <f t="shared" si="1"/>
        <v>0.36036036036036034</v>
      </c>
      <c r="G25" s="15">
        <f t="shared" si="2"/>
        <v>40</v>
      </c>
    </row>
    <row r="26" spans="1:7" ht="15">
      <c r="A26" s="31" t="s">
        <v>113</v>
      </c>
      <c r="B26" s="4">
        <v>602</v>
      </c>
      <c r="C26" s="15">
        <v>662</v>
      </c>
      <c r="D26" s="4">
        <v>634</v>
      </c>
      <c r="E26" s="34">
        <f t="shared" si="0"/>
        <v>0.01750269165999503</v>
      </c>
      <c r="F26" s="35">
        <f t="shared" si="1"/>
        <v>0.053156146179401995</v>
      </c>
      <c r="G26" s="15">
        <f t="shared" si="2"/>
        <v>32</v>
      </c>
    </row>
    <row r="27" spans="1:7" ht="15">
      <c r="A27" s="31" t="s">
        <v>28</v>
      </c>
      <c r="B27" s="4">
        <v>139</v>
      </c>
      <c r="C27" s="15">
        <v>242</v>
      </c>
      <c r="D27" s="4">
        <v>214</v>
      </c>
      <c r="E27" s="34">
        <f t="shared" si="0"/>
        <v>0.005907848604477818</v>
      </c>
      <c r="F27" s="35">
        <f t="shared" si="1"/>
        <v>0.539568345323741</v>
      </c>
      <c r="G27" s="15">
        <f t="shared" si="2"/>
        <v>75</v>
      </c>
    </row>
    <row r="28" spans="1:7" ht="15">
      <c r="A28" s="31" t="s">
        <v>114</v>
      </c>
      <c r="B28" s="4">
        <v>264</v>
      </c>
      <c r="C28" s="15">
        <v>191</v>
      </c>
      <c r="D28" s="4">
        <v>206</v>
      </c>
      <c r="E28" s="34">
        <f t="shared" si="0"/>
        <v>0.005686994451039395</v>
      </c>
      <c r="F28" s="35">
        <f t="shared" si="1"/>
        <v>-0.2196969696969697</v>
      </c>
      <c r="G28" s="15">
        <f t="shared" si="2"/>
        <v>-58</v>
      </c>
    </row>
    <row r="29" spans="1:7" ht="15">
      <c r="A29" s="31" t="s">
        <v>115</v>
      </c>
      <c r="B29" s="4">
        <v>96</v>
      </c>
      <c r="C29" s="15">
        <v>146</v>
      </c>
      <c r="D29" s="4">
        <v>126</v>
      </c>
      <c r="E29" s="34">
        <f t="shared" si="0"/>
        <v>0.003478452916655164</v>
      </c>
      <c r="F29" s="35">
        <f t="shared" si="1"/>
        <v>0.3125</v>
      </c>
      <c r="G29" s="15">
        <f t="shared" si="2"/>
        <v>30</v>
      </c>
    </row>
    <row r="30" spans="1:7" ht="15">
      <c r="A30" s="31" t="s">
        <v>116</v>
      </c>
      <c r="B30" s="4">
        <v>116</v>
      </c>
      <c r="C30" s="15">
        <v>150</v>
      </c>
      <c r="D30" s="4">
        <v>156</v>
      </c>
      <c r="E30" s="34">
        <f t="shared" si="0"/>
        <v>0.00430665599204925</v>
      </c>
      <c r="F30" s="35">
        <f t="shared" si="1"/>
        <v>0.3448275862068966</v>
      </c>
      <c r="G30" s="15">
        <f t="shared" si="2"/>
        <v>40</v>
      </c>
    </row>
    <row r="31" spans="1:7" ht="15">
      <c r="A31" s="31" t="s">
        <v>117</v>
      </c>
      <c r="B31" s="4">
        <v>50</v>
      </c>
      <c r="C31" s="15">
        <v>52</v>
      </c>
      <c r="D31" s="4">
        <v>34</v>
      </c>
      <c r="E31" s="34">
        <f t="shared" si="0"/>
        <v>0.0009386301521132982</v>
      </c>
      <c r="F31" s="35">
        <f t="shared" si="1"/>
        <v>-0.32</v>
      </c>
      <c r="G31" s="15">
        <f t="shared" si="2"/>
        <v>-16</v>
      </c>
    </row>
    <row r="32" spans="1:7" ht="15">
      <c r="A32" s="31" t="s">
        <v>118</v>
      </c>
      <c r="B32" s="4">
        <v>124</v>
      </c>
      <c r="C32" s="15">
        <v>142</v>
      </c>
      <c r="D32" s="4">
        <v>133</v>
      </c>
      <c r="E32" s="34">
        <f t="shared" si="0"/>
        <v>0.003671700300913784</v>
      </c>
      <c r="F32" s="35">
        <f t="shared" si="1"/>
        <v>0.07258064516129033</v>
      </c>
      <c r="G32" s="15">
        <f t="shared" si="2"/>
        <v>9</v>
      </c>
    </row>
    <row r="33" spans="1:7" ht="15">
      <c r="A33" s="31" t="s">
        <v>119</v>
      </c>
      <c r="B33" s="4">
        <v>306</v>
      </c>
      <c r="C33" s="15">
        <v>287</v>
      </c>
      <c r="D33" s="4">
        <v>271</v>
      </c>
      <c r="E33" s="34">
        <f t="shared" si="0"/>
        <v>0.007481434447726583</v>
      </c>
      <c r="F33" s="35">
        <f t="shared" si="1"/>
        <v>-0.11437908496732026</v>
      </c>
      <c r="G33" s="15">
        <f t="shared" si="2"/>
        <v>-35</v>
      </c>
    </row>
    <row r="34" spans="1:7" ht="15">
      <c r="A34" s="31" t="s">
        <v>120</v>
      </c>
      <c r="B34" s="4">
        <v>389</v>
      </c>
      <c r="C34" s="15">
        <v>509</v>
      </c>
      <c r="D34" s="4">
        <v>499</v>
      </c>
      <c r="E34" s="34">
        <f aca="true" t="shared" si="3" ref="E34:E65">D34/$D$83</f>
        <v>0.013775777820721641</v>
      </c>
      <c r="F34" s="35">
        <f aca="true" t="shared" si="4" ref="F34:F65">(D34-B34)/B34</f>
        <v>0.2827763496143959</v>
      </c>
      <c r="G34" s="15">
        <f aca="true" t="shared" si="5" ref="G34:G65">D34-B34</f>
        <v>110</v>
      </c>
    </row>
    <row r="35" spans="1:7" ht="15">
      <c r="A35" s="31" t="s">
        <v>121</v>
      </c>
      <c r="B35" s="4">
        <v>96</v>
      </c>
      <c r="C35" s="15">
        <v>110</v>
      </c>
      <c r="D35" s="4">
        <v>124</v>
      </c>
      <c r="E35" s="34">
        <f t="shared" si="3"/>
        <v>0.003423239378295558</v>
      </c>
      <c r="F35" s="35">
        <f t="shared" si="4"/>
        <v>0.2916666666666667</v>
      </c>
      <c r="G35" s="15">
        <f t="shared" si="5"/>
        <v>28</v>
      </c>
    </row>
    <row r="36" spans="1:7" ht="15">
      <c r="A36" s="31" t="s">
        <v>122</v>
      </c>
      <c r="B36" s="4">
        <v>33</v>
      </c>
      <c r="C36" s="15">
        <v>33</v>
      </c>
      <c r="D36" s="4">
        <v>35</v>
      </c>
      <c r="E36" s="34">
        <f t="shared" si="3"/>
        <v>0.000966236921293101</v>
      </c>
      <c r="F36" s="35">
        <f t="shared" si="4"/>
        <v>0.06060606060606061</v>
      </c>
      <c r="G36" s="15">
        <f t="shared" si="5"/>
        <v>2</v>
      </c>
    </row>
    <row r="37" spans="1:7" ht="15">
      <c r="A37" s="31" t="s">
        <v>123</v>
      </c>
      <c r="B37" s="4">
        <v>4</v>
      </c>
      <c r="C37" s="15">
        <v>9</v>
      </c>
      <c r="D37" s="4">
        <v>10</v>
      </c>
      <c r="E37" s="34">
        <f t="shared" si="3"/>
        <v>0.00027606769179802887</v>
      </c>
      <c r="F37" s="35">
        <f t="shared" si="4"/>
        <v>1.5</v>
      </c>
      <c r="G37" s="15">
        <f t="shared" si="5"/>
        <v>6</v>
      </c>
    </row>
    <row r="38" spans="1:7" ht="15">
      <c r="A38" s="31" t="s">
        <v>124</v>
      </c>
      <c r="B38" s="4">
        <v>198</v>
      </c>
      <c r="C38" s="15">
        <v>298</v>
      </c>
      <c r="D38" s="4">
        <v>297</v>
      </c>
      <c r="E38" s="34">
        <f t="shared" si="3"/>
        <v>0.008199210446401458</v>
      </c>
      <c r="F38" s="35">
        <f t="shared" si="4"/>
        <v>0.5</v>
      </c>
      <c r="G38" s="15">
        <f t="shared" si="5"/>
        <v>99</v>
      </c>
    </row>
    <row r="39" spans="1:7" ht="15">
      <c r="A39" s="31" t="s">
        <v>125</v>
      </c>
      <c r="B39" s="4">
        <v>5</v>
      </c>
      <c r="C39" s="15">
        <v>13</v>
      </c>
      <c r="D39" s="4">
        <v>17</v>
      </c>
      <c r="E39" s="34">
        <f t="shared" si="3"/>
        <v>0.0004693150760566491</v>
      </c>
      <c r="F39" s="35">
        <f t="shared" si="4"/>
        <v>2.4</v>
      </c>
      <c r="G39" s="15">
        <f t="shared" si="5"/>
        <v>12</v>
      </c>
    </row>
    <row r="40" spans="1:7" ht="15">
      <c r="A40" s="31" t="s">
        <v>126</v>
      </c>
      <c r="B40" s="4">
        <v>88</v>
      </c>
      <c r="C40" s="15">
        <v>76</v>
      </c>
      <c r="D40" s="4">
        <v>66</v>
      </c>
      <c r="E40" s="34">
        <f t="shared" si="3"/>
        <v>0.0018220467658669906</v>
      </c>
      <c r="F40" s="35">
        <f t="shared" si="4"/>
        <v>-0.25</v>
      </c>
      <c r="G40" s="15">
        <f t="shared" si="5"/>
        <v>-22</v>
      </c>
    </row>
    <row r="41" spans="1:7" ht="15">
      <c r="A41" s="31" t="s">
        <v>127</v>
      </c>
      <c r="B41" s="4">
        <v>10258</v>
      </c>
      <c r="C41" s="15">
        <v>12619</v>
      </c>
      <c r="D41" s="4">
        <v>12286</v>
      </c>
      <c r="E41" s="34">
        <f t="shared" si="3"/>
        <v>0.33917676614305825</v>
      </c>
      <c r="F41" s="35">
        <f t="shared" si="4"/>
        <v>0.19769935659972704</v>
      </c>
      <c r="G41" s="15">
        <f t="shared" si="5"/>
        <v>2028</v>
      </c>
    </row>
    <row r="42" spans="1:7" ht="15">
      <c r="A42" s="31" t="s">
        <v>128</v>
      </c>
      <c r="B42" s="4">
        <v>2454</v>
      </c>
      <c r="C42" s="15">
        <v>2726</v>
      </c>
      <c r="D42" s="4">
        <v>2803</v>
      </c>
      <c r="E42" s="34">
        <f t="shared" si="3"/>
        <v>0.07738177401098749</v>
      </c>
      <c r="F42" s="35">
        <f t="shared" si="4"/>
        <v>0.1422167889160554</v>
      </c>
      <c r="G42" s="15">
        <f t="shared" si="5"/>
        <v>349</v>
      </c>
    </row>
    <row r="43" spans="1:7" ht="15">
      <c r="A43" s="31" t="s">
        <v>129</v>
      </c>
      <c r="B43" s="4">
        <v>412</v>
      </c>
      <c r="C43" s="15">
        <v>427</v>
      </c>
      <c r="D43" s="4">
        <v>227</v>
      </c>
      <c r="E43" s="34">
        <f t="shared" si="3"/>
        <v>0.006266736603815256</v>
      </c>
      <c r="F43" s="35">
        <f t="shared" si="4"/>
        <v>-0.44902912621359226</v>
      </c>
      <c r="G43" s="15">
        <f t="shared" si="5"/>
        <v>-185</v>
      </c>
    </row>
    <row r="44" spans="1:7" ht="15">
      <c r="A44" s="31" t="s">
        <v>130</v>
      </c>
      <c r="B44" s="4">
        <v>112</v>
      </c>
      <c r="C44" s="15">
        <v>91</v>
      </c>
      <c r="D44" s="4">
        <v>113</v>
      </c>
      <c r="E44" s="34">
        <f t="shared" si="3"/>
        <v>0.003119564917317726</v>
      </c>
      <c r="F44" s="35">
        <f t="shared" si="4"/>
        <v>0.008928571428571428</v>
      </c>
      <c r="G44" s="15">
        <f t="shared" si="5"/>
        <v>1</v>
      </c>
    </row>
    <row r="45" spans="1:7" ht="15">
      <c r="A45" s="31" t="s">
        <v>131</v>
      </c>
      <c r="B45" s="4">
        <v>62</v>
      </c>
      <c r="C45" s="15">
        <v>104</v>
      </c>
      <c r="D45" s="4">
        <v>80</v>
      </c>
      <c r="E45" s="34">
        <f t="shared" si="3"/>
        <v>0.002208541534384231</v>
      </c>
      <c r="F45" s="35">
        <f t="shared" si="4"/>
        <v>0.2903225806451613</v>
      </c>
      <c r="G45" s="15">
        <f t="shared" si="5"/>
        <v>18</v>
      </c>
    </row>
    <row r="46" spans="1:7" ht="15">
      <c r="A46" s="31" t="s">
        <v>132</v>
      </c>
      <c r="B46" s="4">
        <v>25</v>
      </c>
      <c r="C46" s="15">
        <v>47</v>
      </c>
      <c r="D46" s="4">
        <v>32</v>
      </c>
      <c r="E46" s="34">
        <f t="shared" si="3"/>
        <v>0.0008834166137536924</v>
      </c>
      <c r="F46" s="35">
        <f t="shared" si="4"/>
        <v>0.28</v>
      </c>
      <c r="G46" s="15">
        <f t="shared" si="5"/>
        <v>7</v>
      </c>
    </row>
    <row r="47" spans="1:7" ht="15">
      <c r="A47" s="31" t="s">
        <v>133</v>
      </c>
      <c r="B47" s="4">
        <v>68</v>
      </c>
      <c r="C47" s="15">
        <v>127</v>
      </c>
      <c r="D47" s="4">
        <v>126</v>
      </c>
      <c r="E47" s="34">
        <f t="shared" si="3"/>
        <v>0.003478452916655164</v>
      </c>
      <c r="F47" s="35">
        <f t="shared" si="4"/>
        <v>0.8529411764705882</v>
      </c>
      <c r="G47" s="15">
        <f t="shared" si="5"/>
        <v>58</v>
      </c>
    </row>
    <row r="48" spans="1:7" ht="15">
      <c r="A48" s="31" t="s">
        <v>134</v>
      </c>
      <c r="B48" s="4">
        <v>520</v>
      </c>
      <c r="C48" s="15">
        <v>580</v>
      </c>
      <c r="D48" s="4">
        <v>525</v>
      </c>
      <c r="E48" s="34">
        <f t="shared" si="3"/>
        <v>0.014493553819396515</v>
      </c>
      <c r="F48" s="35">
        <f t="shared" si="4"/>
        <v>0.009615384615384616</v>
      </c>
      <c r="G48" s="15">
        <f t="shared" si="5"/>
        <v>5</v>
      </c>
    </row>
    <row r="49" spans="1:7" ht="15">
      <c r="A49" s="31" t="s">
        <v>136</v>
      </c>
      <c r="B49" s="4">
        <v>92</v>
      </c>
      <c r="C49" s="15">
        <v>63</v>
      </c>
      <c r="D49" s="4">
        <v>56</v>
      </c>
      <c r="E49" s="34">
        <f t="shared" si="3"/>
        <v>0.0015459790740689617</v>
      </c>
      <c r="F49" s="35">
        <f t="shared" si="4"/>
        <v>-0.391304347826087</v>
      </c>
      <c r="G49" s="15">
        <f t="shared" si="5"/>
        <v>-36</v>
      </c>
    </row>
    <row r="50" spans="1:7" ht="15">
      <c r="A50" s="31" t="s">
        <v>46</v>
      </c>
      <c r="B50" s="4">
        <v>262</v>
      </c>
      <c r="C50" s="15">
        <v>170</v>
      </c>
      <c r="D50" s="4">
        <v>167</v>
      </c>
      <c r="E50" s="34">
        <f t="shared" si="3"/>
        <v>0.004610330453027082</v>
      </c>
      <c r="F50" s="35">
        <f t="shared" si="4"/>
        <v>-0.36259541984732824</v>
      </c>
      <c r="G50" s="15">
        <f t="shared" si="5"/>
        <v>-95</v>
      </c>
    </row>
    <row r="51" spans="1:7" ht="15">
      <c r="A51" s="31" t="s">
        <v>137</v>
      </c>
      <c r="B51" s="4">
        <v>39</v>
      </c>
      <c r="C51" s="15">
        <v>47</v>
      </c>
      <c r="D51" s="4">
        <v>40</v>
      </c>
      <c r="E51" s="34">
        <f t="shared" si="3"/>
        <v>0.0011042707671921155</v>
      </c>
      <c r="F51" s="35">
        <f t="shared" si="4"/>
        <v>0.02564102564102564</v>
      </c>
      <c r="G51" s="15">
        <f t="shared" si="5"/>
        <v>1</v>
      </c>
    </row>
    <row r="52" spans="1:7" ht="15">
      <c r="A52" s="31" t="s">
        <v>135</v>
      </c>
      <c r="B52" s="4">
        <v>6</v>
      </c>
      <c r="C52" s="15">
        <v>27</v>
      </c>
      <c r="D52" s="4">
        <v>17</v>
      </c>
      <c r="E52" s="34">
        <f t="shared" si="3"/>
        <v>0.0004693150760566491</v>
      </c>
      <c r="F52" s="35">
        <f t="shared" si="4"/>
        <v>1.8333333333333333</v>
      </c>
      <c r="G52" s="15">
        <f t="shared" si="5"/>
        <v>11</v>
      </c>
    </row>
    <row r="53" spans="1:7" ht="15">
      <c r="A53" s="31" t="s">
        <v>138</v>
      </c>
      <c r="B53" s="4">
        <v>1006</v>
      </c>
      <c r="C53" s="15">
        <v>1325</v>
      </c>
      <c r="D53" s="4">
        <v>1170</v>
      </c>
      <c r="E53" s="34">
        <f t="shared" si="3"/>
        <v>0.032299919940369376</v>
      </c>
      <c r="F53" s="35">
        <f t="shared" si="4"/>
        <v>0.16302186878727634</v>
      </c>
      <c r="G53" s="15">
        <f t="shared" si="5"/>
        <v>164</v>
      </c>
    </row>
    <row r="54" spans="1:7" ht="15">
      <c r="A54" s="31" t="s">
        <v>139</v>
      </c>
      <c r="B54" s="4">
        <v>370</v>
      </c>
      <c r="C54" s="15">
        <v>436</v>
      </c>
      <c r="D54" s="4">
        <v>424</v>
      </c>
      <c r="E54" s="34">
        <f t="shared" si="3"/>
        <v>0.011705270132236425</v>
      </c>
      <c r="F54" s="35">
        <f t="shared" si="4"/>
        <v>0.14594594594594595</v>
      </c>
      <c r="G54" s="15">
        <f t="shared" si="5"/>
        <v>54</v>
      </c>
    </row>
    <row r="55" spans="1:7" ht="15">
      <c r="A55" s="31" t="s">
        <v>140</v>
      </c>
      <c r="B55" s="4">
        <v>192</v>
      </c>
      <c r="C55" s="15">
        <v>176</v>
      </c>
      <c r="D55" s="4">
        <v>200</v>
      </c>
      <c r="E55" s="34">
        <f t="shared" si="3"/>
        <v>0.005521353835960577</v>
      </c>
      <c r="F55" s="35">
        <f t="shared" si="4"/>
        <v>0.041666666666666664</v>
      </c>
      <c r="G55" s="15">
        <f t="shared" si="5"/>
        <v>8</v>
      </c>
    </row>
    <row r="56" spans="1:7" ht="15">
      <c r="A56" s="31" t="s">
        <v>141</v>
      </c>
      <c r="B56" s="4">
        <v>141</v>
      </c>
      <c r="C56" s="15">
        <v>211</v>
      </c>
      <c r="D56" s="4">
        <v>209</v>
      </c>
      <c r="E56" s="34">
        <f t="shared" si="3"/>
        <v>0.005769814758578804</v>
      </c>
      <c r="F56" s="35">
        <f t="shared" si="4"/>
        <v>0.48226950354609927</v>
      </c>
      <c r="G56" s="15">
        <f t="shared" si="5"/>
        <v>68</v>
      </c>
    </row>
    <row r="57" spans="1:7" ht="15">
      <c r="A57" s="31" t="s">
        <v>142</v>
      </c>
      <c r="B57" s="4">
        <v>453</v>
      </c>
      <c r="C57" s="15">
        <v>596</v>
      </c>
      <c r="D57" s="4">
        <v>652</v>
      </c>
      <c r="E57" s="34">
        <f t="shared" si="3"/>
        <v>0.017999613505231483</v>
      </c>
      <c r="F57" s="35">
        <f t="shared" si="4"/>
        <v>0.4392935982339956</v>
      </c>
      <c r="G57" s="15">
        <f t="shared" si="5"/>
        <v>199</v>
      </c>
    </row>
    <row r="58" spans="1:7" ht="15">
      <c r="A58" s="31" t="s">
        <v>143</v>
      </c>
      <c r="B58" s="4">
        <v>38</v>
      </c>
      <c r="C58" s="15">
        <v>48</v>
      </c>
      <c r="D58" s="4">
        <v>62</v>
      </c>
      <c r="E58" s="34">
        <f t="shared" si="3"/>
        <v>0.001711619689147779</v>
      </c>
      <c r="F58" s="35">
        <f t="shared" si="4"/>
        <v>0.631578947368421</v>
      </c>
      <c r="G58" s="15">
        <f t="shared" si="5"/>
        <v>24</v>
      </c>
    </row>
    <row r="59" spans="1:7" ht="15">
      <c r="A59" s="31" t="s">
        <v>144</v>
      </c>
      <c r="B59" s="4">
        <v>445</v>
      </c>
      <c r="C59" s="15">
        <v>522</v>
      </c>
      <c r="D59" s="4">
        <v>550</v>
      </c>
      <c r="E59" s="34">
        <f t="shared" si="3"/>
        <v>0.015183723048891588</v>
      </c>
      <c r="F59" s="35">
        <f t="shared" si="4"/>
        <v>0.23595505617977527</v>
      </c>
      <c r="G59" s="15">
        <f t="shared" si="5"/>
        <v>105</v>
      </c>
    </row>
    <row r="60" spans="1:7" ht="15">
      <c r="A60" s="31" t="s">
        <v>145</v>
      </c>
      <c r="B60" s="4">
        <v>656</v>
      </c>
      <c r="C60" s="15">
        <v>331</v>
      </c>
      <c r="D60" s="4">
        <v>696</v>
      </c>
      <c r="E60" s="34">
        <f t="shared" si="3"/>
        <v>0.01921431134914281</v>
      </c>
      <c r="F60" s="35">
        <f t="shared" si="4"/>
        <v>0.06097560975609756</v>
      </c>
      <c r="G60" s="15">
        <f t="shared" si="5"/>
        <v>40</v>
      </c>
    </row>
    <row r="61" spans="1:7" ht="15">
      <c r="A61" s="31" t="s">
        <v>146</v>
      </c>
      <c r="B61" s="4">
        <v>32</v>
      </c>
      <c r="C61" s="15">
        <v>31</v>
      </c>
      <c r="D61" s="4">
        <v>24</v>
      </c>
      <c r="E61" s="34">
        <f t="shared" si="3"/>
        <v>0.0006625624603152693</v>
      </c>
      <c r="F61" s="35">
        <f t="shared" si="4"/>
        <v>-0.25</v>
      </c>
      <c r="G61" s="15">
        <f t="shared" si="5"/>
        <v>-8</v>
      </c>
    </row>
    <row r="62" spans="1:7" ht="15">
      <c r="A62" s="31" t="s">
        <v>147</v>
      </c>
      <c r="B62" s="4">
        <v>56</v>
      </c>
      <c r="C62" s="15">
        <v>64</v>
      </c>
      <c r="D62" s="4">
        <v>81</v>
      </c>
      <c r="E62" s="34">
        <f t="shared" si="3"/>
        <v>0.002236148303564034</v>
      </c>
      <c r="F62" s="35">
        <f t="shared" si="4"/>
        <v>0.44642857142857145</v>
      </c>
      <c r="G62" s="15">
        <f t="shared" si="5"/>
        <v>25</v>
      </c>
    </row>
    <row r="63" spans="1:7" ht="15">
      <c r="A63" s="31" t="s">
        <v>148</v>
      </c>
      <c r="B63" s="4">
        <v>72</v>
      </c>
      <c r="C63" s="15">
        <v>58</v>
      </c>
      <c r="D63" s="4">
        <v>66</v>
      </c>
      <c r="E63" s="34">
        <f t="shared" si="3"/>
        <v>0.0018220467658669906</v>
      </c>
      <c r="F63" s="35">
        <f t="shared" si="4"/>
        <v>-0.08333333333333333</v>
      </c>
      <c r="G63" s="15">
        <f t="shared" si="5"/>
        <v>-6</v>
      </c>
    </row>
    <row r="64" spans="1:7" ht="15">
      <c r="A64" s="31" t="s">
        <v>149</v>
      </c>
      <c r="B64" s="4">
        <v>140</v>
      </c>
      <c r="C64" s="15">
        <v>113</v>
      </c>
      <c r="D64" s="4">
        <v>174</v>
      </c>
      <c r="E64" s="34">
        <f t="shared" si="3"/>
        <v>0.004803577837285702</v>
      </c>
      <c r="F64" s="35">
        <f t="shared" si="4"/>
        <v>0.24285714285714285</v>
      </c>
      <c r="G64" s="15">
        <f t="shared" si="5"/>
        <v>34</v>
      </c>
    </row>
    <row r="65" spans="1:7" ht="15">
      <c r="A65" s="31" t="s">
        <v>150</v>
      </c>
      <c r="B65" s="4">
        <v>223</v>
      </c>
      <c r="C65" s="15">
        <v>113</v>
      </c>
      <c r="D65" s="4">
        <v>147</v>
      </c>
      <c r="E65" s="34">
        <f t="shared" si="3"/>
        <v>0.004058195069431025</v>
      </c>
      <c r="F65" s="35">
        <f t="shared" si="4"/>
        <v>-0.34080717488789236</v>
      </c>
      <c r="G65" s="15">
        <f t="shared" si="5"/>
        <v>-76</v>
      </c>
    </row>
    <row r="66" spans="1:7" ht="15">
      <c r="A66" s="31" t="s">
        <v>151</v>
      </c>
      <c r="B66" s="4">
        <v>106</v>
      </c>
      <c r="C66" s="15">
        <v>96</v>
      </c>
      <c r="D66" s="4">
        <v>114</v>
      </c>
      <c r="E66" s="34">
        <f aca="true" t="shared" si="6" ref="E66:E82">D66/$D$83</f>
        <v>0.0031471716864975292</v>
      </c>
      <c r="F66" s="35">
        <f aca="true" t="shared" si="7" ref="F66:F82">(D66-B66)/B66</f>
        <v>0.07547169811320754</v>
      </c>
      <c r="G66" s="15">
        <f aca="true" t="shared" si="8" ref="G66:G82">D66-B66</f>
        <v>8</v>
      </c>
    </row>
    <row r="67" spans="1:7" ht="15">
      <c r="A67" s="31" t="s">
        <v>152</v>
      </c>
      <c r="B67" s="4">
        <v>381</v>
      </c>
      <c r="C67" s="15">
        <v>450</v>
      </c>
      <c r="D67" s="4">
        <v>442</v>
      </c>
      <c r="E67" s="34">
        <f t="shared" si="6"/>
        <v>0.012202191977472876</v>
      </c>
      <c r="F67" s="35">
        <f t="shared" si="7"/>
        <v>0.16010498687664043</v>
      </c>
      <c r="G67" s="15">
        <f t="shared" si="8"/>
        <v>61</v>
      </c>
    </row>
    <row r="68" spans="1:7" ht="15">
      <c r="A68" s="31" t="s">
        <v>153</v>
      </c>
      <c r="B68" s="4">
        <v>256</v>
      </c>
      <c r="C68" s="15">
        <v>321</v>
      </c>
      <c r="D68" s="4">
        <v>276</v>
      </c>
      <c r="E68" s="34">
        <f t="shared" si="6"/>
        <v>0.007619468293625597</v>
      </c>
      <c r="F68" s="35">
        <f t="shared" si="7"/>
        <v>0.078125</v>
      </c>
      <c r="G68" s="15">
        <f t="shared" si="8"/>
        <v>20</v>
      </c>
    </row>
    <row r="69" spans="1:7" ht="15">
      <c r="A69" s="31" t="s">
        <v>154</v>
      </c>
      <c r="B69" s="4">
        <v>36</v>
      </c>
      <c r="C69" s="15">
        <v>40</v>
      </c>
      <c r="D69" s="4">
        <v>36</v>
      </c>
      <c r="E69" s="34">
        <f t="shared" si="6"/>
        <v>0.000993843690472904</v>
      </c>
      <c r="F69" s="35">
        <f t="shared" si="7"/>
        <v>0</v>
      </c>
      <c r="G69" s="15">
        <f t="shared" si="8"/>
        <v>0</v>
      </c>
    </row>
    <row r="70" spans="1:7" ht="15">
      <c r="A70" s="31" t="s">
        <v>155</v>
      </c>
      <c r="B70" s="4">
        <v>26</v>
      </c>
      <c r="C70" s="15">
        <v>43</v>
      </c>
      <c r="D70" s="4">
        <v>46</v>
      </c>
      <c r="E70" s="34">
        <f t="shared" si="6"/>
        <v>0.0012699113822709329</v>
      </c>
      <c r="F70" s="35">
        <f t="shared" si="7"/>
        <v>0.7692307692307693</v>
      </c>
      <c r="G70" s="15">
        <f t="shared" si="8"/>
        <v>20</v>
      </c>
    </row>
    <row r="71" spans="1:7" ht="15">
      <c r="A71" s="31" t="s">
        <v>156</v>
      </c>
      <c r="B71" s="4">
        <v>93</v>
      </c>
      <c r="C71" s="15">
        <v>101</v>
      </c>
      <c r="D71" s="4">
        <v>113</v>
      </c>
      <c r="E71" s="34">
        <f t="shared" si="6"/>
        <v>0.003119564917317726</v>
      </c>
      <c r="F71" s="35">
        <f t="shared" si="7"/>
        <v>0.21505376344086022</v>
      </c>
      <c r="G71" s="15">
        <f t="shared" si="8"/>
        <v>20</v>
      </c>
    </row>
    <row r="72" spans="1:7" ht="15">
      <c r="A72" s="31" t="s">
        <v>157</v>
      </c>
      <c r="B72" s="4">
        <v>130</v>
      </c>
      <c r="C72" s="15">
        <v>155</v>
      </c>
      <c r="D72" s="4">
        <v>157</v>
      </c>
      <c r="E72" s="34">
        <f t="shared" si="6"/>
        <v>0.004334262761229053</v>
      </c>
      <c r="F72" s="35">
        <f t="shared" si="7"/>
        <v>0.2076923076923077</v>
      </c>
      <c r="G72" s="15">
        <f t="shared" si="8"/>
        <v>27</v>
      </c>
    </row>
    <row r="73" spans="1:7" ht="15">
      <c r="A73" s="31" t="s">
        <v>158</v>
      </c>
      <c r="B73" s="4">
        <v>19</v>
      </c>
      <c r="C73" s="15">
        <v>27</v>
      </c>
      <c r="D73" s="4">
        <v>14</v>
      </c>
      <c r="E73" s="34">
        <f t="shared" si="6"/>
        <v>0.00038649476851724044</v>
      </c>
      <c r="F73" s="35">
        <f t="shared" si="7"/>
        <v>-0.2631578947368421</v>
      </c>
      <c r="G73" s="15">
        <f t="shared" si="8"/>
        <v>-5</v>
      </c>
    </row>
    <row r="74" spans="1:7" ht="15">
      <c r="A74" s="31" t="s">
        <v>159</v>
      </c>
      <c r="B74" s="4">
        <v>1182</v>
      </c>
      <c r="C74" s="15">
        <v>718</v>
      </c>
      <c r="D74" s="4">
        <v>752</v>
      </c>
      <c r="E74" s="34">
        <f t="shared" si="6"/>
        <v>0.020760290423211772</v>
      </c>
      <c r="F74" s="35">
        <f t="shared" si="7"/>
        <v>-0.3637901861252115</v>
      </c>
      <c r="G74" s="15">
        <f t="shared" si="8"/>
        <v>-430</v>
      </c>
    </row>
    <row r="75" spans="1:7" ht="15">
      <c r="A75" s="31" t="s">
        <v>160</v>
      </c>
      <c r="B75" s="4">
        <v>78</v>
      </c>
      <c r="C75" s="15">
        <v>92</v>
      </c>
      <c r="D75" s="4">
        <v>116</v>
      </c>
      <c r="E75" s="34">
        <f t="shared" si="6"/>
        <v>0.003202385224857135</v>
      </c>
      <c r="F75" s="35">
        <f t="shared" si="7"/>
        <v>0.48717948717948717</v>
      </c>
      <c r="G75" s="15">
        <f t="shared" si="8"/>
        <v>38</v>
      </c>
    </row>
    <row r="76" spans="1:7" ht="15">
      <c r="A76" s="31" t="s">
        <v>161</v>
      </c>
      <c r="B76" s="4">
        <v>257</v>
      </c>
      <c r="C76" s="15">
        <v>315</v>
      </c>
      <c r="D76" s="4">
        <v>300</v>
      </c>
      <c r="E76" s="34">
        <f t="shared" si="6"/>
        <v>0.008282030753940866</v>
      </c>
      <c r="F76" s="35">
        <f t="shared" si="7"/>
        <v>0.16731517509727625</v>
      </c>
      <c r="G76" s="15">
        <f t="shared" si="8"/>
        <v>43</v>
      </c>
    </row>
    <row r="77" spans="1:7" ht="15">
      <c r="A77" s="31" t="s">
        <v>162</v>
      </c>
      <c r="B77" s="4">
        <v>13</v>
      </c>
      <c r="C77" s="15">
        <v>19</v>
      </c>
      <c r="D77" s="4">
        <v>13</v>
      </c>
      <c r="E77" s="34">
        <f t="shared" si="6"/>
        <v>0.0003588879993374375</v>
      </c>
      <c r="F77" s="35">
        <f t="shared" si="7"/>
        <v>0</v>
      </c>
      <c r="G77" s="15">
        <f t="shared" si="8"/>
        <v>0</v>
      </c>
    </row>
    <row r="78" spans="1:7" ht="15">
      <c r="A78" s="31" t="s">
        <v>163</v>
      </c>
      <c r="B78" s="4">
        <v>219</v>
      </c>
      <c r="C78" s="15">
        <v>210</v>
      </c>
      <c r="D78" s="4">
        <v>204</v>
      </c>
      <c r="E78" s="34">
        <f t="shared" si="6"/>
        <v>0.005631780912679789</v>
      </c>
      <c r="F78" s="35">
        <f t="shared" si="7"/>
        <v>-0.0684931506849315</v>
      </c>
      <c r="G78" s="15">
        <f t="shared" si="8"/>
        <v>-15</v>
      </c>
    </row>
    <row r="79" spans="1:7" ht="15">
      <c r="A79" s="31" t="s">
        <v>164</v>
      </c>
      <c r="B79" s="4">
        <v>40</v>
      </c>
      <c r="C79" s="15">
        <v>68</v>
      </c>
      <c r="D79" s="4">
        <v>135</v>
      </c>
      <c r="E79" s="34">
        <f t="shared" si="6"/>
        <v>0.00372691383927339</v>
      </c>
      <c r="F79" s="35">
        <f t="shared" si="7"/>
        <v>2.375</v>
      </c>
      <c r="G79" s="15">
        <f t="shared" si="8"/>
        <v>95</v>
      </c>
    </row>
    <row r="80" spans="1:7" ht="15">
      <c r="A80" s="31" t="s">
        <v>165</v>
      </c>
      <c r="B80" s="4">
        <v>165</v>
      </c>
      <c r="C80" s="15">
        <v>157</v>
      </c>
      <c r="D80" s="4">
        <v>139</v>
      </c>
      <c r="E80" s="34">
        <f t="shared" si="6"/>
        <v>0.0038373409159926015</v>
      </c>
      <c r="F80" s="35">
        <f t="shared" si="7"/>
        <v>-0.15757575757575756</v>
      </c>
      <c r="G80" s="15">
        <f t="shared" si="8"/>
        <v>-26</v>
      </c>
    </row>
    <row r="81" spans="1:7" ht="15">
      <c r="A81" s="31" t="s">
        <v>166</v>
      </c>
      <c r="B81" s="4">
        <v>87</v>
      </c>
      <c r="C81" s="15">
        <v>68</v>
      </c>
      <c r="D81" s="4">
        <v>99</v>
      </c>
      <c r="E81" s="34">
        <f t="shared" si="6"/>
        <v>0.002733070148800486</v>
      </c>
      <c r="F81" s="35">
        <f t="shared" si="7"/>
        <v>0.13793103448275862</v>
      </c>
      <c r="G81" s="15">
        <f t="shared" si="8"/>
        <v>12</v>
      </c>
    </row>
    <row r="82" spans="1:7" ht="15.75" thickBot="1">
      <c r="A82" s="31" t="s">
        <v>167</v>
      </c>
      <c r="B82" s="4">
        <v>260</v>
      </c>
      <c r="C82" s="15">
        <v>210</v>
      </c>
      <c r="D82" s="4">
        <v>160</v>
      </c>
      <c r="E82" s="34">
        <f t="shared" si="6"/>
        <v>0.004417083068768462</v>
      </c>
      <c r="F82" s="35">
        <f t="shared" si="7"/>
        <v>-0.38461538461538464</v>
      </c>
      <c r="G82" s="15">
        <f t="shared" si="8"/>
        <v>-100</v>
      </c>
    </row>
    <row r="83" spans="1:7" ht="15.75" thickBot="1">
      <c r="A83" s="33" t="s">
        <v>169</v>
      </c>
      <c r="B83" s="55">
        <v>32044</v>
      </c>
      <c r="C83" s="54">
        <v>35478</v>
      </c>
      <c r="D83" s="68">
        <v>36223</v>
      </c>
      <c r="E83" s="36">
        <f>D83/$D$83</f>
        <v>1</v>
      </c>
      <c r="F83" s="37">
        <f>(D83-B83)/B83</f>
        <v>0.13041443015853202</v>
      </c>
      <c r="G83" s="54">
        <f>D83-B83</f>
        <v>4179</v>
      </c>
    </row>
  </sheetData>
  <sheetProtection/>
  <autoFilter ref="A1:F83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83"/>
  <sheetViews>
    <sheetView zoomScalePageLayoutView="0" workbookViewId="0" topLeftCell="A1">
      <pane ySplit="1" topLeftCell="A59" activePane="bottomLeft" state="frozen"/>
      <selection pane="topLeft" activeCell="A1" sqref="A1"/>
      <selection pane="bottomLeft" activeCell="A88" sqref="A88"/>
    </sheetView>
  </sheetViews>
  <sheetFormatPr defaultColWidth="9.140625" defaultRowHeight="15"/>
  <cols>
    <col min="1" max="1" width="18.28125" style="0" bestFit="1" customWidth="1"/>
    <col min="2" max="2" width="12.00390625" style="0" bestFit="1" customWidth="1"/>
    <col min="3" max="3" width="12.00390625" style="0" customWidth="1"/>
    <col min="4" max="4" width="12.00390625" style="0" bestFit="1" customWidth="1"/>
    <col min="5" max="5" width="21.421875" style="0" bestFit="1" customWidth="1"/>
    <col min="6" max="6" width="31.140625" style="0" customWidth="1"/>
    <col min="7" max="7" width="36.7109375" style="0" customWidth="1"/>
  </cols>
  <sheetData>
    <row r="1" spans="1:7" ht="45.75" thickBot="1">
      <c r="A1" s="13" t="s">
        <v>168</v>
      </c>
      <c r="B1" s="13">
        <v>40817</v>
      </c>
      <c r="C1" s="29">
        <v>40787</v>
      </c>
      <c r="D1" s="29">
        <v>40817</v>
      </c>
      <c r="E1" s="16" t="s">
        <v>283</v>
      </c>
      <c r="F1" s="113" t="s">
        <v>299</v>
      </c>
      <c r="G1" s="114" t="s">
        <v>300</v>
      </c>
    </row>
    <row r="2" spans="1:7" ht="15">
      <c r="A2" s="30" t="s">
        <v>89</v>
      </c>
      <c r="B2" s="79">
        <v>621</v>
      </c>
      <c r="C2" s="10">
        <v>475</v>
      </c>
      <c r="D2" s="80">
        <v>563</v>
      </c>
      <c r="E2" s="34">
        <f aca="true" t="shared" si="0" ref="E2:E33">D2/$D$83</f>
        <v>0.024102059163491587</v>
      </c>
      <c r="F2" s="35">
        <f aca="true" t="shared" si="1" ref="F2:F9">(D2-B2)/B2</f>
        <v>-0.09339774557165861</v>
      </c>
      <c r="G2" s="14">
        <f aca="true" t="shared" si="2" ref="G2:G33">D2-B2</f>
        <v>-58</v>
      </c>
    </row>
    <row r="3" spans="1:7" ht="15">
      <c r="A3" s="30" t="s">
        <v>90</v>
      </c>
      <c r="B3" s="11">
        <v>61</v>
      </c>
      <c r="C3" s="12">
        <v>70</v>
      </c>
      <c r="D3" s="85">
        <v>90</v>
      </c>
      <c r="E3" s="34">
        <f t="shared" si="0"/>
        <v>0.003852904662014641</v>
      </c>
      <c r="F3" s="35">
        <f t="shared" si="1"/>
        <v>0.47540983606557374</v>
      </c>
      <c r="G3" s="15">
        <f t="shared" si="2"/>
        <v>29</v>
      </c>
    </row>
    <row r="4" spans="1:7" ht="15">
      <c r="A4" s="30" t="s">
        <v>91</v>
      </c>
      <c r="B4" s="11">
        <v>142</v>
      </c>
      <c r="C4" s="12">
        <v>123</v>
      </c>
      <c r="D4" s="85">
        <v>117</v>
      </c>
      <c r="E4" s="34">
        <f t="shared" si="0"/>
        <v>0.005008776060619034</v>
      </c>
      <c r="F4" s="35">
        <f t="shared" si="1"/>
        <v>-0.176056338028169</v>
      </c>
      <c r="G4" s="15">
        <f t="shared" si="2"/>
        <v>-25</v>
      </c>
    </row>
    <row r="5" spans="1:7" ht="15">
      <c r="A5" s="30" t="s">
        <v>92</v>
      </c>
      <c r="B5" s="11">
        <v>3</v>
      </c>
      <c r="C5" s="12">
        <v>5</v>
      </c>
      <c r="D5" s="85">
        <v>5</v>
      </c>
      <c r="E5" s="34">
        <f t="shared" si="0"/>
        <v>0.0002140502590008134</v>
      </c>
      <c r="F5" s="35">
        <f t="shared" si="1"/>
        <v>0.6666666666666666</v>
      </c>
      <c r="G5" s="15">
        <f t="shared" si="2"/>
        <v>2</v>
      </c>
    </row>
    <row r="6" spans="1:7" ht="15">
      <c r="A6" s="30" t="s">
        <v>93</v>
      </c>
      <c r="B6" s="11">
        <v>44</v>
      </c>
      <c r="C6" s="12">
        <v>57</v>
      </c>
      <c r="D6" s="85">
        <v>30</v>
      </c>
      <c r="E6" s="34">
        <f t="shared" si="0"/>
        <v>0.0012843015540048804</v>
      </c>
      <c r="F6" s="35">
        <f t="shared" si="1"/>
        <v>-0.3181818181818182</v>
      </c>
      <c r="G6" s="15">
        <f t="shared" si="2"/>
        <v>-14</v>
      </c>
    </row>
    <row r="7" spans="1:7" ht="15">
      <c r="A7" s="30" t="s">
        <v>94</v>
      </c>
      <c r="B7" s="11">
        <v>51</v>
      </c>
      <c r="C7" s="12">
        <v>83</v>
      </c>
      <c r="D7" s="85">
        <v>58</v>
      </c>
      <c r="E7" s="34">
        <f t="shared" si="0"/>
        <v>0.0024829830044094353</v>
      </c>
      <c r="F7" s="35">
        <f t="shared" si="1"/>
        <v>0.13725490196078433</v>
      </c>
      <c r="G7" s="15">
        <f t="shared" si="2"/>
        <v>7</v>
      </c>
    </row>
    <row r="8" spans="1:7" ht="15">
      <c r="A8" s="30" t="s">
        <v>95</v>
      </c>
      <c r="B8" s="11">
        <v>1503</v>
      </c>
      <c r="C8" s="12">
        <v>1574</v>
      </c>
      <c r="D8" s="85">
        <v>1671</v>
      </c>
      <c r="E8" s="34">
        <f t="shared" si="0"/>
        <v>0.07153559655807183</v>
      </c>
      <c r="F8" s="35">
        <f t="shared" si="1"/>
        <v>0.11177644710578842</v>
      </c>
      <c r="G8" s="15">
        <f t="shared" si="2"/>
        <v>168</v>
      </c>
    </row>
    <row r="9" spans="1:7" ht="15">
      <c r="A9" s="30" t="s">
        <v>96</v>
      </c>
      <c r="B9" s="11">
        <v>864</v>
      </c>
      <c r="C9" s="12">
        <v>629</v>
      </c>
      <c r="D9" s="85">
        <v>946</v>
      </c>
      <c r="E9" s="34">
        <f t="shared" si="0"/>
        <v>0.04049830900295389</v>
      </c>
      <c r="F9" s="35">
        <f t="shared" si="1"/>
        <v>0.09490740740740741</v>
      </c>
      <c r="G9" s="15">
        <f t="shared" si="2"/>
        <v>82</v>
      </c>
    </row>
    <row r="10" spans="1:7" ht="15">
      <c r="A10" s="30" t="s">
        <v>97</v>
      </c>
      <c r="B10" s="11">
        <v>0</v>
      </c>
      <c r="C10" s="12">
        <v>3</v>
      </c>
      <c r="D10" s="85">
        <v>2</v>
      </c>
      <c r="E10" s="34">
        <f t="shared" si="0"/>
        <v>8.562010360032535E-05</v>
      </c>
      <c r="F10" s="35"/>
      <c r="G10" s="15">
        <f t="shared" si="2"/>
        <v>2</v>
      </c>
    </row>
    <row r="11" spans="1:7" ht="15">
      <c r="A11" s="30" t="s">
        <v>98</v>
      </c>
      <c r="B11" s="11">
        <v>33</v>
      </c>
      <c r="C11" s="12">
        <v>45</v>
      </c>
      <c r="D11" s="85">
        <v>40</v>
      </c>
      <c r="E11" s="34">
        <f t="shared" si="0"/>
        <v>0.0017124020720065071</v>
      </c>
      <c r="F11" s="35">
        <f aca="true" t="shared" si="3" ref="F11:F42">(D11-B11)/B11</f>
        <v>0.21212121212121213</v>
      </c>
      <c r="G11" s="15">
        <f t="shared" si="2"/>
        <v>7</v>
      </c>
    </row>
    <row r="12" spans="1:7" ht="15">
      <c r="A12" s="30" t="s">
        <v>99</v>
      </c>
      <c r="B12" s="11">
        <v>217</v>
      </c>
      <c r="C12" s="12">
        <v>208</v>
      </c>
      <c r="D12" s="85">
        <v>226</v>
      </c>
      <c r="E12" s="34">
        <f t="shared" si="0"/>
        <v>0.009675071706836765</v>
      </c>
      <c r="F12" s="35">
        <f t="shared" si="3"/>
        <v>0.041474654377880185</v>
      </c>
      <c r="G12" s="15">
        <f t="shared" si="2"/>
        <v>9</v>
      </c>
    </row>
    <row r="13" spans="1:7" ht="15">
      <c r="A13" s="30" t="s">
        <v>100</v>
      </c>
      <c r="B13" s="11">
        <v>235</v>
      </c>
      <c r="C13" s="12">
        <v>269</v>
      </c>
      <c r="D13" s="85">
        <v>252</v>
      </c>
      <c r="E13" s="34">
        <f t="shared" si="0"/>
        <v>0.010788133053640995</v>
      </c>
      <c r="F13" s="35">
        <f t="shared" si="3"/>
        <v>0.07234042553191489</v>
      </c>
      <c r="G13" s="15">
        <f t="shared" si="2"/>
        <v>17</v>
      </c>
    </row>
    <row r="14" spans="1:7" ht="15">
      <c r="A14" s="30" t="s">
        <v>101</v>
      </c>
      <c r="B14" s="11">
        <v>43</v>
      </c>
      <c r="C14" s="12">
        <v>60</v>
      </c>
      <c r="D14" s="85">
        <v>46</v>
      </c>
      <c r="E14" s="34">
        <f t="shared" si="0"/>
        <v>0.001969262382807483</v>
      </c>
      <c r="F14" s="35">
        <f t="shared" si="3"/>
        <v>0.06976744186046512</v>
      </c>
      <c r="G14" s="15">
        <f t="shared" si="2"/>
        <v>3</v>
      </c>
    </row>
    <row r="15" spans="1:7" ht="15">
      <c r="A15" s="30" t="s">
        <v>102</v>
      </c>
      <c r="B15" s="11">
        <v>47</v>
      </c>
      <c r="C15" s="12">
        <v>67</v>
      </c>
      <c r="D15" s="85">
        <v>90</v>
      </c>
      <c r="E15" s="34">
        <f t="shared" si="0"/>
        <v>0.003852904662014641</v>
      </c>
      <c r="F15" s="35">
        <f t="shared" si="3"/>
        <v>0.9148936170212766</v>
      </c>
      <c r="G15" s="15">
        <f t="shared" si="2"/>
        <v>43</v>
      </c>
    </row>
    <row r="16" spans="1:7" ht="15">
      <c r="A16" s="30" t="s">
        <v>103</v>
      </c>
      <c r="B16" s="11">
        <v>8</v>
      </c>
      <c r="C16" s="12">
        <v>4</v>
      </c>
      <c r="D16" s="85">
        <v>6</v>
      </c>
      <c r="E16" s="34">
        <f t="shared" si="0"/>
        <v>0.0002568603108009761</v>
      </c>
      <c r="F16" s="35">
        <f t="shared" si="3"/>
        <v>-0.25</v>
      </c>
      <c r="G16" s="15">
        <f t="shared" si="2"/>
        <v>-2</v>
      </c>
    </row>
    <row r="17" spans="1:7" ht="15">
      <c r="A17" s="30" t="s">
        <v>104</v>
      </c>
      <c r="B17" s="11">
        <v>82</v>
      </c>
      <c r="C17" s="12">
        <v>53</v>
      </c>
      <c r="D17" s="85">
        <v>84</v>
      </c>
      <c r="E17" s="34">
        <f t="shared" si="0"/>
        <v>0.003596044351213665</v>
      </c>
      <c r="F17" s="35">
        <f t="shared" si="3"/>
        <v>0.024390243902439025</v>
      </c>
      <c r="G17" s="15">
        <f t="shared" si="2"/>
        <v>2</v>
      </c>
    </row>
    <row r="18" spans="1:7" ht="15">
      <c r="A18" s="30" t="s">
        <v>105</v>
      </c>
      <c r="B18" s="11">
        <v>28</v>
      </c>
      <c r="C18" s="12">
        <v>37</v>
      </c>
      <c r="D18" s="85">
        <v>22</v>
      </c>
      <c r="E18" s="34">
        <f t="shared" si="0"/>
        <v>0.0009418211396035789</v>
      </c>
      <c r="F18" s="35">
        <f t="shared" si="3"/>
        <v>-0.21428571428571427</v>
      </c>
      <c r="G18" s="15">
        <f t="shared" si="2"/>
        <v>-6</v>
      </c>
    </row>
    <row r="19" spans="1:7" ht="15">
      <c r="A19" s="30" t="s">
        <v>106</v>
      </c>
      <c r="B19" s="11">
        <v>10</v>
      </c>
      <c r="C19" s="12">
        <v>9</v>
      </c>
      <c r="D19" s="85">
        <v>13</v>
      </c>
      <c r="E19" s="34">
        <f t="shared" si="0"/>
        <v>0.0005565306734021148</v>
      </c>
      <c r="F19" s="35">
        <f t="shared" si="3"/>
        <v>0.3</v>
      </c>
      <c r="G19" s="15">
        <f t="shared" si="2"/>
        <v>3</v>
      </c>
    </row>
    <row r="20" spans="1:7" ht="15">
      <c r="A20" s="30" t="s">
        <v>107</v>
      </c>
      <c r="B20" s="11">
        <v>64</v>
      </c>
      <c r="C20" s="12">
        <v>65</v>
      </c>
      <c r="D20" s="85">
        <v>70</v>
      </c>
      <c r="E20" s="34">
        <f t="shared" si="0"/>
        <v>0.0029967036260113876</v>
      </c>
      <c r="F20" s="35">
        <f t="shared" si="3"/>
        <v>0.09375</v>
      </c>
      <c r="G20" s="15">
        <f t="shared" si="2"/>
        <v>6</v>
      </c>
    </row>
    <row r="21" spans="1:7" ht="15">
      <c r="A21" s="30" t="s">
        <v>108</v>
      </c>
      <c r="B21" s="11">
        <v>19</v>
      </c>
      <c r="C21" s="12">
        <v>36</v>
      </c>
      <c r="D21" s="85">
        <v>23</v>
      </c>
      <c r="E21" s="34">
        <f t="shared" si="0"/>
        <v>0.0009846311914037415</v>
      </c>
      <c r="F21" s="35">
        <f t="shared" si="3"/>
        <v>0.21052631578947367</v>
      </c>
      <c r="G21" s="15">
        <f t="shared" si="2"/>
        <v>4</v>
      </c>
    </row>
    <row r="22" spans="1:7" ht="15">
      <c r="A22" s="30" t="s">
        <v>109</v>
      </c>
      <c r="B22" s="11">
        <v>1283</v>
      </c>
      <c r="C22" s="12">
        <v>1268</v>
      </c>
      <c r="D22" s="85">
        <v>1227</v>
      </c>
      <c r="E22" s="34">
        <f t="shared" si="0"/>
        <v>0.0525279335587996</v>
      </c>
      <c r="F22" s="35">
        <f t="shared" si="3"/>
        <v>-0.043647700701480906</v>
      </c>
      <c r="G22" s="15">
        <f t="shared" si="2"/>
        <v>-56</v>
      </c>
    </row>
    <row r="23" spans="1:7" ht="15">
      <c r="A23" s="30" t="s">
        <v>110</v>
      </c>
      <c r="B23" s="11">
        <v>85</v>
      </c>
      <c r="C23" s="12">
        <v>118</v>
      </c>
      <c r="D23" s="85">
        <v>81</v>
      </c>
      <c r="E23" s="34">
        <f t="shared" si="0"/>
        <v>0.003467614195813177</v>
      </c>
      <c r="F23" s="35">
        <f t="shared" si="3"/>
        <v>-0.047058823529411764</v>
      </c>
      <c r="G23" s="15">
        <f t="shared" si="2"/>
        <v>-4</v>
      </c>
    </row>
    <row r="24" spans="1:7" ht="15">
      <c r="A24" s="30" t="s">
        <v>111</v>
      </c>
      <c r="B24" s="11">
        <v>24</v>
      </c>
      <c r="C24" s="12">
        <v>19</v>
      </c>
      <c r="D24" s="85">
        <v>35</v>
      </c>
      <c r="E24" s="34">
        <f t="shared" si="0"/>
        <v>0.0014983518130056938</v>
      </c>
      <c r="F24" s="35">
        <f t="shared" si="3"/>
        <v>0.4583333333333333</v>
      </c>
      <c r="G24" s="15">
        <f t="shared" si="2"/>
        <v>11</v>
      </c>
    </row>
    <row r="25" spans="1:7" ht="15">
      <c r="A25" s="30" t="s">
        <v>112</v>
      </c>
      <c r="B25" s="11">
        <v>66</v>
      </c>
      <c r="C25" s="12">
        <v>64</v>
      </c>
      <c r="D25" s="85">
        <v>88</v>
      </c>
      <c r="E25" s="34">
        <f t="shared" si="0"/>
        <v>0.0037672845584143157</v>
      </c>
      <c r="F25" s="35">
        <f t="shared" si="3"/>
        <v>0.3333333333333333</v>
      </c>
      <c r="G25" s="15">
        <f t="shared" si="2"/>
        <v>22</v>
      </c>
    </row>
    <row r="26" spans="1:7" ht="15">
      <c r="A26" s="30" t="s">
        <v>113</v>
      </c>
      <c r="B26" s="11">
        <v>355</v>
      </c>
      <c r="C26" s="12">
        <v>443</v>
      </c>
      <c r="D26" s="85">
        <v>388</v>
      </c>
      <c r="E26" s="34">
        <f t="shared" si="0"/>
        <v>0.016610300098463118</v>
      </c>
      <c r="F26" s="35">
        <f t="shared" si="3"/>
        <v>0.09295774647887324</v>
      </c>
      <c r="G26" s="15">
        <f t="shared" si="2"/>
        <v>33</v>
      </c>
    </row>
    <row r="27" spans="1:7" ht="15">
      <c r="A27" s="30" t="s">
        <v>28</v>
      </c>
      <c r="B27" s="11">
        <v>116</v>
      </c>
      <c r="C27" s="12">
        <v>205</v>
      </c>
      <c r="D27" s="85">
        <v>183</v>
      </c>
      <c r="E27" s="34">
        <f t="shared" si="0"/>
        <v>0.00783423947942977</v>
      </c>
      <c r="F27" s="35">
        <f t="shared" si="3"/>
        <v>0.5775862068965517</v>
      </c>
      <c r="G27" s="15">
        <f t="shared" si="2"/>
        <v>67</v>
      </c>
    </row>
    <row r="28" spans="1:7" ht="15">
      <c r="A28" s="30" t="s">
        <v>114</v>
      </c>
      <c r="B28" s="11">
        <v>219</v>
      </c>
      <c r="C28" s="12">
        <v>121</v>
      </c>
      <c r="D28" s="85">
        <v>150</v>
      </c>
      <c r="E28" s="34">
        <f t="shared" si="0"/>
        <v>0.006421507770024402</v>
      </c>
      <c r="F28" s="35">
        <f t="shared" si="3"/>
        <v>-0.3150684931506849</v>
      </c>
      <c r="G28" s="15">
        <f t="shared" si="2"/>
        <v>-69</v>
      </c>
    </row>
    <row r="29" spans="1:7" ht="15">
      <c r="A29" s="30" t="s">
        <v>115</v>
      </c>
      <c r="B29" s="11">
        <v>79</v>
      </c>
      <c r="C29" s="12">
        <v>96</v>
      </c>
      <c r="D29" s="85">
        <v>90</v>
      </c>
      <c r="E29" s="34">
        <f t="shared" si="0"/>
        <v>0.003852904662014641</v>
      </c>
      <c r="F29" s="35">
        <f t="shared" si="3"/>
        <v>0.13924050632911392</v>
      </c>
      <c r="G29" s="15">
        <f t="shared" si="2"/>
        <v>11</v>
      </c>
    </row>
    <row r="30" spans="1:7" ht="15">
      <c r="A30" s="30" t="s">
        <v>116</v>
      </c>
      <c r="B30" s="11">
        <v>55</v>
      </c>
      <c r="C30" s="12">
        <v>77</v>
      </c>
      <c r="D30" s="85">
        <v>95</v>
      </c>
      <c r="E30" s="34">
        <f t="shared" si="0"/>
        <v>0.004066954921015454</v>
      </c>
      <c r="F30" s="35">
        <f t="shared" si="3"/>
        <v>0.7272727272727273</v>
      </c>
      <c r="G30" s="15">
        <f t="shared" si="2"/>
        <v>40</v>
      </c>
    </row>
    <row r="31" spans="1:7" ht="15">
      <c r="A31" s="30" t="s">
        <v>117</v>
      </c>
      <c r="B31" s="11">
        <v>27</v>
      </c>
      <c r="C31" s="12">
        <v>37</v>
      </c>
      <c r="D31" s="85">
        <v>20</v>
      </c>
      <c r="E31" s="34">
        <f t="shared" si="0"/>
        <v>0.0008562010360032536</v>
      </c>
      <c r="F31" s="35">
        <f t="shared" si="3"/>
        <v>-0.25925925925925924</v>
      </c>
      <c r="G31" s="15">
        <f t="shared" si="2"/>
        <v>-7</v>
      </c>
    </row>
    <row r="32" spans="1:7" ht="15">
      <c r="A32" s="30" t="s">
        <v>118</v>
      </c>
      <c r="B32" s="11">
        <v>82</v>
      </c>
      <c r="C32" s="12">
        <v>72</v>
      </c>
      <c r="D32" s="85">
        <v>64</v>
      </c>
      <c r="E32" s="34">
        <f t="shared" si="0"/>
        <v>0.002739843315210411</v>
      </c>
      <c r="F32" s="35">
        <f t="shared" si="3"/>
        <v>-0.21951219512195122</v>
      </c>
      <c r="G32" s="15">
        <f t="shared" si="2"/>
        <v>-18</v>
      </c>
    </row>
    <row r="33" spans="1:7" ht="15">
      <c r="A33" s="30" t="s">
        <v>119</v>
      </c>
      <c r="B33" s="11">
        <v>224</v>
      </c>
      <c r="C33" s="12">
        <v>188</v>
      </c>
      <c r="D33" s="85">
        <v>158</v>
      </c>
      <c r="E33" s="34">
        <f t="shared" si="0"/>
        <v>0.006763988184425703</v>
      </c>
      <c r="F33" s="35">
        <f t="shared" si="3"/>
        <v>-0.29464285714285715</v>
      </c>
      <c r="G33" s="15">
        <f t="shared" si="2"/>
        <v>-66</v>
      </c>
    </row>
    <row r="34" spans="1:7" ht="15">
      <c r="A34" s="30" t="s">
        <v>120</v>
      </c>
      <c r="B34" s="11">
        <v>329</v>
      </c>
      <c r="C34" s="12">
        <v>411</v>
      </c>
      <c r="D34" s="85">
        <v>397</v>
      </c>
      <c r="E34" s="34">
        <f aca="true" t="shared" si="4" ref="E34:E65">D34/$D$83</f>
        <v>0.016995590564664584</v>
      </c>
      <c r="F34" s="35">
        <f t="shared" si="3"/>
        <v>0.2066869300911854</v>
      </c>
      <c r="G34" s="15">
        <f aca="true" t="shared" si="5" ref="G34:G65">D34-B34</f>
        <v>68</v>
      </c>
    </row>
    <row r="35" spans="1:7" ht="15">
      <c r="A35" s="30" t="s">
        <v>121</v>
      </c>
      <c r="B35" s="11">
        <v>82</v>
      </c>
      <c r="C35" s="12">
        <v>87</v>
      </c>
      <c r="D35" s="85">
        <v>106</v>
      </c>
      <c r="E35" s="34">
        <f t="shared" si="4"/>
        <v>0.004537865490817244</v>
      </c>
      <c r="F35" s="35">
        <f t="shared" si="3"/>
        <v>0.2926829268292683</v>
      </c>
      <c r="G35" s="15">
        <f t="shared" si="5"/>
        <v>24</v>
      </c>
    </row>
    <row r="36" spans="1:7" ht="15">
      <c r="A36" s="30" t="s">
        <v>122</v>
      </c>
      <c r="B36" s="11">
        <v>24</v>
      </c>
      <c r="C36" s="12">
        <v>18</v>
      </c>
      <c r="D36" s="85">
        <v>18</v>
      </c>
      <c r="E36" s="34">
        <f t="shared" si="4"/>
        <v>0.0007705809324029282</v>
      </c>
      <c r="F36" s="35">
        <f t="shared" si="3"/>
        <v>-0.25</v>
      </c>
      <c r="G36" s="15">
        <f t="shared" si="5"/>
        <v>-6</v>
      </c>
    </row>
    <row r="37" spans="1:7" ht="15">
      <c r="A37" s="30" t="s">
        <v>123</v>
      </c>
      <c r="B37" s="11">
        <v>2</v>
      </c>
      <c r="C37" s="12">
        <v>4</v>
      </c>
      <c r="D37" s="85">
        <v>8</v>
      </c>
      <c r="E37" s="34">
        <f t="shared" si="4"/>
        <v>0.0003424804144013014</v>
      </c>
      <c r="F37" s="35">
        <f t="shared" si="3"/>
        <v>3</v>
      </c>
      <c r="G37" s="15">
        <f t="shared" si="5"/>
        <v>6</v>
      </c>
    </row>
    <row r="38" spans="1:7" ht="15">
      <c r="A38" s="30" t="s">
        <v>124</v>
      </c>
      <c r="B38" s="11">
        <v>153</v>
      </c>
      <c r="C38" s="12">
        <v>202</v>
      </c>
      <c r="D38" s="85">
        <v>206</v>
      </c>
      <c r="E38" s="34">
        <f t="shared" si="4"/>
        <v>0.008818870670833511</v>
      </c>
      <c r="F38" s="35">
        <f t="shared" si="3"/>
        <v>0.3464052287581699</v>
      </c>
      <c r="G38" s="15">
        <f t="shared" si="5"/>
        <v>53</v>
      </c>
    </row>
    <row r="39" spans="1:7" ht="15">
      <c r="A39" s="30" t="s">
        <v>125</v>
      </c>
      <c r="B39" s="11">
        <v>3</v>
      </c>
      <c r="C39" s="12">
        <v>8</v>
      </c>
      <c r="D39" s="85">
        <v>12</v>
      </c>
      <c r="E39" s="34">
        <f t="shared" si="4"/>
        <v>0.0005137206216019522</v>
      </c>
      <c r="F39" s="35">
        <f t="shared" si="3"/>
        <v>3</v>
      </c>
      <c r="G39" s="15">
        <f t="shared" si="5"/>
        <v>9</v>
      </c>
    </row>
    <row r="40" spans="1:7" ht="15">
      <c r="A40" s="30" t="s">
        <v>126</v>
      </c>
      <c r="B40" s="11">
        <v>80</v>
      </c>
      <c r="C40" s="12">
        <v>59</v>
      </c>
      <c r="D40" s="85">
        <v>50</v>
      </c>
      <c r="E40" s="34">
        <f t="shared" si="4"/>
        <v>0.002140502590008134</v>
      </c>
      <c r="F40" s="35">
        <f t="shared" si="3"/>
        <v>-0.375</v>
      </c>
      <c r="G40" s="15">
        <f t="shared" si="5"/>
        <v>-30</v>
      </c>
    </row>
    <row r="41" spans="1:7" ht="15">
      <c r="A41" s="30" t="s">
        <v>127</v>
      </c>
      <c r="B41" s="11">
        <v>6906</v>
      </c>
      <c r="C41" s="12">
        <v>7307</v>
      </c>
      <c r="D41" s="85">
        <v>7702</v>
      </c>
      <c r="E41" s="34">
        <f t="shared" si="4"/>
        <v>0.32972301896485295</v>
      </c>
      <c r="F41" s="35">
        <f t="shared" si="3"/>
        <v>0.11526209093541848</v>
      </c>
      <c r="G41" s="15">
        <f t="shared" si="5"/>
        <v>796</v>
      </c>
    </row>
    <row r="42" spans="1:7" ht="15">
      <c r="A42" s="30" t="s">
        <v>128</v>
      </c>
      <c r="B42" s="11">
        <v>1646</v>
      </c>
      <c r="C42" s="12">
        <v>1745</v>
      </c>
      <c r="D42" s="85">
        <v>1807</v>
      </c>
      <c r="E42" s="34">
        <f t="shared" si="4"/>
        <v>0.07735776360289395</v>
      </c>
      <c r="F42" s="35">
        <f t="shared" si="3"/>
        <v>0.09781287970838397</v>
      </c>
      <c r="G42" s="15">
        <f t="shared" si="5"/>
        <v>161</v>
      </c>
    </row>
    <row r="43" spans="1:7" ht="15">
      <c r="A43" s="30" t="s">
        <v>129</v>
      </c>
      <c r="B43" s="11">
        <v>325</v>
      </c>
      <c r="C43" s="12">
        <v>290</v>
      </c>
      <c r="D43" s="85">
        <v>155</v>
      </c>
      <c r="E43" s="34">
        <f t="shared" si="4"/>
        <v>0.006635558029025215</v>
      </c>
      <c r="F43" s="35">
        <f aca="true" t="shared" si="6" ref="F43:F74">(D43-B43)/B43</f>
        <v>-0.5230769230769231</v>
      </c>
      <c r="G43" s="15">
        <f t="shared" si="5"/>
        <v>-170</v>
      </c>
    </row>
    <row r="44" spans="1:7" ht="15">
      <c r="A44" s="30" t="s">
        <v>130</v>
      </c>
      <c r="B44" s="11">
        <v>77</v>
      </c>
      <c r="C44" s="12">
        <v>62</v>
      </c>
      <c r="D44" s="85">
        <v>74</v>
      </c>
      <c r="E44" s="34">
        <f t="shared" si="4"/>
        <v>0.0031679438332120383</v>
      </c>
      <c r="F44" s="35">
        <f t="shared" si="6"/>
        <v>-0.03896103896103896</v>
      </c>
      <c r="G44" s="15">
        <f t="shared" si="5"/>
        <v>-3</v>
      </c>
    </row>
    <row r="45" spans="1:7" ht="15">
      <c r="A45" s="30" t="s">
        <v>131</v>
      </c>
      <c r="B45" s="11">
        <v>45</v>
      </c>
      <c r="C45" s="12">
        <v>76</v>
      </c>
      <c r="D45" s="85">
        <v>61</v>
      </c>
      <c r="E45" s="34">
        <f t="shared" si="4"/>
        <v>0.0026114131598099235</v>
      </c>
      <c r="F45" s="35">
        <f t="shared" si="6"/>
        <v>0.35555555555555557</v>
      </c>
      <c r="G45" s="15">
        <f t="shared" si="5"/>
        <v>16</v>
      </c>
    </row>
    <row r="46" spans="1:7" ht="15">
      <c r="A46" s="30" t="s">
        <v>132</v>
      </c>
      <c r="B46" s="11">
        <v>14</v>
      </c>
      <c r="C46" s="12">
        <v>35</v>
      </c>
      <c r="D46" s="85">
        <v>21</v>
      </c>
      <c r="E46" s="34">
        <f t="shared" si="4"/>
        <v>0.0008990110878034162</v>
      </c>
      <c r="F46" s="35">
        <f t="shared" si="6"/>
        <v>0.5</v>
      </c>
      <c r="G46" s="15">
        <f t="shared" si="5"/>
        <v>7</v>
      </c>
    </row>
    <row r="47" spans="1:7" ht="15">
      <c r="A47" s="30" t="s">
        <v>133</v>
      </c>
      <c r="B47" s="11">
        <v>33</v>
      </c>
      <c r="C47" s="12">
        <v>62</v>
      </c>
      <c r="D47" s="85">
        <v>78</v>
      </c>
      <c r="E47" s="34">
        <f t="shared" si="4"/>
        <v>0.003339184040412689</v>
      </c>
      <c r="F47" s="35">
        <f t="shared" si="6"/>
        <v>1.3636363636363635</v>
      </c>
      <c r="G47" s="15">
        <f t="shared" si="5"/>
        <v>45</v>
      </c>
    </row>
    <row r="48" spans="1:7" ht="15">
      <c r="A48" s="30" t="s">
        <v>134</v>
      </c>
      <c r="B48" s="11">
        <v>373</v>
      </c>
      <c r="C48" s="12">
        <v>378</v>
      </c>
      <c r="D48" s="85">
        <v>368</v>
      </c>
      <c r="E48" s="34">
        <f t="shared" si="4"/>
        <v>0.015754099062459864</v>
      </c>
      <c r="F48" s="35">
        <f t="shared" si="6"/>
        <v>-0.013404825737265416</v>
      </c>
      <c r="G48" s="15">
        <f t="shared" si="5"/>
        <v>-5</v>
      </c>
    </row>
    <row r="49" spans="1:7" ht="15">
      <c r="A49" s="30" t="s">
        <v>136</v>
      </c>
      <c r="B49" s="11">
        <v>73</v>
      </c>
      <c r="C49" s="12">
        <v>50</v>
      </c>
      <c r="D49" s="85">
        <v>40</v>
      </c>
      <c r="E49" s="34">
        <f t="shared" si="4"/>
        <v>0.0017124020720065071</v>
      </c>
      <c r="F49" s="35">
        <f t="shared" si="6"/>
        <v>-0.4520547945205479</v>
      </c>
      <c r="G49" s="15">
        <f t="shared" si="5"/>
        <v>-33</v>
      </c>
    </row>
    <row r="50" spans="1:7" ht="15">
      <c r="A50" s="30" t="s">
        <v>46</v>
      </c>
      <c r="B50" s="11">
        <v>210</v>
      </c>
      <c r="C50" s="12">
        <v>116</v>
      </c>
      <c r="D50" s="85">
        <v>127</v>
      </c>
      <c r="E50" s="34">
        <f t="shared" si="4"/>
        <v>0.00543687657862066</v>
      </c>
      <c r="F50" s="35">
        <f t="shared" si="6"/>
        <v>-0.3952380952380952</v>
      </c>
      <c r="G50" s="15">
        <f t="shared" si="5"/>
        <v>-83</v>
      </c>
    </row>
    <row r="51" spans="1:7" ht="15">
      <c r="A51" s="30" t="s">
        <v>137</v>
      </c>
      <c r="B51" s="11">
        <v>23</v>
      </c>
      <c r="C51" s="12">
        <v>37</v>
      </c>
      <c r="D51" s="85">
        <v>34</v>
      </c>
      <c r="E51" s="34">
        <f t="shared" si="4"/>
        <v>0.001455541761205531</v>
      </c>
      <c r="F51" s="35">
        <f t="shared" si="6"/>
        <v>0.4782608695652174</v>
      </c>
      <c r="G51" s="15">
        <f t="shared" si="5"/>
        <v>11</v>
      </c>
    </row>
    <row r="52" spans="1:7" ht="15">
      <c r="A52" s="30" t="s">
        <v>135</v>
      </c>
      <c r="B52" s="11">
        <v>5</v>
      </c>
      <c r="C52" s="12">
        <v>10</v>
      </c>
      <c r="D52" s="85">
        <v>11</v>
      </c>
      <c r="E52" s="34">
        <f t="shared" si="4"/>
        <v>0.00047091056980178947</v>
      </c>
      <c r="F52" s="35">
        <f t="shared" si="6"/>
        <v>1.2</v>
      </c>
      <c r="G52" s="15">
        <f t="shared" si="5"/>
        <v>6</v>
      </c>
    </row>
    <row r="53" spans="1:7" ht="15">
      <c r="A53" s="30" t="s">
        <v>138</v>
      </c>
      <c r="B53" s="11">
        <v>714</v>
      </c>
      <c r="C53" s="12">
        <v>857</v>
      </c>
      <c r="D53" s="85">
        <v>841</v>
      </c>
      <c r="E53" s="34">
        <f t="shared" si="4"/>
        <v>0.03600325356393681</v>
      </c>
      <c r="F53" s="35">
        <f t="shared" si="6"/>
        <v>0.17787114845938376</v>
      </c>
      <c r="G53" s="15">
        <f t="shared" si="5"/>
        <v>127</v>
      </c>
    </row>
    <row r="54" spans="1:7" ht="15">
      <c r="A54" s="30" t="s">
        <v>139</v>
      </c>
      <c r="B54" s="11">
        <v>245</v>
      </c>
      <c r="C54" s="12">
        <v>283</v>
      </c>
      <c r="D54" s="85">
        <v>265</v>
      </c>
      <c r="E54" s="34">
        <f t="shared" si="4"/>
        <v>0.01134466372704311</v>
      </c>
      <c r="F54" s="35">
        <f t="shared" si="6"/>
        <v>0.08163265306122448</v>
      </c>
      <c r="G54" s="15">
        <f t="shared" si="5"/>
        <v>20</v>
      </c>
    </row>
    <row r="55" spans="1:7" ht="15">
      <c r="A55" s="30" t="s">
        <v>140</v>
      </c>
      <c r="B55" s="11">
        <v>191</v>
      </c>
      <c r="C55" s="12">
        <v>119</v>
      </c>
      <c r="D55" s="85">
        <v>75</v>
      </c>
      <c r="E55" s="34">
        <f t="shared" si="4"/>
        <v>0.003210753885012201</v>
      </c>
      <c r="F55" s="35">
        <f t="shared" si="6"/>
        <v>-0.6073298429319371</v>
      </c>
      <c r="G55" s="15">
        <f t="shared" si="5"/>
        <v>-116</v>
      </c>
    </row>
    <row r="56" spans="1:7" ht="15">
      <c r="A56" s="30" t="s">
        <v>141</v>
      </c>
      <c r="B56" s="11">
        <v>100</v>
      </c>
      <c r="C56" s="12">
        <v>153</v>
      </c>
      <c r="D56" s="85">
        <v>137</v>
      </c>
      <c r="E56" s="34">
        <f t="shared" si="4"/>
        <v>0.005864977096622287</v>
      </c>
      <c r="F56" s="35">
        <f t="shared" si="6"/>
        <v>0.37</v>
      </c>
      <c r="G56" s="15">
        <f t="shared" si="5"/>
        <v>37</v>
      </c>
    </row>
    <row r="57" spans="1:7" ht="15">
      <c r="A57" s="30" t="s">
        <v>142</v>
      </c>
      <c r="B57" s="11">
        <v>302</v>
      </c>
      <c r="C57" s="12">
        <v>368</v>
      </c>
      <c r="D57" s="85">
        <v>407</v>
      </c>
      <c r="E57" s="34">
        <f t="shared" si="4"/>
        <v>0.01742369108266621</v>
      </c>
      <c r="F57" s="35">
        <f t="shared" si="6"/>
        <v>0.347682119205298</v>
      </c>
      <c r="G57" s="15">
        <f t="shared" si="5"/>
        <v>105</v>
      </c>
    </row>
    <row r="58" spans="1:7" ht="15">
      <c r="A58" s="30" t="s">
        <v>143</v>
      </c>
      <c r="B58" s="11">
        <v>27</v>
      </c>
      <c r="C58" s="12">
        <v>36</v>
      </c>
      <c r="D58" s="85">
        <v>45</v>
      </c>
      <c r="E58" s="34">
        <f t="shared" si="4"/>
        <v>0.0019264523310073205</v>
      </c>
      <c r="F58" s="35">
        <f t="shared" si="6"/>
        <v>0.6666666666666666</v>
      </c>
      <c r="G58" s="15">
        <f t="shared" si="5"/>
        <v>18</v>
      </c>
    </row>
    <row r="59" spans="1:7" ht="15">
      <c r="A59" s="30" t="s">
        <v>144</v>
      </c>
      <c r="B59" s="11">
        <v>322</v>
      </c>
      <c r="C59" s="12">
        <v>392</v>
      </c>
      <c r="D59" s="85">
        <v>409</v>
      </c>
      <c r="E59" s="34">
        <f t="shared" si="4"/>
        <v>0.017509311186266537</v>
      </c>
      <c r="F59" s="35">
        <f t="shared" si="6"/>
        <v>0.2701863354037267</v>
      </c>
      <c r="G59" s="15">
        <f t="shared" si="5"/>
        <v>87</v>
      </c>
    </row>
    <row r="60" spans="1:7" ht="15">
      <c r="A60" s="30" t="s">
        <v>145</v>
      </c>
      <c r="B60" s="11">
        <v>369</v>
      </c>
      <c r="C60" s="12">
        <v>225</v>
      </c>
      <c r="D60" s="85">
        <v>402</v>
      </c>
      <c r="E60" s="34">
        <f t="shared" si="4"/>
        <v>0.017209640823665398</v>
      </c>
      <c r="F60" s="35">
        <f t="shared" si="6"/>
        <v>0.08943089430894309</v>
      </c>
      <c r="G60" s="15">
        <f t="shared" si="5"/>
        <v>33</v>
      </c>
    </row>
    <row r="61" spans="1:7" ht="15">
      <c r="A61" s="30" t="s">
        <v>146</v>
      </c>
      <c r="B61" s="11">
        <v>24</v>
      </c>
      <c r="C61" s="12">
        <v>23</v>
      </c>
      <c r="D61" s="85">
        <v>20</v>
      </c>
      <c r="E61" s="34">
        <f t="shared" si="4"/>
        <v>0.0008562010360032536</v>
      </c>
      <c r="F61" s="35">
        <f t="shared" si="6"/>
        <v>-0.16666666666666666</v>
      </c>
      <c r="G61" s="15">
        <f t="shared" si="5"/>
        <v>-4</v>
      </c>
    </row>
    <row r="62" spans="1:7" ht="15">
      <c r="A62" s="30" t="s">
        <v>147</v>
      </c>
      <c r="B62" s="11">
        <v>43</v>
      </c>
      <c r="C62" s="12">
        <v>36</v>
      </c>
      <c r="D62" s="85">
        <v>39</v>
      </c>
      <c r="E62" s="34">
        <f t="shared" si="4"/>
        <v>0.0016695920202063445</v>
      </c>
      <c r="F62" s="35">
        <f t="shared" si="6"/>
        <v>-0.09302325581395349</v>
      </c>
      <c r="G62" s="15">
        <f t="shared" si="5"/>
        <v>-4</v>
      </c>
    </row>
    <row r="63" spans="1:7" ht="15">
      <c r="A63" s="30" t="s">
        <v>148</v>
      </c>
      <c r="B63" s="11">
        <v>59</v>
      </c>
      <c r="C63" s="12">
        <v>45</v>
      </c>
      <c r="D63" s="85">
        <v>54</v>
      </c>
      <c r="E63" s="34">
        <f t="shared" si="4"/>
        <v>0.0023117427972087845</v>
      </c>
      <c r="F63" s="35">
        <f t="shared" si="6"/>
        <v>-0.0847457627118644</v>
      </c>
      <c r="G63" s="15">
        <f t="shared" si="5"/>
        <v>-5</v>
      </c>
    </row>
    <row r="64" spans="1:7" ht="15">
      <c r="A64" s="30" t="s">
        <v>149</v>
      </c>
      <c r="B64" s="11">
        <v>118</v>
      </c>
      <c r="C64" s="12">
        <v>95</v>
      </c>
      <c r="D64" s="85">
        <v>136</v>
      </c>
      <c r="E64" s="34">
        <f t="shared" si="4"/>
        <v>0.005822167044822124</v>
      </c>
      <c r="F64" s="35">
        <f t="shared" si="6"/>
        <v>0.15254237288135594</v>
      </c>
      <c r="G64" s="15">
        <f t="shared" si="5"/>
        <v>18</v>
      </c>
    </row>
    <row r="65" spans="1:7" ht="15">
      <c r="A65" s="30" t="s">
        <v>150</v>
      </c>
      <c r="B65" s="11">
        <v>186</v>
      </c>
      <c r="C65" s="12">
        <v>67</v>
      </c>
      <c r="D65" s="85">
        <v>80</v>
      </c>
      <c r="E65" s="34">
        <f t="shared" si="4"/>
        <v>0.0034248041440130142</v>
      </c>
      <c r="F65" s="35">
        <f t="shared" si="6"/>
        <v>-0.5698924731182796</v>
      </c>
      <c r="G65" s="15">
        <f t="shared" si="5"/>
        <v>-106</v>
      </c>
    </row>
    <row r="66" spans="1:7" ht="15">
      <c r="A66" s="30" t="s">
        <v>151</v>
      </c>
      <c r="B66" s="11">
        <v>59</v>
      </c>
      <c r="C66" s="12">
        <v>75</v>
      </c>
      <c r="D66" s="85">
        <v>89</v>
      </c>
      <c r="E66" s="34">
        <f aca="true" t="shared" si="7" ref="E66:E83">D66/$D$83</f>
        <v>0.0038100946102144783</v>
      </c>
      <c r="F66" s="35">
        <f t="shared" si="6"/>
        <v>0.5084745762711864</v>
      </c>
      <c r="G66" s="15">
        <f aca="true" t="shared" si="8" ref="G66:G83">D66-B66</f>
        <v>30</v>
      </c>
    </row>
    <row r="67" spans="1:7" ht="15">
      <c r="A67" s="30" t="s">
        <v>152</v>
      </c>
      <c r="B67" s="11">
        <v>259</v>
      </c>
      <c r="C67" s="12">
        <v>316</v>
      </c>
      <c r="D67" s="85">
        <v>335</v>
      </c>
      <c r="E67" s="34">
        <f t="shared" si="7"/>
        <v>0.014341367353054498</v>
      </c>
      <c r="F67" s="35">
        <f t="shared" si="6"/>
        <v>0.29343629343629346</v>
      </c>
      <c r="G67" s="15">
        <f t="shared" si="8"/>
        <v>76</v>
      </c>
    </row>
    <row r="68" spans="1:7" ht="15">
      <c r="A68" s="30" t="s">
        <v>153</v>
      </c>
      <c r="B68" s="11">
        <v>214</v>
      </c>
      <c r="C68" s="12">
        <v>249</v>
      </c>
      <c r="D68" s="85">
        <v>246</v>
      </c>
      <c r="E68" s="34">
        <f t="shared" si="7"/>
        <v>0.010531272742840018</v>
      </c>
      <c r="F68" s="35">
        <f t="shared" si="6"/>
        <v>0.14953271028037382</v>
      </c>
      <c r="G68" s="15">
        <f t="shared" si="8"/>
        <v>32</v>
      </c>
    </row>
    <row r="69" spans="1:7" ht="15">
      <c r="A69" s="30" t="s">
        <v>154</v>
      </c>
      <c r="B69" s="11">
        <v>29</v>
      </c>
      <c r="C69" s="12">
        <v>30</v>
      </c>
      <c r="D69" s="85">
        <v>25</v>
      </c>
      <c r="E69" s="34">
        <f t="shared" si="7"/>
        <v>0.001070251295004067</v>
      </c>
      <c r="F69" s="35">
        <f t="shared" si="6"/>
        <v>-0.13793103448275862</v>
      </c>
      <c r="G69" s="15">
        <f t="shared" si="8"/>
        <v>-4</v>
      </c>
    </row>
    <row r="70" spans="1:7" ht="15">
      <c r="A70" s="30" t="s">
        <v>155</v>
      </c>
      <c r="B70" s="11">
        <v>21</v>
      </c>
      <c r="C70" s="12">
        <v>31</v>
      </c>
      <c r="D70" s="85">
        <v>33</v>
      </c>
      <c r="E70" s="34">
        <f t="shared" si="7"/>
        <v>0.0014127317094053684</v>
      </c>
      <c r="F70" s="35">
        <f t="shared" si="6"/>
        <v>0.5714285714285714</v>
      </c>
      <c r="G70" s="15">
        <f t="shared" si="8"/>
        <v>12</v>
      </c>
    </row>
    <row r="71" spans="1:7" ht="15">
      <c r="A71" s="30" t="s">
        <v>156</v>
      </c>
      <c r="B71" s="11">
        <v>70</v>
      </c>
      <c r="C71" s="12">
        <v>75</v>
      </c>
      <c r="D71" s="85">
        <v>80</v>
      </c>
      <c r="E71" s="34">
        <f t="shared" si="7"/>
        <v>0.0034248041440130142</v>
      </c>
      <c r="F71" s="35">
        <f t="shared" si="6"/>
        <v>0.14285714285714285</v>
      </c>
      <c r="G71" s="15">
        <f t="shared" si="8"/>
        <v>10</v>
      </c>
    </row>
    <row r="72" spans="1:7" ht="15">
      <c r="A72" s="30" t="s">
        <v>157</v>
      </c>
      <c r="B72" s="11">
        <v>89</v>
      </c>
      <c r="C72" s="12">
        <v>104</v>
      </c>
      <c r="D72" s="85">
        <v>101</v>
      </c>
      <c r="E72" s="34">
        <f t="shared" si="7"/>
        <v>0.004323815231816431</v>
      </c>
      <c r="F72" s="35">
        <f t="shared" si="6"/>
        <v>0.1348314606741573</v>
      </c>
      <c r="G72" s="15">
        <f t="shared" si="8"/>
        <v>12</v>
      </c>
    </row>
    <row r="73" spans="1:7" ht="15">
      <c r="A73" s="30" t="s">
        <v>158</v>
      </c>
      <c r="B73" s="11">
        <v>10</v>
      </c>
      <c r="C73" s="12">
        <v>13</v>
      </c>
      <c r="D73" s="85">
        <v>8</v>
      </c>
      <c r="E73" s="34">
        <f t="shared" si="7"/>
        <v>0.0003424804144013014</v>
      </c>
      <c r="F73" s="35">
        <f t="shared" si="6"/>
        <v>-0.2</v>
      </c>
      <c r="G73" s="15">
        <f t="shared" si="8"/>
        <v>-2</v>
      </c>
    </row>
    <row r="74" spans="1:7" ht="15">
      <c r="A74" s="30" t="s">
        <v>159</v>
      </c>
      <c r="B74" s="11">
        <v>495</v>
      </c>
      <c r="C74" s="12">
        <v>439</v>
      </c>
      <c r="D74" s="85">
        <v>502</v>
      </c>
      <c r="E74" s="34">
        <f t="shared" si="7"/>
        <v>0.021490646003681665</v>
      </c>
      <c r="F74" s="35">
        <f t="shared" si="6"/>
        <v>0.014141414141414142</v>
      </c>
      <c r="G74" s="15">
        <f t="shared" si="8"/>
        <v>7</v>
      </c>
    </row>
    <row r="75" spans="1:7" ht="15">
      <c r="A75" s="30" t="s">
        <v>160</v>
      </c>
      <c r="B75" s="11">
        <v>71</v>
      </c>
      <c r="C75" s="12">
        <v>75</v>
      </c>
      <c r="D75" s="85">
        <v>93</v>
      </c>
      <c r="E75" s="34">
        <f t="shared" si="7"/>
        <v>0.003981334817415129</v>
      </c>
      <c r="F75" s="35">
        <f aca="true" t="shared" si="9" ref="F75:F83">(D75-B75)/B75</f>
        <v>0.30985915492957744</v>
      </c>
      <c r="G75" s="15">
        <f t="shared" si="8"/>
        <v>22</v>
      </c>
    </row>
    <row r="76" spans="1:7" ht="15">
      <c r="A76" s="30" t="s">
        <v>161</v>
      </c>
      <c r="B76" s="11">
        <v>149</v>
      </c>
      <c r="C76" s="12">
        <v>187</v>
      </c>
      <c r="D76" s="85">
        <v>158</v>
      </c>
      <c r="E76" s="34">
        <f t="shared" si="7"/>
        <v>0.006763988184425703</v>
      </c>
      <c r="F76" s="35">
        <f t="shared" si="9"/>
        <v>0.06040268456375839</v>
      </c>
      <c r="G76" s="15">
        <f t="shared" si="8"/>
        <v>9</v>
      </c>
    </row>
    <row r="77" spans="1:7" ht="15">
      <c r="A77" s="30" t="s">
        <v>162</v>
      </c>
      <c r="B77" s="11">
        <v>8</v>
      </c>
      <c r="C77" s="12">
        <v>13</v>
      </c>
      <c r="D77" s="85">
        <v>11</v>
      </c>
      <c r="E77" s="34">
        <f t="shared" si="7"/>
        <v>0.00047091056980178947</v>
      </c>
      <c r="F77" s="35">
        <f t="shared" si="9"/>
        <v>0.375</v>
      </c>
      <c r="G77" s="15">
        <f t="shared" si="8"/>
        <v>3</v>
      </c>
    </row>
    <row r="78" spans="1:7" ht="15">
      <c r="A78" s="30" t="s">
        <v>163</v>
      </c>
      <c r="B78" s="11">
        <v>213</v>
      </c>
      <c r="C78" s="12">
        <v>183</v>
      </c>
      <c r="D78" s="85">
        <v>175</v>
      </c>
      <c r="E78" s="34">
        <f t="shared" si="7"/>
        <v>0.0074917590650284685</v>
      </c>
      <c r="F78" s="35">
        <f t="shared" si="9"/>
        <v>-0.1784037558685446</v>
      </c>
      <c r="G78" s="15">
        <f t="shared" si="8"/>
        <v>-38</v>
      </c>
    </row>
    <row r="79" spans="1:7" ht="15">
      <c r="A79" s="30" t="s">
        <v>164</v>
      </c>
      <c r="B79" s="11">
        <v>29</v>
      </c>
      <c r="C79" s="12">
        <v>57</v>
      </c>
      <c r="D79" s="85">
        <v>123</v>
      </c>
      <c r="E79" s="34">
        <f t="shared" si="7"/>
        <v>0.005265636371420009</v>
      </c>
      <c r="F79" s="35">
        <f t="shared" si="9"/>
        <v>3.2413793103448274</v>
      </c>
      <c r="G79" s="15">
        <f t="shared" si="8"/>
        <v>94</v>
      </c>
    </row>
    <row r="80" spans="1:7" ht="15">
      <c r="A80" s="30" t="s">
        <v>165</v>
      </c>
      <c r="B80" s="11">
        <v>86</v>
      </c>
      <c r="C80" s="12">
        <v>87</v>
      </c>
      <c r="D80" s="85">
        <v>79</v>
      </c>
      <c r="E80" s="34">
        <f t="shared" si="7"/>
        <v>0.0033819940922128516</v>
      </c>
      <c r="F80" s="35">
        <f t="shared" si="9"/>
        <v>-0.08139534883720931</v>
      </c>
      <c r="G80" s="15">
        <f t="shared" si="8"/>
        <v>-7</v>
      </c>
    </row>
    <row r="81" spans="1:7" ht="15">
      <c r="A81" s="30" t="s">
        <v>166</v>
      </c>
      <c r="B81" s="11">
        <v>41</v>
      </c>
      <c r="C81" s="12">
        <v>47</v>
      </c>
      <c r="D81" s="85">
        <v>59</v>
      </c>
      <c r="E81" s="34">
        <f t="shared" si="7"/>
        <v>0.002525793056209598</v>
      </c>
      <c r="F81" s="35">
        <f t="shared" si="9"/>
        <v>0.43902439024390244</v>
      </c>
      <c r="G81" s="15">
        <f t="shared" si="8"/>
        <v>18</v>
      </c>
    </row>
    <row r="82" spans="1:7" ht="15.75" thickBot="1">
      <c r="A82" s="30" t="s">
        <v>167</v>
      </c>
      <c r="B82" s="11">
        <v>168</v>
      </c>
      <c r="C82" s="12">
        <v>158</v>
      </c>
      <c r="D82" s="85">
        <v>124</v>
      </c>
      <c r="E82" s="34">
        <f t="shared" si="7"/>
        <v>0.005308446423220172</v>
      </c>
      <c r="F82" s="35">
        <f t="shared" si="9"/>
        <v>-0.2619047619047619</v>
      </c>
      <c r="G82" s="15">
        <f t="shared" si="8"/>
        <v>-44</v>
      </c>
    </row>
    <row r="83" spans="1:7" ht="15.75" thickBot="1">
      <c r="A83" s="32" t="s">
        <v>169</v>
      </c>
      <c r="B83" s="83">
        <v>21804</v>
      </c>
      <c r="C83" s="78">
        <v>22375</v>
      </c>
      <c r="D83" s="84">
        <v>23359</v>
      </c>
      <c r="E83" s="36">
        <f t="shared" si="7"/>
        <v>1</v>
      </c>
      <c r="F83" s="36">
        <f t="shared" si="9"/>
        <v>0.07131718950651257</v>
      </c>
      <c r="G83" s="54">
        <f t="shared" si="8"/>
        <v>1555</v>
      </c>
    </row>
  </sheetData>
  <sheetProtection/>
  <autoFilter ref="A1:F83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tepav</dc:creator>
  <cp:keywords/>
  <dc:description/>
  <cp:lastModifiedBy>Elvan</cp:lastModifiedBy>
  <dcterms:created xsi:type="dcterms:W3CDTF">2011-08-11T09:01:00Z</dcterms:created>
  <dcterms:modified xsi:type="dcterms:W3CDTF">2012-02-03T14:35:31Z</dcterms:modified>
  <cp:category/>
  <cp:version/>
  <cp:contentType/>
  <cp:contentStatus/>
</cp:coreProperties>
</file>