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40" windowHeight="8475" tabRatio="924" activeTab="0"/>
  </bookViews>
  <sheets>
    <sheet name="Sigortalı Sayıları" sheetId="1" r:id="rId1"/>
    <sheet name="Sigortalı_Sektör" sheetId="2" r:id="rId2"/>
    <sheet name="Sigortalı_İmalat_Sektör" sheetId="3" r:id="rId3"/>
    <sheet name="İşyeri_Sektör" sheetId="4" r:id="rId4"/>
    <sheet name="İşyeri_İmalat_Sektör" sheetId="5" r:id="rId5"/>
    <sheet name="Sigortalı_İl" sheetId="6" r:id="rId6"/>
    <sheet name="İşyeri_İl" sheetId="7" r:id="rId7"/>
    <sheet name="Kadın_Sektör" sheetId="8" r:id="rId8"/>
    <sheet name="Kadın_İmalat_Sektör" sheetId="9" r:id="rId9"/>
    <sheet name="Kadın_İl" sheetId="10" r:id="rId10"/>
    <sheet name="İşsizlikSigortası_Başvuru" sheetId="11" r:id="rId11"/>
    <sheet name="İşsizlikSigortası_Ödeme" sheetId="12" r:id="rId12"/>
    <sheet name="Endeksler" sheetId="13" r:id="rId13"/>
  </sheets>
  <definedNames>
    <definedName name="_xlnm._FilterDatabase" localSheetId="10" hidden="1">'İşsizlikSigortası_Başvuru'!$A$1:$F$83</definedName>
    <definedName name="_xlnm._FilterDatabase" localSheetId="11" hidden="1">'İşsizlikSigortası_Ödeme'!$A$1:$F$83</definedName>
    <definedName name="_xlnm._FilterDatabase" localSheetId="6" hidden="1">'İşyeri_İl'!$A$1:$M$90</definedName>
    <definedName name="_xlnm._FilterDatabase" localSheetId="4" hidden="1">'İşyeri_İmalat_Sektör'!$A$1:$M$25</definedName>
    <definedName name="_xlnm._FilterDatabase" localSheetId="3" hidden="1">'İşyeri_Sektör'!$A$1:$M$90</definedName>
    <definedName name="_xlnm._FilterDatabase" localSheetId="9" hidden="1">'Kadın_İl'!$A$1:$N$89</definedName>
    <definedName name="_xlnm._FilterDatabase" localSheetId="8" hidden="1">'Kadın_İmalat_Sektör'!$A$1:$M$25</definedName>
    <definedName name="_xlnm._FilterDatabase" localSheetId="7" hidden="1">'Kadın_Sektör'!$A$1:$M$90</definedName>
    <definedName name="_xlnm._FilterDatabase" localSheetId="0" hidden="1">'Sigortalı Sayıları'!$A$1:$K$46</definedName>
    <definedName name="_xlnm._FilterDatabase" localSheetId="5" hidden="1">'Sigortalı_İl'!$A$1:$M$90</definedName>
    <definedName name="_xlnm._FilterDatabase" localSheetId="2" hidden="1">'Sigortalı_İmalat_Sektör'!$A$1:$M$25</definedName>
    <definedName name="_xlnm._FilterDatabase" localSheetId="1" hidden="1">'Sigortalı_Sektör'!$A$1:$M$90</definedName>
  </definedNames>
  <calcPr fullCalcOnLoad="1"/>
</workbook>
</file>

<file path=xl/sharedStrings.xml><?xml version="1.0" encoding="utf-8"?>
<sst xmlns="http://schemas.openxmlformats.org/spreadsheetml/2006/main" count="889" uniqueCount="302">
  <si>
    <t>Zorunlu Sigortalı Sayıları (4a)</t>
  </si>
  <si>
    <t>Aylar</t>
  </si>
  <si>
    <t>FAALİYET KODU</t>
  </si>
  <si>
    <t>01</t>
  </si>
  <si>
    <t xml:space="preserve">BİTKİSEL VE HAYVANSAL ÜRETİM        </t>
  </si>
  <si>
    <t>02</t>
  </si>
  <si>
    <t xml:space="preserve">ORMANCILIK VE TOMRUKÇULUK           </t>
  </si>
  <si>
    <t>03</t>
  </si>
  <si>
    <t xml:space="preserve">BALIKÇILIK VE SU ÜRÜNLERİ YETİŞ.    </t>
  </si>
  <si>
    <t>05</t>
  </si>
  <si>
    <t xml:space="preserve">KÖMÜR VE LİNYİT ÇIKARTILMASI        </t>
  </si>
  <si>
    <t>06</t>
  </si>
  <si>
    <t xml:space="preserve">HAM PETROL VE DOĞALGAZ ÇIKARIMI     </t>
  </si>
  <si>
    <t>07</t>
  </si>
  <si>
    <t xml:space="preserve">METAL CEVHERİ MADENCİLİĞİ           </t>
  </si>
  <si>
    <t>08</t>
  </si>
  <si>
    <t xml:space="preserve">DİĞER MADENCİLİK VE TAŞ OCAKÇILIĞI  </t>
  </si>
  <si>
    <t>09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</si>
  <si>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</si>
  <si>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</si>
  <si>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</si>
  <si>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</si>
  <si>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</si>
  <si>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</si>
  <si>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</si>
  <si>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</si>
  <si>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</si>
  <si>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</si>
  <si>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</si>
  <si>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</si>
  <si>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</si>
  <si>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</si>
  <si>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</si>
  <si>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</si>
  <si>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</si>
  <si>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</si>
  <si>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</si>
  <si>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</si>
  <si>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</si>
  <si>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</si>
  <si>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</si>
  <si>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</si>
  <si>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</si>
  <si>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</si>
  <si>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</si>
  <si>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</si>
  <si>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</si>
  <si>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</si>
  <si>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</si>
  <si>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</si>
  <si>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</si>
  <si>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</si>
  <si>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</si>
  <si>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</si>
  <si>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</si>
  <si>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</si>
  <si>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</si>
  <si>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</si>
  <si>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</si>
  <si>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</si>
  <si>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</si>
  <si>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</si>
  <si>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</si>
  <si>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</si>
  <si>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</si>
  <si>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</si>
  <si>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</si>
  <si>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</si>
  <si>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</si>
  <si>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</si>
  <si>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</si>
  <si>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</si>
  <si>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</si>
  <si>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</si>
  <si>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</si>
  <si>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</si>
  <si>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</si>
  <si>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</si>
  <si>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</si>
  <si>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</si>
  <si>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</si>
  <si>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</si>
  <si>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</si>
  <si>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</si>
  <si>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</si>
  <si>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</si>
  <si>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</si>
  <si>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</si>
  <si>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</si>
  <si>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</si>
  <si>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</si>
  <si>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</si>
  <si>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</si>
  <si>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</si>
  <si>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</si>
  <si>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</si>
  <si>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</si>
  <si>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</si>
  <si>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</si>
  <si>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</si>
  <si>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</si>
  <si>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>İL KODU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</si>
  <si>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</si>
  <si>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</si>
  <si>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</si>
  <si>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</si>
  <si>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</si>
  <si>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</si>
  <si>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</si>
  <si>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</si>
  <si>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</si>
  <si>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</si>
  <si>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</si>
  <si>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</si>
  <si>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</si>
  <si>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</si>
  <si>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</si>
  <si>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</si>
  <si>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</si>
  <si>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</si>
  <si>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</si>
  <si>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</si>
  <si>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</si>
  <si>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</si>
  <si>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</si>
  <si>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</si>
  <si>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</si>
  <si>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</si>
  <si>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</si>
  <si>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</si>
  <si>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</si>
  <si>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</si>
  <si>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</si>
  <si>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</si>
  <si>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</si>
  <si>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</si>
  <si>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</si>
  <si>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</si>
  <si>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</si>
  <si>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</si>
  <si>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</si>
  <si>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</si>
  <si>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</si>
  <si>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</si>
  <si>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</si>
  <si>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</si>
  <si>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</si>
  <si>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</si>
  <si>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</si>
  <si>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</si>
  <si>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</si>
  <si>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</si>
  <si>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</si>
  <si>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</si>
  <si>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</si>
  <si>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</si>
  <si>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</si>
  <si>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</si>
  <si>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</si>
  <si>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</si>
  <si>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</si>
  <si>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</si>
  <si>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</si>
  <si>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</si>
  <si>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</si>
  <si>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</si>
  <si>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</si>
  <si>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</si>
  <si>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</si>
  <si>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</si>
  <si>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</si>
  <si>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</si>
  <si>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</si>
  <si>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</si>
  <si>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</si>
  <si>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</si>
  <si>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</si>
  <si>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</si>
  <si>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</si>
  <si>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</si>
  <si>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</si>
  <si>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</si>
  <si>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</si>
  <si>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</si>
  <si>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</si>
  <si>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</si>
  <si>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</si>
  <si>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</si>
  <si>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</si>
  <si>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</si>
  <si>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</si>
  <si>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</si>
  <si>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</si>
  <si>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</si>
  <si>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</si>
  <si>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</si>
  <si>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</si>
  <si>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</si>
  <si>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</si>
  <si>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</si>
  <si>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</si>
  <si>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</si>
  <si>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</si>
  <si>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</si>
  <si>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</si>
  <si>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</si>
  <si>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</si>
  <si>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</si>
  <si>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</si>
  <si>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</si>
  <si>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</si>
  <si>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</si>
  <si>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</si>
  <si>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</si>
  <si>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</si>
  <si>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</si>
  <si>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</si>
  <si>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</si>
  <si>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</si>
  <si>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</si>
  <si>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</si>
  <si>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</si>
  <si>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</si>
  <si>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</si>
  <si>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</si>
  <si>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</si>
  <si>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</si>
  <si>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</si>
  <si>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</si>
  <si>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</si>
  <si>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</si>
  <si>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</si>
  <si>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</si>
  <si>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</si>
  <si>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</si>
  <si>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</si>
  <si>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</si>
  <si>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</si>
  <si>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</si>
  <si>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</si>
  <si>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</si>
  <si>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</si>
  <si>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</si>
  <si>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</si>
  <si>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</si>
  <si>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</si>
  <si>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</si>
  <si>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</si>
  <si>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</si>
  <si>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</si>
  <si>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</si>
  <si>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</si>
  <si>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</si>
  <si>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</si>
  <si>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</si>
  <si>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</si>
  <si>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</si>
  <si>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</si>
  <si>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</si>
  <si>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</si>
  <si>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</si>
  <si>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</si>
  <si>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</si>
  <si>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</si>
  <si>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Zorunlu Sigortalı Sayıları (4b)</t>
  </si>
  <si>
    <t>Aktif Sigortalı Sayıları (4c)</t>
  </si>
  <si>
    <t xml:space="preserve">Toplam Kayıtlı İstihdam </t>
  </si>
  <si>
    <t xml:space="preserve">Toplam Kayıtlı İstihdam (Mevsimsellikten Arındırılmış) </t>
  </si>
  <si>
    <t>Endeks</t>
  </si>
  <si>
    <t>Endeks (Mevsimsellikten Arındırılmış)</t>
  </si>
  <si>
    <t xml:space="preserve">Kadın İstihdamının Toplam İstihdama Oranı </t>
  </si>
  <si>
    <t xml:space="preserve">Kadın İstihdamının Toplam İstihdama Oranı   (Mevsimsellikten Arındırılmış) </t>
  </si>
  <si>
    <t>İMALAT T O P L A M</t>
  </si>
  <si>
    <t xml:space="preserve">Zorunlu Sigortalı Sayıları (4a) (Mevsimsellikten Arındırılmış) </t>
  </si>
  <si>
    <t xml:space="preserve">Zorunlu Sigortalı Sayıları (4b) (Mevsimsellikten Arındırılmış) </t>
  </si>
  <si>
    <t xml:space="preserve">Aktif Sigortalı Sayıları (4c) (Mevsimsellikten Arındırılmış) </t>
  </si>
  <si>
    <t>Ocak 2012 (Mevsimsellikten Arındırılmış)</t>
  </si>
  <si>
    <t>Sektörün payı (Şubat 2012)</t>
  </si>
  <si>
    <t>Çalışan Sayısında Değişim (Şubat 2012 - Şubat 2011)</t>
  </si>
  <si>
    <t>Çalışan Sayısındaki Fark (Şubat 2012 - Şubat 2011)</t>
  </si>
  <si>
    <t>Artışta Sektörün Payı (%) (Şubat 2012)</t>
  </si>
  <si>
    <t>Şubat 2012 (Mevsimsellikten Arındırılmış)</t>
  </si>
  <si>
    <t>Çalışan Sayısında Değişim (Şubat 2012 - Ocak 2012) (Mevsimsellikten Arındırılmış)</t>
  </si>
  <si>
    <t>Çalışan Sayısındaki Fark (Şubat 2012 - Ocak 2012) (Mevsimsellikten Arındırılmış)</t>
  </si>
  <si>
    <t>İşyeri Sayısında Değişim (Şubat 2012 - Şubat 2011)</t>
  </si>
  <si>
    <t>İşyeri Sayısındaki Fark (Şubat 2012 - Şubat 2011)</t>
  </si>
  <si>
    <t>İşyeri Sayısında Değişim (Şubat 2012 - Ocak 2012) (Mevsimsellikten Arındırılmış)</t>
  </si>
  <si>
    <t>İşyeri Sayısındaki Fark (Şubat 2012 - Ocak 2012) (Mevsimsellikten Arındırılmış)</t>
  </si>
  <si>
    <t>İlin Payı (Şubat 2012)</t>
  </si>
  <si>
    <t>Artışta İlin Payı (%) (Şubat 2012)</t>
  </si>
  <si>
    <t>Sektörün Sigortalı Kadın İstihdamındaki Payı (Şubat 2012)</t>
  </si>
  <si>
    <t>Sigortalı Kadın Sayısında Değişim (Şubat 2012 - Ocak 2012) (Mevsimsellikten Arındırılmış)</t>
  </si>
  <si>
    <t>Sigortalı Kadın Sayısındaki Fark (Şubat 2012 - Ocak 2012) (Mevsimsellikten Arındırılmış)</t>
  </si>
  <si>
    <t xml:space="preserve">İldeki Kadın İstihdamının Toplam İstihdama Oranı (Şubat 2012) </t>
  </si>
  <si>
    <t>Kadın İstihdamındaki Değişim (Şubat 2012 - Şubat 2011)</t>
  </si>
  <si>
    <t>Kadın İstihdamındaki Fark (Şubat 2012 - Şubat 2011)</t>
  </si>
  <si>
    <t>Kadın İstihdamında Değişim (Şubat 2012 - Ocak 2012) (Mevsimsellikten Arındırılmış)</t>
  </si>
  <si>
    <t>Kadın İstihdamında Fark (Şubat 2012 - Ocak 2012) (Mevsimsellikten Arındırılmış)</t>
  </si>
  <si>
    <t>Başvuru Sayısındaki Değişim (Şubat 2012 - Şubat 2011)</t>
  </si>
  <si>
    <t>Başvuru Sayısındaki Fark (Şubat 2012 - Şubat 2011)</t>
  </si>
  <si>
    <t>Ödeme Yapılan Kişi Sayısındaki Değişim (Şubat 2012 - Şubat 2011)</t>
  </si>
  <si>
    <t>Ödeme Yapılan Kişi Sayısındaki Fark (Şubat 2012 - Şubat 2011)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</si>
</sst>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;[Red]#,##0"/>
    <numFmt numFmtId="173" formatCode="0.0%"/>
    <numFmt numFmtId="174" formatCode="0.0"/>
    <numFmt numFmtId="175" formatCode="[$-41F]dd\ mmmm\ yyyy\ dddd"/>
    <numFmt numFmtId="176" formatCode="#,##0.00\ &quot;TL&quot;"/>
    <numFmt numFmtId="177" formatCode="0.000"/>
    <numFmt numFmtId="178" formatCode="#,##0.000\ &quot;TL&quot;"/>
    <numFmt numFmtId="179" formatCode="#,##0.0000\ &quot;TL&quot;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#,##0.0"/>
    <numFmt numFmtId="185" formatCode="#,##0.000"/>
    <numFmt numFmtId="186" formatCode="0.0000"/>
    <numFmt numFmtId="187" formatCode="#,##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Tur"/>
      <family val="0"/>
    </font>
    <font>
      <b/>
      <sz val="8.5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hair"/>
      <bottom/>
    </border>
    <border>
      <left style="medium"/>
      <right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5" fillId="0" borderId="0" applyNumberFormat="0" applyFill="0" applyBorder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3" fillId="33" borderId="10" xfId="54" applyFont="1" applyFill="1" applyBorder="1" applyAlignment="1" quotePrefix="1">
      <alignment horizontal="center" vertical="top"/>
      <protection/>
    </xf>
    <xf numFmtId="0" fontId="4" fillId="33" borderId="11" xfId="52" applyFont="1" applyFill="1" applyBorder="1" applyAlignment="1">
      <alignment horizontal="center"/>
      <protection/>
    </xf>
    <xf numFmtId="0" fontId="4" fillId="33" borderId="12" xfId="52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0" fontId="3" fillId="33" borderId="11" xfId="54" applyFont="1" applyFill="1" applyBorder="1" applyAlignment="1" quotePrefix="1">
      <alignment horizontal="center" vertical="top"/>
      <protection/>
    </xf>
    <xf numFmtId="0" fontId="3" fillId="33" borderId="13" xfId="54" applyFont="1" applyFill="1" applyBorder="1" applyAlignment="1" quotePrefix="1">
      <alignment horizontal="center" vertical="top"/>
      <protection/>
    </xf>
    <xf numFmtId="0" fontId="4" fillId="0" borderId="14" xfId="54" applyFont="1" applyFill="1" applyBorder="1" applyAlignment="1">
      <alignment vertical="center"/>
      <protection/>
    </xf>
    <xf numFmtId="0" fontId="4" fillId="0" borderId="15" xfId="54" applyFont="1" applyFill="1" applyBorder="1" applyAlignment="1">
      <alignment vertical="center"/>
      <protection/>
    </xf>
    <xf numFmtId="0" fontId="4" fillId="0" borderId="16" xfId="54" applyFont="1" applyFill="1" applyBorder="1" applyAlignment="1">
      <alignment vertical="center"/>
      <protection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17" fontId="46" fillId="34" borderId="19" xfId="0" applyNumberFormat="1" applyFont="1" applyFill="1" applyBorder="1" applyAlignment="1">
      <alignment horizontal="center" vertical="center"/>
    </xf>
    <xf numFmtId="17" fontId="46" fillId="34" borderId="20" xfId="0" applyNumberFormat="1" applyFont="1" applyFill="1" applyBorder="1" applyAlignment="1">
      <alignment horizontal="center" vertical="center" wrapText="1"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17" fontId="46" fillId="34" borderId="23" xfId="0" applyNumberFormat="1" applyFont="1" applyFill="1" applyBorder="1" applyAlignment="1">
      <alignment horizontal="center" vertical="center" wrapText="1"/>
    </xf>
    <xf numFmtId="173" fontId="0" fillId="0" borderId="21" xfId="0" applyNumberFormat="1" applyBorder="1" applyAlignment="1">
      <alignment/>
    </xf>
    <xf numFmtId="173" fontId="0" fillId="0" borderId="22" xfId="0" applyNumberFormat="1" applyBorder="1" applyAlignment="1">
      <alignment/>
    </xf>
    <xf numFmtId="0" fontId="46" fillId="34" borderId="19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0" fontId="46" fillId="34" borderId="23" xfId="0" applyFont="1" applyFill="1" applyBorder="1" applyAlignment="1">
      <alignment horizontal="center" vertical="center" wrapText="1"/>
    </xf>
    <xf numFmtId="0" fontId="4" fillId="33" borderId="10" xfId="52" applyFont="1" applyFill="1" applyBorder="1" applyAlignment="1">
      <alignment horizontal="center"/>
      <protection/>
    </xf>
    <xf numFmtId="0" fontId="4" fillId="0" borderId="14" xfId="52" applyFont="1" applyBorder="1">
      <alignment/>
      <protection/>
    </xf>
    <xf numFmtId="0" fontId="4" fillId="0" borderId="15" xfId="52" applyFont="1" applyBorder="1">
      <alignment/>
      <protection/>
    </xf>
    <xf numFmtId="0" fontId="4" fillId="0" borderId="16" xfId="52" applyFont="1" applyBorder="1">
      <alignment/>
      <protection/>
    </xf>
    <xf numFmtId="172" fontId="0" fillId="0" borderId="18" xfId="0" applyNumberFormat="1" applyBorder="1" applyAlignment="1">
      <alignment/>
    </xf>
    <xf numFmtId="173" fontId="46" fillId="0" borderId="23" xfId="0" applyNumberFormat="1" applyFont="1" applyBorder="1" applyAlignment="1">
      <alignment/>
    </xf>
    <xf numFmtId="17" fontId="46" fillId="34" borderId="23" xfId="0" applyNumberFormat="1" applyFont="1" applyFill="1" applyBorder="1" applyAlignment="1">
      <alignment horizontal="center" vertical="center"/>
    </xf>
    <xf numFmtId="0" fontId="4" fillId="0" borderId="25" xfId="54" applyFont="1" applyFill="1" applyBorder="1" applyAlignment="1">
      <alignment vertical="center"/>
      <protection/>
    </xf>
    <xf numFmtId="0" fontId="4" fillId="0" borderId="26" xfId="54" applyFont="1" applyFill="1" applyBorder="1" applyAlignment="1">
      <alignment vertical="center"/>
      <protection/>
    </xf>
    <xf numFmtId="0" fontId="4" fillId="0" borderId="27" xfId="54" applyFont="1" applyFill="1" applyBorder="1" applyAlignment="1">
      <alignment vertical="center"/>
      <protection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46" fillId="0" borderId="19" xfId="0" applyFont="1" applyBorder="1" applyAlignment="1">
      <alignment/>
    </xf>
    <xf numFmtId="0" fontId="46" fillId="0" borderId="23" xfId="0" applyFont="1" applyBorder="1" applyAlignment="1">
      <alignment/>
    </xf>
    <xf numFmtId="173" fontId="0" fillId="0" borderId="22" xfId="67" applyNumberFormat="1" applyFont="1" applyBorder="1" applyAlignment="1">
      <alignment/>
    </xf>
    <xf numFmtId="173" fontId="0" fillId="0" borderId="28" xfId="67" applyNumberFormat="1" applyFont="1" applyBorder="1" applyAlignment="1">
      <alignment/>
    </xf>
    <xf numFmtId="173" fontId="46" fillId="0" borderId="23" xfId="67" applyNumberFormat="1" applyFont="1" applyBorder="1" applyAlignment="1">
      <alignment/>
    </xf>
    <xf numFmtId="173" fontId="46" fillId="0" borderId="20" xfId="67" applyNumberFormat="1" applyFont="1" applyBorder="1" applyAlignment="1">
      <alignment/>
    </xf>
    <xf numFmtId="0" fontId="46" fillId="34" borderId="19" xfId="0" applyFont="1" applyFill="1" applyBorder="1" applyAlignment="1">
      <alignment horizontal="center" vertical="center" wrapText="1"/>
    </xf>
    <xf numFmtId="173" fontId="0" fillId="0" borderId="29" xfId="0" applyNumberFormat="1" applyBorder="1" applyAlignment="1">
      <alignment/>
    </xf>
    <xf numFmtId="173" fontId="0" fillId="0" borderId="18" xfId="0" applyNumberFormat="1" applyBorder="1" applyAlignment="1">
      <alignment/>
    </xf>
    <xf numFmtId="17" fontId="46" fillId="34" borderId="21" xfId="0" applyNumberFormat="1" applyFont="1" applyFill="1" applyBorder="1" applyAlignment="1">
      <alignment horizontal="center" vertical="center" wrapText="1"/>
    </xf>
    <xf numFmtId="173" fontId="46" fillId="0" borderId="19" xfId="0" applyNumberFormat="1" applyFont="1" applyBorder="1" applyAlignment="1">
      <alignment/>
    </xf>
    <xf numFmtId="17" fontId="46" fillId="34" borderId="30" xfId="0" applyNumberFormat="1" applyFont="1" applyFill="1" applyBorder="1" applyAlignment="1">
      <alignment horizontal="center" vertical="center" wrapText="1"/>
    </xf>
    <xf numFmtId="173" fontId="0" fillId="0" borderId="21" xfId="67" applyNumberFormat="1" applyFont="1" applyBorder="1" applyAlignment="1">
      <alignment/>
    </xf>
    <xf numFmtId="17" fontId="46" fillId="34" borderId="29" xfId="0" applyNumberFormat="1" applyFont="1" applyFill="1" applyBorder="1" applyAlignment="1">
      <alignment horizontal="center" vertical="center" wrapText="1"/>
    </xf>
    <xf numFmtId="0" fontId="46" fillId="34" borderId="31" xfId="0" applyFont="1" applyFill="1" applyBorder="1" applyAlignment="1">
      <alignment horizontal="center" vertical="center" wrapText="1"/>
    </xf>
    <xf numFmtId="0" fontId="4" fillId="0" borderId="32" xfId="54" applyFont="1" applyFill="1" applyBorder="1" applyAlignment="1">
      <alignment vertical="center"/>
      <protection/>
    </xf>
    <xf numFmtId="0" fontId="4" fillId="33" borderId="13" xfId="52" applyFont="1" applyFill="1" applyBorder="1" applyAlignment="1">
      <alignment horizontal="center"/>
      <protection/>
    </xf>
    <xf numFmtId="0" fontId="4" fillId="0" borderId="32" xfId="52" applyFont="1" applyBorder="1">
      <alignment/>
      <protection/>
    </xf>
    <xf numFmtId="0" fontId="46" fillId="34" borderId="23" xfId="0" applyFont="1" applyFill="1" applyBorder="1" applyAlignment="1">
      <alignment horizontal="center" wrapText="1"/>
    </xf>
    <xf numFmtId="174" fontId="0" fillId="0" borderId="18" xfId="0" applyNumberFormat="1" applyBorder="1" applyAlignment="1">
      <alignment/>
    </xf>
    <xf numFmtId="174" fontId="0" fillId="0" borderId="22" xfId="0" applyNumberFormat="1" applyBorder="1" applyAlignment="1">
      <alignment/>
    </xf>
    <xf numFmtId="17" fontId="46" fillId="34" borderId="17" xfId="0" applyNumberFormat="1" applyFont="1" applyFill="1" applyBorder="1" applyAlignment="1">
      <alignment horizontal="center" vertical="center" wrapText="1"/>
    </xf>
    <xf numFmtId="172" fontId="0" fillId="0" borderId="22" xfId="0" applyNumberFormat="1" applyBorder="1" applyAlignment="1">
      <alignment/>
    </xf>
    <xf numFmtId="3" fontId="46" fillId="0" borderId="23" xfId="0" applyNumberFormat="1" applyFont="1" applyBorder="1" applyAlignment="1">
      <alignment/>
    </xf>
    <xf numFmtId="3" fontId="46" fillId="0" borderId="19" xfId="0" applyNumberFormat="1" applyFont="1" applyBorder="1" applyAlignment="1">
      <alignment/>
    </xf>
    <xf numFmtId="172" fontId="46" fillId="0" borderId="19" xfId="0" applyNumberFormat="1" applyFont="1" applyBorder="1" applyAlignment="1">
      <alignment/>
    </xf>
    <xf numFmtId="172" fontId="46" fillId="0" borderId="23" xfId="0" applyNumberFormat="1" applyFont="1" applyBorder="1" applyAlignment="1">
      <alignment/>
    </xf>
    <xf numFmtId="174" fontId="0" fillId="0" borderId="0" xfId="0" applyNumberFormat="1" applyBorder="1" applyAlignment="1">
      <alignment/>
    </xf>
    <xf numFmtId="17" fontId="0" fillId="0" borderId="21" xfId="0" applyNumberFormat="1" applyBorder="1" applyAlignment="1">
      <alignment/>
    </xf>
    <xf numFmtId="17" fontId="0" fillId="0" borderId="22" xfId="0" applyNumberFormat="1" applyBorder="1" applyAlignment="1">
      <alignment/>
    </xf>
    <xf numFmtId="0" fontId="46" fillId="34" borderId="31" xfId="0" applyFont="1" applyFill="1" applyBorder="1" applyAlignment="1">
      <alignment horizontal="center"/>
    </xf>
    <xf numFmtId="9" fontId="0" fillId="0" borderId="0" xfId="67" applyFont="1" applyBorder="1" applyAlignment="1">
      <alignment/>
    </xf>
    <xf numFmtId="0" fontId="0" fillId="0" borderId="0" xfId="0" applyBorder="1" applyAlignment="1">
      <alignment/>
    </xf>
    <xf numFmtId="0" fontId="46" fillId="0" borderId="0" xfId="0" applyFont="1" applyAlignment="1">
      <alignment/>
    </xf>
    <xf numFmtId="173" fontId="0" fillId="0" borderId="24" xfId="67" applyNumberFormat="1" applyFont="1" applyBorder="1" applyAlignment="1">
      <alignment/>
    </xf>
    <xf numFmtId="173" fontId="46" fillId="0" borderId="24" xfId="67" applyNumberFormat="1" applyFont="1" applyBorder="1" applyAlignment="1">
      <alignment/>
    </xf>
    <xf numFmtId="3" fontId="0" fillId="0" borderId="33" xfId="0" applyNumberFormat="1" applyBorder="1" applyAlignment="1">
      <alignment/>
    </xf>
    <xf numFmtId="172" fontId="0" fillId="0" borderId="33" xfId="0" applyNumberFormat="1" applyBorder="1" applyAlignment="1">
      <alignment/>
    </xf>
    <xf numFmtId="3" fontId="46" fillId="0" borderId="20" xfId="0" applyNumberFormat="1" applyFont="1" applyBorder="1" applyAlignment="1">
      <alignment/>
    </xf>
    <xf numFmtId="174" fontId="0" fillId="0" borderId="0" xfId="0" applyNumberFormat="1" applyAlignment="1">
      <alignment/>
    </xf>
    <xf numFmtId="0" fontId="47" fillId="0" borderId="0" xfId="0" applyFont="1" applyAlignment="1">
      <alignment/>
    </xf>
    <xf numFmtId="17" fontId="25" fillId="34" borderId="17" xfId="0" applyNumberFormat="1" applyFont="1" applyFill="1" applyBorder="1" applyAlignment="1">
      <alignment horizontal="center" vertical="center" wrapText="1"/>
    </xf>
    <xf numFmtId="17" fontId="25" fillId="34" borderId="23" xfId="0" applyNumberFormat="1" applyFont="1" applyFill="1" applyBorder="1" applyAlignment="1">
      <alignment horizontal="center" vertical="center" wrapText="1"/>
    </xf>
    <xf numFmtId="17" fontId="25" fillId="34" borderId="21" xfId="0" applyNumberFormat="1" applyFont="1" applyFill="1" applyBorder="1" applyAlignment="1">
      <alignment horizontal="center" vertical="center" wrapText="1"/>
    </xf>
    <xf numFmtId="17" fontId="25" fillId="34" borderId="19" xfId="0" applyNumberFormat="1" applyFont="1" applyFill="1" applyBorder="1" applyAlignment="1">
      <alignment horizontal="center" vertical="center" wrapText="1"/>
    </xf>
    <xf numFmtId="17" fontId="25" fillId="34" borderId="31" xfId="0" applyNumberFormat="1" applyFont="1" applyFill="1" applyBorder="1" applyAlignment="1">
      <alignment horizontal="center" vertical="center"/>
    </xf>
    <xf numFmtId="17" fontId="25" fillId="34" borderId="23" xfId="0" applyNumberFormat="1" applyFont="1" applyFill="1" applyBorder="1" applyAlignment="1">
      <alignment horizontal="center" vertical="center"/>
    </xf>
    <xf numFmtId="0" fontId="25" fillId="34" borderId="23" xfId="0" applyFont="1" applyFill="1" applyBorder="1" applyAlignment="1">
      <alignment horizontal="center" vertical="center" wrapText="1"/>
    </xf>
    <xf numFmtId="172" fontId="26" fillId="0" borderId="22" xfId="0" applyNumberFormat="1" applyFont="1" applyBorder="1" applyAlignment="1">
      <alignment/>
    </xf>
    <xf numFmtId="172" fontId="0" fillId="0" borderId="21" xfId="0" applyNumberFormat="1" applyBorder="1" applyAlignment="1">
      <alignment/>
    </xf>
    <xf numFmtId="17" fontId="0" fillId="0" borderId="0" xfId="0" applyNumberFormat="1" applyAlignment="1">
      <alignment/>
    </xf>
    <xf numFmtId="173" fontId="0" fillId="0" borderId="0" xfId="67" applyNumberFormat="1" applyFont="1" applyAlignment="1">
      <alignment/>
    </xf>
    <xf numFmtId="173" fontId="0" fillId="0" borderId="17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46" fillId="0" borderId="20" xfId="0" applyNumberFormat="1" applyFont="1" applyBorder="1" applyAlignment="1">
      <alignment/>
    </xf>
    <xf numFmtId="172" fontId="46" fillId="0" borderId="20" xfId="0" applyNumberFormat="1" applyFont="1" applyBorder="1" applyAlignment="1">
      <alignment/>
    </xf>
    <xf numFmtId="172" fontId="46" fillId="0" borderId="31" xfId="0" applyNumberFormat="1" applyFont="1" applyBorder="1" applyAlignment="1">
      <alignment/>
    </xf>
    <xf numFmtId="17" fontId="46" fillId="34" borderId="19" xfId="0" applyNumberFormat="1" applyFont="1" applyFill="1" applyBorder="1" applyAlignment="1">
      <alignment horizontal="center" vertical="center" wrapText="1"/>
    </xf>
    <xf numFmtId="0" fontId="46" fillId="34" borderId="20" xfId="0" applyFont="1" applyFill="1" applyBorder="1" applyAlignment="1">
      <alignment horizontal="center" vertical="center" wrapText="1"/>
    </xf>
    <xf numFmtId="3" fontId="46" fillId="0" borderId="31" xfId="0" applyNumberFormat="1" applyFont="1" applyBorder="1" applyAlignment="1">
      <alignment/>
    </xf>
    <xf numFmtId="173" fontId="0" fillId="0" borderId="0" xfId="67" applyNumberFormat="1" applyFont="1" applyAlignment="1">
      <alignment/>
    </xf>
    <xf numFmtId="173" fontId="0" fillId="0" borderId="0" xfId="67" applyNumberFormat="1" applyFont="1" applyAlignment="1">
      <alignment/>
    </xf>
    <xf numFmtId="173" fontId="0" fillId="0" borderId="0" xfId="67" applyNumberFormat="1" applyFont="1" applyAlignment="1">
      <alignment/>
    </xf>
    <xf numFmtId="0" fontId="6" fillId="33" borderId="19" xfId="54" applyFont="1" applyFill="1" applyBorder="1" applyAlignment="1">
      <alignment horizontal="center" vertical="top" wrapText="1"/>
      <protection/>
    </xf>
    <xf numFmtId="0" fontId="6" fillId="33" borderId="31" xfId="54" applyFont="1" applyFill="1" applyBorder="1" applyAlignment="1" quotePrefix="1">
      <alignment horizontal="center" vertical="top" wrapText="1"/>
      <protection/>
    </xf>
    <xf numFmtId="0" fontId="3" fillId="33" borderId="19" xfId="52" applyFont="1" applyFill="1" applyBorder="1" applyAlignment="1">
      <alignment horizontal="center"/>
      <protection/>
    </xf>
    <xf numFmtId="0" fontId="3" fillId="33" borderId="31" xfId="52" applyFont="1" applyFill="1" applyBorder="1" applyAlignment="1">
      <alignment horizontal="center"/>
      <protection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Binlik Ayracı 2" xfId="42"/>
    <cellStyle name="Çıkış" xfId="43"/>
    <cellStyle name="Giriş" xfId="44"/>
    <cellStyle name="Hesaplama" xfId="45"/>
    <cellStyle name="Hyperlink" xfId="46"/>
    <cellStyle name="İşaretli Hücre" xfId="47"/>
    <cellStyle name="İyi" xfId="48"/>
    <cellStyle name="Followed Hyperlink" xfId="49"/>
    <cellStyle name="Hyperlink" xfId="50"/>
    <cellStyle name="Kötü" xfId="51"/>
    <cellStyle name="Normal 2" xfId="52"/>
    <cellStyle name="Normal 4 2 2" xfId="53"/>
    <cellStyle name="Normal_Sayfa2" xfId="54"/>
    <cellStyle name="Not" xfId="55"/>
    <cellStyle name="Nötr" xfId="56"/>
    <cellStyle name="Currency" xfId="57"/>
    <cellStyle name="Currency [0]" xfId="58"/>
    <cellStyle name="Toplam" xfId="59"/>
    <cellStyle name="Uyarı Metni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62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'Sigortalı Sayıları'!$J$1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8"/>
              <c:delete val="1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'Sigortalı Sayıları'!$A$11:$A$51</c:f>
              <c:strCache/>
            </c:strRef>
          </c:cat>
          <c:val>
            <c:numRef>
              <c:f>'Sigortalı Sayıları'!$J$11:$J$51</c:f>
              <c:numCache/>
            </c:numRef>
          </c:val>
          <c:smooth val="1"/>
        </c:ser>
        <c:ser>
          <c:idx val="1"/>
          <c:order val="1"/>
          <c:tx>
            <c:strRef>
              <c:f>'Sigortalı Sayıları'!$K$1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8"/>
              <c:delete val="1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'Sigortalı Sayıları'!$A$11:$A$51</c:f>
              <c:strCache/>
            </c:strRef>
          </c:cat>
          <c:val>
            <c:numRef>
              <c:f>'Sigortalı Sayıları'!$K$11:$K$51</c:f>
              <c:numCache/>
            </c:numRef>
          </c:val>
          <c:smooth val="1"/>
        </c:ser>
        <c:marker val="1"/>
        <c:axId val="38631152"/>
        <c:axId val="12136049"/>
      </c:lineChart>
      <c:dateAx>
        <c:axId val="3863115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36049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12136049"/>
        <c:scaling>
          <c:orientation val="minMax"/>
          <c:max val="125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311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075"/>
          <c:y val="0.913"/>
          <c:w val="0.49425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-0.001"/>
          <c:w val="0.99875"/>
          <c:h val="0.7735"/>
        </c:manualLayout>
      </c:layout>
      <c:lineChart>
        <c:grouping val="standard"/>
        <c:varyColors val="0"/>
        <c:ser>
          <c:idx val="0"/>
          <c:order val="0"/>
          <c:tx>
            <c:strRef>
              <c:f>Endeksler!$B$1</c:f>
              <c:strCache>
                <c:ptCount val="1"/>
                <c:pt idx="0">
                  <c:v>Kadın İstihdamının Toplam İstihdama Oranı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Endeksler!$A$2:$A$42</c:f>
              <c:strCache/>
            </c:strRef>
          </c:cat>
          <c:val>
            <c:numRef>
              <c:f>Endeksler!$B$2:$B$42</c:f>
              <c:numCache/>
            </c:numRef>
          </c:val>
          <c:smooth val="1"/>
        </c:ser>
        <c:ser>
          <c:idx val="1"/>
          <c:order val="1"/>
          <c:tx>
            <c:strRef>
              <c:f>Endeksler!$C$1</c:f>
              <c:strCache>
                <c:ptCount val="1"/>
                <c:pt idx="0">
                  <c:v>Kadın İstihdamının Toplam İstihdama Oranı   (Mevsimsellikten Arındırılmış)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Endeksler!$A$2:$A$42</c:f>
              <c:strCache/>
            </c:strRef>
          </c:cat>
          <c:val>
            <c:numRef>
              <c:f>Endeksler!$C$2:$C$42</c:f>
              <c:numCache/>
            </c:numRef>
          </c:val>
          <c:smooth val="1"/>
        </c:ser>
        <c:marker val="1"/>
        <c:axId val="42115578"/>
        <c:axId val="43495883"/>
      </c:lineChart>
      <c:dateAx>
        <c:axId val="4211557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95883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43495883"/>
        <c:scaling>
          <c:orientation val="minMax"/>
          <c:max val="0.25"/>
          <c:min val="0.225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155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5"/>
          <c:y val="0.79825"/>
          <c:w val="0.8932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0.0705</cdr:x>
      <cdr:y>0.59875</cdr:y>
    </cdr:from>
    <cdr:to>
      <cdr:x>0.932</cdr:x>
      <cdr:y>0.59875</cdr:y>
    </cdr:to>
    <cdr:sp>
      <cdr:nvSpPr>
        <cdr:cNvPr id="1" name="2 Düz Bağlayıcı"/>
        <cdr:cNvSpPr>
          <a:spLocks/>
        </cdr:cNvSpPr>
      </cdr:nvSpPr>
      <cdr:spPr>
        <a:xfrm flipV="1">
          <a:off x="466725" y="1819275"/>
          <a:ext cx="5772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0</xdr:rowOff>
    </xdr:from>
    <xdr:to>
      <xdr:col>22</xdr:col>
      <xdr:colOff>600075</xdr:colOff>
      <xdr:row>16</xdr:row>
      <xdr:rowOff>180975</xdr:rowOff>
    </xdr:to>
    <xdr:graphicFrame>
      <xdr:nvGraphicFramePr>
        <xdr:cNvPr id="1" name="1 Grafik"/>
        <xdr:cNvGraphicFramePr/>
      </xdr:nvGraphicFramePr>
      <xdr:xfrm>
        <a:off x="12144375" y="771525"/>
        <a:ext cx="66960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14</xdr:col>
      <xdr:colOff>600075</xdr:colOff>
      <xdr:row>19</xdr:row>
      <xdr:rowOff>9525</xdr:rowOff>
    </xdr:to>
    <xdr:graphicFrame>
      <xdr:nvGraphicFramePr>
        <xdr:cNvPr id="1" name="4 Grafik"/>
        <xdr:cNvGraphicFramePr/>
      </xdr:nvGraphicFramePr>
      <xdr:xfrm>
        <a:off x="3314700" y="962025"/>
        <a:ext cx="66960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5" sqref="B5"/>
    </sheetView>
  </sheetViews>
  <sheetFormatPr defaultColWidth="9.140625" defaultRowHeight="15"/>
  <cols>
    <col min="1" max="1" width="8.140625" style="0" customWidth="1"/>
    <col min="2" max="2" width="17.7109375" style="0" customWidth="1"/>
    <col min="3" max="3" width="16.28125" style="0" customWidth="1"/>
    <col min="4" max="4" width="15.57421875" style="0" customWidth="1"/>
    <col min="5" max="5" width="14.421875" style="0" customWidth="1"/>
    <col min="6" max="6" width="18.421875" style="0" customWidth="1"/>
    <col min="7" max="7" width="17.421875" style="0" customWidth="1"/>
    <col min="8" max="8" width="17.8515625" style="0" customWidth="1"/>
    <col min="9" max="9" width="17.28125" style="0" customWidth="1"/>
    <col min="10" max="10" width="12.421875" style="0" customWidth="1"/>
    <col min="11" max="11" width="16.421875" style="0" customWidth="1"/>
    <col min="12" max="12" width="10.140625" style="0" bestFit="1" customWidth="1"/>
  </cols>
  <sheetData>
    <row r="1" spans="1:11" ht="60.75" thickBot="1">
      <c r="A1" s="22" t="s">
        <v>1</v>
      </c>
      <c r="B1" s="22" t="s">
        <v>0</v>
      </c>
      <c r="C1" s="49" t="s">
        <v>264</v>
      </c>
      <c r="D1" s="22" t="s">
        <v>265</v>
      </c>
      <c r="E1" s="22" t="s">
        <v>266</v>
      </c>
      <c r="F1" s="49" t="s">
        <v>273</v>
      </c>
      <c r="G1" s="22" t="s">
        <v>274</v>
      </c>
      <c r="H1" s="93" t="s">
        <v>275</v>
      </c>
      <c r="I1" s="82" t="s">
        <v>267</v>
      </c>
      <c r="J1" s="65" t="s">
        <v>268</v>
      </c>
      <c r="K1" s="53" t="s">
        <v>269</v>
      </c>
    </row>
    <row r="2" spans="1:11" ht="15">
      <c r="A2" s="63">
        <v>39448</v>
      </c>
      <c r="B2" s="15">
        <v>8449577</v>
      </c>
      <c r="C2" s="10">
        <v>3124938</v>
      </c>
      <c r="D2" s="15">
        <v>2188536.741667897</v>
      </c>
      <c r="E2" s="15">
        <f>SUM(B2:D2)</f>
        <v>13763051.741667897</v>
      </c>
      <c r="F2" s="10"/>
      <c r="G2" s="15"/>
      <c r="H2" s="10"/>
      <c r="I2" s="15"/>
      <c r="J2" s="62"/>
      <c r="K2" s="55"/>
    </row>
    <row r="3" spans="1:11" ht="15">
      <c r="A3" s="64">
        <v>39479</v>
      </c>
      <c r="B3" s="16">
        <v>8474374</v>
      </c>
      <c r="C3" s="12">
        <v>3120508</v>
      </c>
      <c r="D3" s="16">
        <v>2187729.3742594407</v>
      </c>
      <c r="E3" s="16">
        <f>SUM(B3:D3)</f>
        <v>13782611.37425944</v>
      </c>
      <c r="F3" s="12"/>
      <c r="G3" s="16"/>
      <c r="H3" s="12"/>
      <c r="I3" s="16"/>
      <c r="J3" s="62"/>
      <c r="K3" s="55"/>
    </row>
    <row r="4" spans="1:11" ht="15">
      <c r="A4" s="64">
        <v>39508</v>
      </c>
      <c r="B4" s="16">
        <v>8704188</v>
      </c>
      <c r="C4" s="12">
        <v>3114771</v>
      </c>
      <c r="D4" s="16">
        <v>2186579.1889824276</v>
      </c>
      <c r="E4" s="16">
        <f>SUM(B4:D4)</f>
        <v>14005538.188982427</v>
      </c>
      <c r="F4" s="12"/>
      <c r="G4" s="16"/>
      <c r="H4" s="12"/>
      <c r="I4" s="16"/>
      <c r="J4" s="62"/>
      <c r="K4" s="55"/>
    </row>
    <row r="5" spans="1:11" ht="15">
      <c r="A5" s="64">
        <v>39539</v>
      </c>
      <c r="B5" s="16">
        <v>10097779</v>
      </c>
      <c r="C5" s="12">
        <v>3116223</v>
      </c>
      <c r="D5" s="16">
        <v>2188697.8571152603</v>
      </c>
      <c r="E5" s="16">
        <f>SUM(B5:D5)</f>
        <v>15402699.857115261</v>
      </c>
      <c r="F5" s="12"/>
      <c r="G5" s="16"/>
      <c r="H5" s="12"/>
      <c r="I5" s="16"/>
      <c r="J5" s="62"/>
      <c r="K5" s="55"/>
    </row>
    <row r="6" spans="1:11" ht="15">
      <c r="A6" s="64">
        <v>39569</v>
      </c>
      <c r="B6" s="16">
        <v>9703722</v>
      </c>
      <c r="C6" s="12">
        <v>3090399</v>
      </c>
      <c r="D6" s="16">
        <v>2187336.431585037</v>
      </c>
      <c r="E6" s="16">
        <f>SUM(B6:D6)</f>
        <v>14981457.431585036</v>
      </c>
      <c r="F6" s="12"/>
      <c r="G6" s="16"/>
      <c r="H6" s="12"/>
      <c r="I6" s="16"/>
      <c r="J6" s="62"/>
      <c r="K6" s="55"/>
    </row>
    <row r="7" spans="1:11" ht="15">
      <c r="A7" s="64">
        <v>39600</v>
      </c>
      <c r="B7" s="16">
        <v>9188005</v>
      </c>
      <c r="C7" s="12">
        <v>3103104</v>
      </c>
      <c r="D7" s="16">
        <v>2187929.873482827</v>
      </c>
      <c r="E7" s="16">
        <f aca="true" t="shared" si="0" ref="E7:E44">SUM(B7:D7)</f>
        <v>14479038.873482827</v>
      </c>
      <c r="F7" s="12"/>
      <c r="G7" s="16"/>
      <c r="H7" s="12"/>
      <c r="I7" s="16"/>
      <c r="J7" s="62"/>
      <c r="K7" s="55"/>
    </row>
    <row r="8" spans="1:11" ht="15">
      <c r="A8" s="64">
        <v>39630</v>
      </c>
      <c r="B8" s="16">
        <v>9127041</v>
      </c>
      <c r="C8" s="12">
        <v>3136366</v>
      </c>
      <c r="D8" s="16">
        <v>2188256.579806648</v>
      </c>
      <c r="E8" s="16">
        <f t="shared" si="0"/>
        <v>14451663.579806648</v>
      </c>
      <c r="F8" s="12"/>
      <c r="G8" s="16"/>
      <c r="H8" s="12"/>
      <c r="I8" s="16"/>
      <c r="J8" s="62"/>
      <c r="K8" s="55"/>
    </row>
    <row r="9" spans="1:11" ht="15">
      <c r="A9" s="64">
        <v>39661</v>
      </c>
      <c r="B9" s="16">
        <v>9117005</v>
      </c>
      <c r="C9" s="12">
        <v>3143098</v>
      </c>
      <c r="D9" s="16">
        <v>2185030.6905160993</v>
      </c>
      <c r="E9" s="16">
        <f t="shared" si="0"/>
        <v>14445133.6905161</v>
      </c>
      <c r="F9" s="12"/>
      <c r="G9" s="16"/>
      <c r="H9" s="12"/>
      <c r="I9" s="16"/>
      <c r="J9" s="62"/>
      <c r="K9" s="55"/>
    </row>
    <row r="10" spans="1:11" ht="15">
      <c r="A10" s="64">
        <v>39692</v>
      </c>
      <c r="B10" s="16">
        <v>9163639</v>
      </c>
      <c r="C10" s="12">
        <v>3143137</v>
      </c>
      <c r="D10" s="16">
        <v>2183772.1998550254</v>
      </c>
      <c r="E10" s="16">
        <f t="shared" si="0"/>
        <v>14490548.199855026</v>
      </c>
      <c r="F10" s="12"/>
      <c r="G10" s="16"/>
      <c r="H10" s="12"/>
      <c r="I10" s="16"/>
      <c r="J10" s="62"/>
      <c r="K10" s="55"/>
    </row>
    <row r="11" spans="1:13" ht="15">
      <c r="A11" s="64">
        <v>39722</v>
      </c>
      <c r="B11" s="16">
        <v>9119936</v>
      </c>
      <c r="C11" s="12">
        <v>3034113</v>
      </c>
      <c r="D11" s="16">
        <v>2187772.3383787386</v>
      </c>
      <c r="E11" s="16">
        <f t="shared" si="0"/>
        <v>14341821.338378739</v>
      </c>
      <c r="F11" s="16">
        <v>8802394</v>
      </c>
      <c r="G11" s="16">
        <v>3075506</v>
      </c>
      <c r="H11" s="16">
        <v>2175422</v>
      </c>
      <c r="I11" s="16">
        <v>14069509</v>
      </c>
      <c r="J11" s="54">
        <f aca="true" t="shared" si="1" ref="J11:J18">(E11/$E$11)*100</f>
        <v>100</v>
      </c>
      <c r="K11" s="55">
        <f>I11/$I$11*100</f>
        <v>100</v>
      </c>
      <c r="L11" s="11"/>
      <c r="M11" s="67"/>
    </row>
    <row r="12" spans="1:13" ht="15">
      <c r="A12" s="64">
        <v>39753</v>
      </c>
      <c r="B12" s="16">
        <v>9022823</v>
      </c>
      <c r="C12" s="12">
        <v>3038435</v>
      </c>
      <c r="D12" s="16">
        <v>2199424.56556641</v>
      </c>
      <c r="E12" s="16">
        <f t="shared" si="0"/>
        <v>14260682.56556641</v>
      </c>
      <c r="F12" s="16">
        <v>8802524</v>
      </c>
      <c r="G12" s="16">
        <v>3062781</v>
      </c>
      <c r="H12" s="16">
        <v>2191419</v>
      </c>
      <c r="I12" s="16">
        <v>14066061</v>
      </c>
      <c r="J12" s="54">
        <f t="shared" si="1"/>
        <v>99.43425056763745</v>
      </c>
      <c r="K12" s="55">
        <f>I12/$I$11*100</f>
        <v>99.97549310356175</v>
      </c>
      <c r="L12" s="11"/>
      <c r="M12" s="67"/>
    </row>
    <row r="13" spans="1:13" ht="15">
      <c r="A13" s="64">
        <v>39783</v>
      </c>
      <c r="B13" s="16">
        <v>8802989</v>
      </c>
      <c r="C13" s="12">
        <v>3025650</v>
      </c>
      <c r="D13" s="16">
        <v>2205675.844924122</v>
      </c>
      <c r="E13" s="16">
        <f t="shared" si="0"/>
        <v>14034314.844924122</v>
      </c>
      <c r="F13" s="16">
        <v>8764792</v>
      </c>
      <c r="G13" s="16">
        <v>3058198</v>
      </c>
      <c r="H13" s="16">
        <v>2202724</v>
      </c>
      <c r="I13" s="16">
        <v>14033027</v>
      </c>
      <c r="J13" s="54">
        <f t="shared" si="1"/>
        <v>97.85587558093664</v>
      </c>
      <c r="K13" s="55">
        <f>I13/$I$11*100</f>
        <v>99.74070168333522</v>
      </c>
      <c r="L13" s="11"/>
      <c r="M13" s="67"/>
    </row>
    <row r="14" spans="1:13" ht="15">
      <c r="A14" s="64">
        <v>39814</v>
      </c>
      <c r="B14" s="16">
        <v>8481011</v>
      </c>
      <c r="C14" s="12">
        <v>3042821</v>
      </c>
      <c r="D14" s="16">
        <v>2208984.3586915084</v>
      </c>
      <c r="E14" s="16">
        <f t="shared" si="0"/>
        <v>13732816.358691508</v>
      </c>
      <c r="F14" s="16">
        <v>8750996</v>
      </c>
      <c r="G14" s="16">
        <v>3048972</v>
      </c>
      <c r="H14" s="16">
        <v>2213201</v>
      </c>
      <c r="I14" s="16">
        <v>14019010</v>
      </c>
      <c r="J14" s="54">
        <f t="shared" si="1"/>
        <v>95.75364268373967</v>
      </c>
      <c r="K14" s="55">
        <f>I14/$I$11*100</f>
        <v>99.64107489465339</v>
      </c>
      <c r="L14" s="11"/>
      <c r="M14" s="67"/>
    </row>
    <row r="15" spans="1:13" ht="15">
      <c r="A15" s="64">
        <v>39845</v>
      </c>
      <c r="B15" s="16">
        <v>8362290</v>
      </c>
      <c r="C15" s="12">
        <v>3052613</v>
      </c>
      <c r="D15" s="16">
        <v>2213459.802852991</v>
      </c>
      <c r="E15" s="16">
        <f t="shared" si="0"/>
        <v>13628362.802852992</v>
      </c>
      <c r="F15" s="16">
        <v>8739876</v>
      </c>
      <c r="G15" s="16">
        <v>3032611</v>
      </c>
      <c r="H15" s="16">
        <v>2216339</v>
      </c>
      <c r="I15" s="16">
        <v>13997650</v>
      </c>
      <c r="J15" s="54">
        <f t="shared" si="1"/>
        <v>95.02532824323693</v>
      </c>
      <c r="K15" s="55">
        <f aca="true" t="shared" si="2" ref="K15:K43">I15/$I$11*100</f>
        <v>99.48925722994314</v>
      </c>
      <c r="L15" s="11"/>
      <c r="M15" s="67"/>
    </row>
    <row r="16" spans="1:13" ht="15">
      <c r="A16" s="64">
        <v>39873</v>
      </c>
      <c r="B16" s="16">
        <v>8410234</v>
      </c>
      <c r="C16" s="12">
        <v>3052927</v>
      </c>
      <c r="D16" s="16">
        <v>2279020</v>
      </c>
      <c r="E16" s="16">
        <f t="shared" si="0"/>
        <v>13742181</v>
      </c>
      <c r="F16" s="16">
        <v>8726577</v>
      </c>
      <c r="G16" s="16">
        <v>3015540</v>
      </c>
      <c r="H16" s="16">
        <v>2284173</v>
      </c>
      <c r="I16" s="16">
        <v>13987146</v>
      </c>
      <c r="J16" s="54">
        <f t="shared" si="1"/>
        <v>95.8189387231167</v>
      </c>
      <c r="K16" s="55">
        <f t="shared" si="2"/>
        <v>99.41459932965678</v>
      </c>
      <c r="L16" s="11"/>
      <c r="M16" s="67"/>
    </row>
    <row r="17" spans="1:13" ht="15">
      <c r="A17" s="64">
        <v>39904</v>
      </c>
      <c r="B17" s="16">
        <v>8503053</v>
      </c>
      <c r="C17" s="12">
        <v>3067756</v>
      </c>
      <c r="D17" s="16">
        <v>2271908</v>
      </c>
      <c r="E17" s="16">
        <f t="shared" si="0"/>
        <v>13842717</v>
      </c>
      <c r="F17" s="16">
        <v>8728615</v>
      </c>
      <c r="G17" s="16">
        <v>3003176</v>
      </c>
      <c r="H17" s="16">
        <v>2277536</v>
      </c>
      <c r="I17" s="16">
        <v>13978162</v>
      </c>
      <c r="J17" s="54">
        <f t="shared" si="1"/>
        <v>96.51993755463168</v>
      </c>
      <c r="K17" s="55">
        <f t="shared" si="2"/>
        <v>99.35074493360074</v>
      </c>
      <c r="L17" s="11"/>
      <c r="M17" s="67"/>
    </row>
    <row r="18" spans="1:13" ht="15">
      <c r="A18" s="64">
        <v>39934</v>
      </c>
      <c r="B18" s="16">
        <v>8674726</v>
      </c>
      <c r="C18" s="12">
        <v>3085783</v>
      </c>
      <c r="D18" s="16">
        <v>2270276</v>
      </c>
      <c r="E18" s="16">
        <f t="shared" si="0"/>
        <v>14030785</v>
      </c>
      <c r="F18" s="16">
        <v>8734391</v>
      </c>
      <c r="G18" s="16">
        <v>3000942</v>
      </c>
      <c r="H18" s="16">
        <v>2277028</v>
      </c>
      <c r="I18" s="16">
        <v>13980351</v>
      </c>
      <c r="J18" s="54">
        <f t="shared" si="1"/>
        <v>97.83126333092433</v>
      </c>
      <c r="K18" s="55">
        <f t="shared" si="2"/>
        <v>99.36630340120611</v>
      </c>
      <c r="L18" s="11"/>
      <c r="M18" s="67"/>
    </row>
    <row r="19" spans="1:13" ht="15">
      <c r="A19" s="64">
        <v>39965</v>
      </c>
      <c r="B19" s="16">
        <v>8922743</v>
      </c>
      <c r="C19" s="12">
        <v>3051391</v>
      </c>
      <c r="D19" s="16">
        <v>2271485</v>
      </c>
      <c r="E19" s="16">
        <f t="shared" si="0"/>
        <v>14245619</v>
      </c>
      <c r="F19" s="16">
        <v>8781105</v>
      </c>
      <c r="G19" s="16">
        <v>2982667</v>
      </c>
      <c r="H19" s="16">
        <v>2260110</v>
      </c>
      <c r="I19" s="16">
        <v>14003393</v>
      </c>
      <c r="J19" s="54">
        <f aca="true" t="shared" si="3" ref="J19:J45">(E19/$E$11)*100</f>
        <v>99.32921812293603</v>
      </c>
      <c r="K19" s="55">
        <f t="shared" si="2"/>
        <v>99.53007599625545</v>
      </c>
      <c r="L19" s="11"/>
      <c r="M19" s="67"/>
    </row>
    <row r="20" spans="1:50" ht="15">
      <c r="A20" s="64">
        <v>39995</v>
      </c>
      <c r="B20" s="16">
        <v>9013349</v>
      </c>
      <c r="C20" s="12">
        <v>2877507</v>
      </c>
      <c r="D20" s="16">
        <v>2260614</v>
      </c>
      <c r="E20" s="16">
        <f t="shared" si="0"/>
        <v>14151470</v>
      </c>
      <c r="F20" s="16">
        <v>8786154</v>
      </c>
      <c r="G20" s="16">
        <v>2930468</v>
      </c>
      <c r="H20" s="16">
        <v>2260358</v>
      </c>
      <c r="I20" s="16">
        <v>14012636</v>
      </c>
      <c r="J20" s="54">
        <f t="shared" si="3"/>
        <v>98.67275338405341</v>
      </c>
      <c r="K20" s="55">
        <f t="shared" si="2"/>
        <v>99.59577125257178</v>
      </c>
      <c r="L20" s="11"/>
      <c r="M20" s="67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</row>
    <row r="21" spans="1:50" ht="15">
      <c r="A21" s="64">
        <v>40026</v>
      </c>
      <c r="B21" s="16">
        <v>8977653</v>
      </c>
      <c r="C21" s="12">
        <v>2837520</v>
      </c>
      <c r="D21" s="16">
        <v>2248048</v>
      </c>
      <c r="E21" s="16">
        <f t="shared" si="0"/>
        <v>14063221</v>
      </c>
      <c r="F21" s="16">
        <v>8830071</v>
      </c>
      <c r="G21" s="16">
        <v>2903384</v>
      </c>
      <c r="H21" s="16">
        <v>2254983</v>
      </c>
      <c r="I21" s="16">
        <v>14029356</v>
      </c>
      <c r="J21" s="54">
        <f t="shared" si="3"/>
        <v>98.0574270742503</v>
      </c>
      <c r="K21" s="55">
        <f t="shared" si="2"/>
        <v>99.71460979910528</v>
      </c>
      <c r="L21" s="11"/>
      <c r="M21" s="67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</row>
    <row r="22" spans="1:50" ht="15">
      <c r="A22" s="64">
        <v>40057</v>
      </c>
      <c r="B22" s="16">
        <v>8950211</v>
      </c>
      <c r="C22" s="12">
        <v>2878242</v>
      </c>
      <c r="D22" s="16">
        <v>2262750</v>
      </c>
      <c r="E22" s="16">
        <f t="shared" si="0"/>
        <v>14091203</v>
      </c>
      <c r="F22" s="16">
        <v>8861119</v>
      </c>
      <c r="G22" s="16">
        <v>2932410</v>
      </c>
      <c r="H22" s="16">
        <v>2261135</v>
      </c>
      <c r="I22" s="16">
        <v>14063070</v>
      </c>
      <c r="J22" s="54">
        <f t="shared" si="3"/>
        <v>98.25253478992877</v>
      </c>
      <c r="K22" s="55">
        <f t="shared" si="2"/>
        <v>99.95423436596117</v>
      </c>
      <c r="L22" s="11"/>
      <c r="M22" s="67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</row>
    <row r="23" spans="1:13" ht="15">
      <c r="A23" s="64">
        <v>40087</v>
      </c>
      <c r="B23" s="16">
        <v>9046769</v>
      </c>
      <c r="C23" s="12">
        <v>2891157</v>
      </c>
      <c r="D23" s="16">
        <v>2279402</v>
      </c>
      <c r="E23" s="16">
        <f t="shared" si="0"/>
        <v>14217328</v>
      </c>
      <c r="F23" s="16">
        <v>8922324</v>
      </c>
      <c r="G23" s="16">
        <v>2928205</v>
      </c>
      <c r="H23" s="16">
        <v>2260460</v>
      </c>
      <c r="I23" s="16">
        <v>14103329</v>
      </c>
      <c r="J23" s="54">
        <f t="shared" si="3"/>
        <v>99.13195586919218</v>
      </c>
      <c r="K23" s="55">
        <f t="shared" si="2"/>
        <v>100.24037796912457</v>
      </c>
      <c r="L23" s="11"/>
      <c r="M23" s="67"/>
    </row>
    <row r="24" spans="1:13" ht="15">
      <c r="A24" s="64">
        <v>40118</v>
      </c>
      <c r="B24" s="16">
        <v>8975981</v>
      </c>
      <c r="C24" s="12">
        <v>2898808</v>
      </c>
      <c r="D24" s="16">
        <v>2266276</v>
      </c>
      <c r="E24" s="16">
        <f t="shared" si="0"/>
        <v>14141065</v>
      </c>
      <c r="F24" s="16">
        <v>8970843</v>
      </c>
      <c r="G24" s="16">
        <v>2922194</v>
      </c>
      <c r="H24" s="16">
        <v>2258432</v>
      </c>
      <c r="I24" s="16">
        <v>14139721</v>
      </c>
      <c r="J24" s="54">
        <f t="shared" si="3"/>
        <v>98.60020332395639</v>
      </c>
      <c r="K24" s="55">
        <f t="shared" si="2"/>
        <v>100.49903660461783</v>
      </c>
      <c r="L24" s="11"/>
      <c r="M24" s="67"/>
    </row>
    <row r="25" spans="1:13" ht="15">
      <c r="A25" s="64">
        <v>40148</v>
      </c>
      <c r="B25" s="16">
        <v>9030202</v>
      </c>
      <c r="C25" s="12">
        <v>2847081</v>
      </c>
      <c r="D25" s="16">
        <v>2241418</v>
      </c>
      <c r="E25" s="16">
        <f t="shared" si="0"/>
        <v>14118701</v>
      </c>
      <c r="F25" s="16">
        <v>9065067</v>
      </c>
      <c r="G25" s="16">
        <v>2879732</v>
      </c>
      <c r="H25" s="16">
        <v>2240356</v>
      </c>
      <c r="I25" s="16">
        <v>14190574</v>
      </c>
      <c r="J25" s="54">
        <f t="shared" si="3"/>
        <v>98.44426775989973</v>
      </c>
      <c r="K25" s="55">
        <f t="shared" si="2"/>
        <v>100.86047778923913</v>
      </c>
      <c r="L25" s="11"/>
      <c r="M25" s="67"/>
    </row>
    <row r="26" spans="1:13" ht="15">
      <c r="A26" s="64">
        <v>40179</v>
      </c>
      <c r="B26" s="16">
        <v>8874966</v>
      </c>
      <c r="C26" s="12">
        <v>2851378</v>
      </c>
      <c r="D26" s="16">
        <v>2224741</v>
      </c>
      <c r="E26" s="16">
        <f t="shared" si="0"/>
        <v>13951085</v>
      </c>
      <c r="F26" s="16">
        <v>9132235</v>
      </c>
      <c r="G26" s="16">
        <v>2861660</v>
      </c>
      <c r="H26" s="16">
        <v>2232386</v>
      </c>
      <c r="I26" s="16">
        <v>14235940</v>
      </c>
      <c r="J26" s="54">
        <f t="shared" si="3"/>
        <v>97.27554590759594</v>
      </c>
      <c r="K26" s="55">
        <f t="shared" si="2"/>
        <v>101.1829197451027</v>
      </c>
      <c r="L26" s="11"/>
      <c r="M26" s="67"/>
    </row>
    <row r="27" spans="1:13" ht="15">
      <c r="A27" s="64">
        <v>40210</v>
      </c>
      <c r="B27" s="16">
        <v>8900113</v>
      </c>
      <c r="C27" s="12">
        <v>2870824</v>
      </c>
      <c r="D27" s="16">
        <v>2232394</v>
      </c>
      <c r="E27" s="16">
        <f t="shared" si="0"/>
        <v>14003331</v>
      </c>
      <c r="F27" s="16">
        <v>9224371</v>
      </c>
      <c r="G27" s="16">
        <v>2856128</v>
      </c>
      <c r="H27" s="16">
        <v>2236598</v>
      </c>
      <c r="I27" s="16">
        <v>14312577</v>
      </c>
      <c r="J27" s="54">
        <f t="shared" si="3"/>
        <v>97.6398371560177</v>
      </c>
      <c r="K27" s="55">
        <f t="shared" si="2"/>
        <v>101.72762247779934</v>
      </c>
      <c r="L27" s="11"/>
      <c r="M27" s="67"/>
    </row>
    <row r="28" spans="1:13" ht="15">
      <c r="A28" s="64">
        <v>40238</v>
      </c>
      <c r="B28" s="16">
        <v>9136036</v>
      </c>
      <c r="C28" s="12">
        <v>2878843</v>
      </c>
      <c r="D28" s="16">
        <v>2233661</v>
      </c>
      <c r="E28" s="16">
        <f t="shared" si="0"/>
        <v>14248540</v>
      </c>
      <c r="F28" s="16">
        <v>9317804</v>
      </c>
      <c r="G28" s="16">
        <v>2846118</v>
      </c>
      <c r="H28" s="16">
        <v>2239638</v>
      </c>
      <c r="I28" s="16">
        <v>14377301</v>
      </c>
      <c r="J28" s="54">
        <f t="shared" si="3"/>
        <v>99.34958513163792</v>
      </c>
      <c r="K28" s="55">
        <f t="shared" si="2"/>
        <v>102.18765274609085</v>
      </c>
      <c r="L28" s="11"/>
      <c r="M28" s="67"/>
    </row>
    <row r="29" spans="1:13" ht="15">
      <c r="A29" s="64">
        <v>40269</v>
      </c>
      <c r="B29" s="16">
        <v>9361665</v>
      </c>
      <c r="C29" s="12">
        <v>2888488</v>
      </c>
      <c r="D29" s="16">
        <v>2228659</v>
      </c>
      <c r="E29" s="16">
        <f t="shared" si="0"/>
        <v>14478812</v>
      </c>
      <c r="F29" s="16">
        <v>9405302</v>
      </c>
      <c r="G29" s="16">
        <v>2830430</v>
      </c>
      <c r="H29" s="16">
        <v>2238975</v>
      </c>
      <c r="I29" s="16">
        <v>14448676</v>
      </c>
      <c r="J29" s="54">
        <f t="shared" si="3"/>
        <v>100.955183155536</v>
      </c>
      <c r="K29" s="55">
        <f aca="true" t="shared" si="4" ref="K29:K34">I29/$I$11*100</f>
        <v>102.6949554529586</v>
      </c>
      <c r="L29" s="11"/>
      <c r="M29" s="67"/>
    </row>
    <row r="30" spans="1:13" ht="15">
      <c r="A30" s="64">
        <v>40299</v>
      </c>
      <c r="B30" s="16">
        <v>9604589</v>
      </c>
      <c r="C30" s="12">
        <v>2896308</v>
      </c>
      <c r="D30" s="16">
        <v>2220134</v>
      </c>
      <c r="E30" s="16">
        <f t="shared" si="0"/>
        <v>14721031</v>
      </c>
      <c r="F30" s="16">
        <v>9506441</v>
      </c>
      <c r="G30" s="16">
        <v>2825072</v>
      </c>
      <c r="H30" s="16">
        <v>2234393</v>
      </c>
      <c r="I30" s="16">
        <v>14526762</v>
      </c>
      <c r="J30" s="54">
        <f t="shared" si="3"/>
        <v>102.64408301201253</v>
      </c>
      <c r="K30" s="55">
        <f t="shared" si="4"/>
        <v>103.24995705251689</v>
      </c>
      <c r="L30" s="11"/>
      <c r="M30" s="67"/>
    </row>
    <row r="31" spans="1:13" ht="15">
      <c r="A31" s="64">
        <v>40330</v>
      </c>
      <c r="B31" s="16">
        <v>9743072</v>
      </c>
      <c r="C31" s="12">
        <v>2888898</v>
      </c>
      <c r="D31" s="16">
        <v>2250200.232</v>
      </c>
      <c r="E31" s="16">
        <f t="shared" si="0"/>
        <v>14882170.232</v>
      </c>
      <c r="F31" s="16">
        <v>9544194</v>
      </c>
      <c r="G31" s="16">
        <v>2830187</v>
      </c>
      <c r="H31" s="16">
        <v>2238836</v>
      </c>
      <c r="I31" s="16">
        <v>14573955</v>
      </c>
      <c r="J31" s="54">
        <f t="shared" si="3"/>
        <v>103.76764485397186</v>
      </c>
      <c r="K31" s="55">
        <f t="shared" si="4"/>
        <v>103.58538453616258</v>
      </c>
      <c r="L31" s="11"/>
      <c r="M31" s="67"/>
    </row>
    <row r="32" spans="1:13" ht="15">
      <c r="A32" s="64">
        <v>40360</v>
      </c>
      <c r="B32" s="16">
        <v>9976855</v>
      </c>
      <c r="C32" s="12">
        <v>2926292</v>
      </c>
      <c r="D32" s="16">
        <v>2238882</v>
      </c>
      <c r="E32" s="16">
        <f t="shared" si="0"/>
        <v>15142029</v>
      </c>
      <c r="F32" s="16">
        <v>9679117</v>
      </c>
      <c r="G32" s="16">
        <v>2965344</v>
      </c>
      <c r="H32" s="16">
        <v>2237625</v>
      </c>
      <c r="I32" s="16">
        <v>14937043</v>
      </c>
      <c r="J32" s="54">
        <f t="shared" si="3"/>
        <v>105.57954002313433</v>
      </c>
      <c r="K32" s="55">
        <f t="shared" si="4"/>
        <v>106.16605739404268</v>
      </c>
      <c r="L32" s="11"/>
      <c r="M32" s="67"/>
    </row>
    <row r="33" spans="1:13" ht="15">
      <c r="A33" s="64">
        <v>40391</v>
      </c>
      <c r="B33" s="16">
        <v>9937919</v>
      </c>
      <c r="C33" s="12">
        <v>2935390</v>
      </c>
      <c r="D33" s="16">
        <v>2244534</v>
      </c>
      <c r="E33" s="16">
        <f t="shared" si="0"/>
        <v>15117843</v>
      </c>
      <c r="F33" s="16">
        <v>9780060</v>
      </c>
      <c r="G33" s="16">
        <v>2984395</v>
      </c>
      <c r="H33" s="16">
        <v>2248535</v>
      </c>
      <c r="I33" s="16">
        <v>15043190</v>
      </c>
      <c r="J33" s="54">
        <f t="shared" si="3"/>
        <v>105.4109003543687</v>
      </c>
      <c r="K33" s="55">
        <f t="shared" si="4"/>
        <v>106.9205044753161</v>
      </c>
      <c r="L33" s="11"/>
      <c r="M33" s="67"/>
    </row>
    <row r="34" spans="1:13" ht="15">
      <c r="A34" s="64">
        <v>40422</v>
      </c>
      <c r="B34" s="16">
        <v>9959685</v>
      </c>
      <c r="C34" s="12">
        <v>2900001</v>
      </c>
      <c r="D34" s="16">
        <v>2246537</v>
      </c>
      <c r="E34" s="16">
        <f t="shared" si="0"/>
        <v>15106223</v>
      </c>
      <c r="F34" s="16">
        <v>9856397</v>
      </c>
      <c r="G34" s="16">
        <v>2953940</v>
      </c>
      <c r="H34" s="16">
        <v>2243920</v>
      </c>
      <c r="I34" s="16">
        <v>15096174</v>
      </c>
      <c r="J34" s="54">
        <f t="shared" si="3"/>
        <v>105.32987856692735</v>
      </c>
      <c r="K34" s="55">
        <f t="shared" si="4"/>
        <v>107.29709188856556</v>
      </c>
      <c r="L34" s="11"/>
      <c r="M34" s="67"/>
    </row>
    <row r="35" spans="1:13" ht="15">
      <c r="A35" s="64">
        <v>40452</v>
      </c>
      <c r="B35" s="16">
        <v>9992591</v>
      </c>
      <c r="C35" s="12">
        <v>2912220.72069272</v>
      </c>
      <c r="D35" s="16">
        <v>2263441.58976</v>
      </c>
      <c r="E35" s="16">
        <f t="shared" si="0"/>
        <v>15168253.31045272</v>
      </c>
      <c r="F35" s="16">
        <v>9943069</v>
      </c>
      <c r="G35" s="16">
        <v>2956008</v>
      </c>
      <c r="H35" s="16">
        <v>2244254</v>
      </c>
      <c r="I35" s="16">
        <v>15189503</v>
      </c>
      <c r="J35" s="54">
        <f t="shared" si="3"/>
        <v>105.76239204613746</v>
      </c>
      <c r="K35" s="55">
        <f t="shared" si="2"/>
        <v>107.96043415587566</v>
      </c>
      <c r="L35" s="11"/>
      <c r="M35" s="67"/>
    </row>
    <row r="36" spans="1:13" ht="15">
      <c r="A36" s="64">
        <v>40483</v>
      </c>
      <c r="B36" s="16">
        <v>9914876</v>
      </c>
      <c r="C36" s="12">
        <v>2926501</v>
      </c>
      <c r="D36" s="16">
        <v>2260299</v>
      </c>
      <c r="E36" s="16">
        <f t="shared" si="0"/>
        <v>15101676</v>
      </c>
      <c r="F36" s="16">
        <v>10031948</v>
      </c>
      <c r="G36" s="16">
        <v>2960366</v>
      </c>
      <c r="H36" s="16">
        <v>2258921</v>
      </c>
      <c r="I36" s="16">
        <v>15282847</v>
      </c>
      <c r="J36" s="54">
        <f t="shared" si="3"/>
        <v>105.29817408607573</v>
      </c>
      <c r="K36" s="55">
        <f t="shared" si="2"/>
        <v>108.62388303671435</v>
      </c>
      <c r="L36" s="11"/>
      <c r="M36" s="67"/>
    </row>
    <row r="37" spans="1:13" ht="15">
      <c r="A37" s="64">
        <v>40513</v>
      </c>
      <c r="B37" s="16">
        <v>10030810</v>
      </c>
      <c r="C37" s="12">
        <v>2963322</v>
      </c>
      <c r="D37" s="16">
        <v>2282511</v>
      </c>
      <c r="E37" s="16">
        <f t="shared" si="0"/>
        <v>15276643</v>
      </c>
      <c r="F37" s="16">
        <v>10139440</v>
      </c>
      <c r="G37" s="16">
        <v>3001919</v>
      </c>
      <c r="H37" s="16">
        <v>2281699</v>
      </c>
      <c r="I37" s="16">
        <v>15426956</v>
      </c>
      <c r="J37" s="54">
        <f t="shared" si="3"/>
        <v>106.51815163196656</v>
      </c>
      <c r="K37" s="55">
        <f t="shared" si="2"/>
        <v>109.64814763613997</v>
      </c>
      <c r="L37" s="11"/>
      <c r="M37" s="67"/>
    </row>
    <row r="38" spans="1:13" ht="15">
      <c r="A38" s="64">
        <v>40544</v>
      </c>
      <c r="B38" s="16">
        <v>9960858</v>
      </c>
      <c r="C38" s="12">
        <v>2991561.6954112365</v>
      </c>
      <c r="D38" s="16">
        <v>2287486.867606679</v>
      </c>
      <c r="E38" s="16">
        <f t="shared" si="0"/>
        <v>15239906.563017916</v>
      </c>
      <c r="F38" s="16">
        <v>10238257</v>
      </c>
      <c r="G38" s="16">
        <v>3004414</v>
      </c>
      <c r="H38" s="16">
        <v>2293174</v>
      </c>
      <c r="I38" s="16">
        <v>15534855</v>
      </c>
      <c r="J38" s="54">
        <f t="shared" si="3"/>
        <v>106.26200259681036</v>
      </c>
      <c r="K38" s="55">
        <f t="shared" si="2"/>
        <v>110.41504717755252</v>
      </c>
      <c r="L38" s="11"/>
      <c r="M38" s="67"/>
    </row>
    <row r="39" spans="1:13" ht="15">
      <c r="A39" s="64">
        <v>40575</v>
      </c>
      <c r="B39" s="16">
        <v>9970036</v>
      </c>
      <c r="C39" s="12">
        <v>3027766.3283948246</v>
      </c>
      <c r="D39" s="16">
        <v>2301439</v>
      </c>
      <c r="E39" s="16">
        <f t="shared" si="0"/>
        <v>15299241.328394825</v>
      </c>
      <c r="F39" s="16">
        <v>10339466</v>
      </c>
      <c r="G39" s="16">
        <v>3015826</v>
      </c>
      <c r="H39" s="16">
        <v>2304327</v>
      </c>
      <c r="I39" s="16">
        <v>15657927</v>
      </c>
      <c r="J39" s="54">
        <f t="shared" si="3"/>
        <v>106.67572107772692</v>
      </c>
      <c r="K39" s="55">
        <f t="shared" si="2"/>
        <v>111.28978985691683</v>
      </c>
      <c r="L39" s="11"/>
      <c r="M39" s="67"/>
    </row>
    <row r="40" spans="1:13" ht="15">
      <c r="A40" s="64">
        <v>40603</v>
      </c>
      <c r="B40" s="16">
        <v>10252034</v>
      </c>
      <c r="C40" s="12">
        <v>3059010</v>
      </c>
      <c r="D40" s="16">
        <v>2306478</v>
      </c>
      <c r="E40" s="16">
        <f t="shared" si="0"/>
        <v>15617522</v>
      </c>
      <c r="F40" s="16">
        <v>10433316</v>
      </c>
      <c r="G40" s="16">
        <v>3025132</v>
      </c>
      <c r="H40" s="16">
        <v>2313426</v>
      </c>
      <c r="I40" s="16">
        <v>15774866</v>
      </c>
      <c r="J40" s="54">
        <f t="shared" si="3"/>
        <v>108.8949696940338</v>
      </c>
      <c r="K40" s="55">
        <f t="shared" si="2"/>
        <v>112.12094181822549</v>
      </c>
      <c r="L40" s="11"/>
      <c r="M40" s="67"/>
    </row>
    <row r="41" spans="1:13" ht="15">
      <c r="A41" s="64">
        <v>40634</v>
      </c>
      <c r="B41" s="16">
        <v>10511792</v>
      </c>
      <c r="C41" s="12">
        <v>3102039.400431247</v>
      </c>
      <c r="D41" s="16">
        <v>2305863</v>
      </c>
      <c r="E41" s="16">
        <f t="shared" si="0"/>
        <v>15919694.400431247</v>
      </c>
      <c r="F41" s="16">
        <v>10524008</v>
      </c>
      <c r="G41" s="16">
        <v>3037827</v>
      </c>
      <c r="H41" s="16">
        <v>2320885</v>
      </c>
      <c r="I41" s="16">
        <v>15890690</v>
      </c>
      <c r="J41" s="54">
        <f t="shared" si="3"/>
        <v>111.00190153554708</v>
      </c>
      <c r="K41" s="55">
        <f t="shared" si="2"/>
        <v>112.94416884057574</v>
      </c>
      <c r="L41" s="11"/>
      <c r="M41" s="67"/>
    </row>
    <row r="42" spans="1:13" ht="15">
      <c r="A42" s="64">
        <v>40664</v>
      </c>
      <c r="B42" s="16">
        <v>10771209</v>
      </c>
      <c r="C42" s="12">
        <v>3103246</v>
      </c>
      <c r="D42" s="16">
        <v>2312096</v>
      </c>
      <c r="E42" s="16">
        <f t="shared" si="0"/>
        <v>16186551</v>
      </c>
      <c r="F42" s="16">
        <v>10603130</v>
      </c>
      <c r="G42" s="16">
        <v>3030969</v>
      </c>
      <c r="H42" s="16">
        <v>2332487</v>
      </c>
      <c r="I42" s="16">
        <v>15996247</v>
      </c>
      <c r="J42" s="54">
        <f t="shared" si="3"/>
        <v>112.86258989076067</v>
      </c>
      <c r="K42" s="55">
        <f t="shared" si="2"/>
        <v>113.69442245639134</v>
      </c>
      <c r="L42" s="11"/>
      <c r="M42" s="67"/>
    </row>
    <row r="43" spans="1:13" ht="15">
      <c r="A43" s="64">
        <v>40695</v>
      </c>
      <c r="B43" s="16">
        <v>11045909</v>
      </c>
      <c r="C43" s="12">
        <v>3089309</v>
      </c>
      <c r="D43" s="16">
        <v>2370551</v>
      </c>
      <c r="E43" s="16">
        <f t="shared" si="0"/>
        <v>16505769</v>
      </c>
      <c r="F43" s="16">
        <v>10711435</v>
      </c>
      <c r="G43" s="16">
        <v>3030816</v>
      </c>
      <c r="H43" s="16">
        <v>2356258</v>
      </c>
      <c r="I43" s="16">
        <v>16121809</v>
      </c>
      <c r="J43" s="54">
        <f t="shared" si="3"/>
        <v>115.08837413718531</v>
      </c>
      <c r="K43" s="55">
        <f t="shared" si="2"/>
        <v>114.58686298150134</v>
      </c>
      <c r="L43" s="11"/>
      <c r="M43" s="67"/>
    </row>
    <row r="44" spans="1:13" ht="15">
      <c r="A44" s="64">
        <v>40725</v>
      </c>
      <c r="B44" s="16">
        <v>11112453</v>
      </c>
      <c r="C44" s="12">
        <v>3053242</v>
      </c>
      <c r="D44" s="16">
        <v>2376533</v>
      </c>
      <c r="E44" s="16">
        <f t="shared" si="0"/>
        <v>16542228</v>
      </c>
      <c r="F44" s="16">
        <v>10770078</v>
      </c>
      <c r="G44" s="16">
        <v>3077461</v>
      </c>
      <c r="H44" s="16">
        <v>2371693</v>
      </c>
      <c r="I44" s="16">
        <v>16241394</v>
      </c>
      <c r="J44" s="54">
        <f t="shared" si="3"/>
        <v>115.34258871105143</v>
      </c>
      <c r="K44" s="55">
        <f aca="true" t="shared" si="5" ref="K44:K51">I44/$I$11*100</f>
        <v>115.43682156925306</v>
      </c>
      <c r="L44" s="11"/>
      <c r="M44" s="67"/>
    </row>
    <row r="45" spans="1:13" ht="15">
      <c r="A45" s="64">
        <v>40756</v>
      </c>
      <c r="B45" s="16">
        <v>10886860</v>
      </c>
      <c r="C45" s="12">
        <v>3043525</v>
      </c>
      <c r="D45" s="16">
        <v>2509484</v>
      </c>
      <c r="E45" s="16">
        <f aca="true" t="shared" si="6" ref="E45:E50">SUM(B45:D45)</f>
        <v>16439869</v>
      </c>
      <c r="F45" s="16">
        <v>10827569</v>
      </c>
      <c r="G45" s="16">
        <v>3076316</v>
      </c>
      <c r="H45" s="16">
        <v>2510101</v>
      </c>
      <c r="I45" s="16">
        <v>16331285</v>
      </c>
      <c r="J45" s="54">
        <f t="shared" si="3"/>
        <v>114.6288788022124</v>
      </c>
      <c r="K45" s="55">
        <f t="shared" si="5"/>
        <v>116.07572801581065</v>
      </c>
      <c r="L45" s="11"/>
      <c r="M45" s="67"/>
    </row>
    <row r="46" spans="1:13" ht="15">
      <c r="A46" s="64">
        <v>40787</v>
      </c>
      <c r="B46" s="16">
        <v>11061597</v>
      </c>
      <c r="C46" s="16">
        <v>3020725</v>
      </c>
      <c r="D46" s="16">
        <v>2537648.3709038096</v>
      </c>
      <c r="E46" s="16">
        <f t="shared" si="6"/>
        <v>16619970.370903809</v>
      </c>
      <c r="F46" s="16">
        <v>10936520</v>
      </c>
      <c r="G46" s="16">
        <v>3068958</v>
      </c>
      <c r="H46" s="16">
        <v>2528483</v>
      </c>
      <c r="I46" s="16">
        <v>16469354</v>
      </c>
      <c r="J46" s="54">
        <f>(E46/$E$11)*100</f>
        <v>115.884656340187</v>
      </c>
      <c r="K46" s="55">
        <f t="shared" si="5"/>
        <v>117.05706290105789</v>
      </c>
      <c r="L46" s="11"/>
      <c r="M46" s="67"/>
    </row>
    <row r="47" spans="1:13" ht="15">
      <c r="A47" s="64">
        <v>40817</v>
      </c>
      <c r="B47" s="16">
        <v>11078121</v>
      </c>
      <c r="C47" s="16">
        <v>3023173</v>
      </c>
      <c r="D47" s="16">
        <v>2579366</v>
      </c>
      <c r="E47" s="16">
        <f t="shared" si="6"/>
        <v>16680660</v>
      </c>
      <c r="F47" s="16">
        <v>11005437</v>
      </c>
      <c r="G47" s="16">
        <v>3064682</v>
      </c>
      <c r="H47" s="16">
        <v>2548171</v>
      </c>
      <c r="I47" s="16">
        <v>16565269</v>
      </c>
      <c r="J47" s="54">
        <f>(E47/$E$11)*100</f>
        <v>116.30782176432868</v>
      </c>
      <c r="K47" s="55">
        <f t="shared" si="5"/>
        <v>117.73878534069668</v>
      </c>
      <c r="L47" s="4"/>
      <c r="M47" s="67"/>
    </row>
    <row r="48" spans="1:11" ht="15">
      <c r="A48" s="64">
        <v>40848</v>
      </c>
      <c r="B48" s="4">
        <v>10984191</v>
      </c>
      <c r="C48" s="16">
        <v>3021556</v>
      </c>
      <c r="D48" s="4">
        <v>2543634</v>
      </c>
      <c r="E48" s="16">
        <f t="shared" si="6"/>
        <v>16549381</v>
      </c>
      <c r="F48" s="16">
        <v>11089373</v>
      </c>
      <c r="G48" s="16">
        <v>3058785</v>
      </c>
      <c r="H48" s="16">
        <v>2543543</v>
      </c>
      <c r="I48" s="16">
        <v>16670904</v>
      </c>
      <c r="J48" s="54">
        <f>(E48/$E$11)*100</f>
        <v>115.39246382684902</v>
      </c>
      <c r="K48" s="55">
        <f t="shared" si="5"/>
        <v>118.48959334686093</v>
      </c>
    </row>
    <row r="49" spans="1:11" ht="15">
      <c r="A49" s="64">
        <v>40878</v>
      </c>
      <c r="B49" s="4">
        <v>11030939</v>
      </c>
      <c r="C49" s="16">
        <v>3002517</v>
      </c>
      <c r="D49" s="4">
        <v>2554200</v>
      </c>
      <c r="E49" s="16">
        <f t="shared" si="6"/>
        <v>16587656</v>
      </c>
      <c r="F49" s="16">
        <v>11153169</v>
      </c>
      <c r="G49" s="16">
        <v>3047384</v>
      </c>
      <c r="H49" s="16">
        <v>2554913</v>
      </c>
      <c r="I49" s="16">
        <v>16749992</v>
      </c>
      <c r="J49" s="54">
        <f>(E49/$E$11)*100</f>
        <v>115.65934066973351</v>
      </c>
      <c r="K49" s="55">
        <f t="shared" si="5"/>
        <v>119.05171673012896</v>
      </c>
    </row>
    <row r="50" spans="1:11" ht="15">
      <c r="A50" s="64">
        <v>40909</v>
      </c>
      <c r="B50" s="4">
        <v>10957242</v>
      </c>
      <c r="C50" s="16">
        <v>3039975</v>
      </c>
      <c r="D50" s="4">
        <v>2563237</v>
      </c>
      <c r="E50" s="16">
        <f t="shared" si="6"/>
        <v>16560454</v>
      </c>
      <c r="F50" s="16">
        <v>11238865</v>
      </c>
      <c r="G50" s="16">
        <v>3057394</v>
      </c>
      <c r="H50" s="16">
        <v>2569830</v>
      </c>
      <c r="I50" s="16">
        <v>16863209</v>
      </c>
      <c r="J50" s="54">
        <f>(E50/$E$11)*100</f>
        <v>115.46967159383166</v>
      </c>
      <c r="K50" s="55">
        <f t="shared" si="5"/>
        <v>119.85641432121051</v>
      </c>
    </row>
    <row r="51" spans="1:11" ht="15">
      <c r="A51" s="64">
        <v>40940</v>
      </c>
      <c r="B51" s="4">
        <v>10845430</v>
      </c>
      <c r="C51" s="16">
        <v>3059708</v>
      </c>
      <c r="D51" s="4">
        <v>2576419</v>
      </c>
      <c r="E51" s="16">
        <f>SUM(B51:D51)</f>
        <v>16481557</v>
      </c>
      <c r="F51" s="4">
        <v>11297098</v>
      </c>
      <c r="G51" s="16">
        <v>3054464</v>
      </c>
      <c r="H51" s="16">
        <v>2580745</v>
      </c>
      <c r="I51" s="4">
        <v>16942751</v>
      </c>
      <c r="J51" s="54">
        <f>(E51/$E$11)*100</f>
        <v>114.91955318042713</v>
      </c>
      <c r="K51" s="55">
        <f t="shared" si="5"/>
        <v>120.42176454061048</v>
      </c>
    </row>
    <row r="52" spans="2:9" ht="15">
      <c r="B52" s="97"/>
      <c r="C52" s="95"/>
      <c r="D52" s="97"/>
      <c r="E52" s="97"/>
      <c r="F52" s="95"/>
      <c r="G52" s="95"/>
      <c r="H52" s="95"/>
      <c r="I52" s="95"/>
    </row>
  </sheetData>
  <sheetProtection/>
  <autoFilter ref="A1:K46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1">
      <pane ySplit="1" topLeftCell="A71" activePane="bottomLeft" state="frozen"/>
      <selection pane="topLeft" activeCell="A1" sqref="A1"/>
      <selection pane="bottomLeft" activeCell="F83" sqref="F83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9.28125" style="0" customWidth="1"/>
    <col min="7" max="7" width="18.140625" style="0" bestFit="1" customWidth="1"/>
    <col min="8" max="8" width="30.57421875" style="0" customWidth="1"/>
    <col min="9" max="9" width="27.421875" style="0" customWidth="1"/>
    <col min="10" max="10" width="22.28125" style="0" customWidth="1"/>
    <col min="11" max="12" width="28.28125" style="0" customWidth="1"/>
    <col min="13" max="13" width="29.8515625" style="0" customWidth="1"/>
    <col min="14" max="14" width="30.57421875" style="0" customWidth="1"/>
  </cols>
  <sheetData>
    <row r="1" spans="1:14" s="75" customFormat="1" ht="60.75" thickBot="1">
      <c r="A1" s="13" t="s">
        <v>101</v>
      </c>
      <c r="B1" s="29" t="s">
        <v>184</v>
      </c>
      <c r="C1" s="81">
        <v>40575</v>
      </c>
      <c r="D1" s="80">
        <v>40909</v>
      </c>
      <c r="E1" s="81">
        <v>40940</v>
      </c>
      <c r="F1" s="17" t="s">
        <v>293</v>
      </c>
      <c r="G1" s="17" t="s">
        <v>288</v>
      </c>
      <c r="H1" s="76" t="s">
        <v>294</v>
      </c>
      <c r="I1" s="77" t="s">
        <v>295</v>
      </c>
      <c r="J1" s="78" t="s">
        <v>289</v>
      </c>
      <c r="K1" s="79" t="s">
        <v>276</v>
      </c>
      <c r="L1" s="77" t="s">
        <v>281</v>
      </c>
      <c r="M1" s="76" t="s">
        <v>296</v>
      </c>
      <c r="N1" s="77" t="s">
        <v>297</v>
      </c>
    </row>
    <row r="2" spans="1:14" ht="15">
      <c r="A2" s="23">
        <v>1</v>
      </c>
      <c r="B2" s="24" t="s">
        <v>102</v>
      </c>
      <c r="C2" s="15">
        <v>45311</v>
      </c>
      <c r="D2" s="15">
        <v>50857</v>
      </c>
      <c r="E2" s="4">
        <v>51037</v>
      </c>
      <c r="F2" s="19">
        <v>0.20990700869043066</v>
      </c>
      <c r="G2" s="87">
        <f aca="true" t="shared" si="0" ref="G2:G33">E2/$E$83</f>
        <v>0.0190445805206969</v>
      </c>
      <c r="H2" s="42">
        <f aca="true" t="shared" si="1" ref="H2:H33">(E2-C2)/C2</f>
        <v>0.1263710798702302</v>
      </c>
      <c r="I2" s="11">
        <f aca="true" t="shared" si="2" ref="I2:I33">E2-C2</f>
        <v>5726</v>
      </c>
      <c r="J2" s="47">
        <f aca="true" t="shared" si="3" ref="J2:J33">I2/$I$83</f>
        <v>0.02596095428949683</v>
      </c>
      <c r="K2" s="4">
        <v>50504.09</v>
      </c>
      <c r="L2" s="15">
        <v>51093.48</v>
      </c>
      <c r="M2" s="47">
        <f aca="true" t="shared" si="4" ref="M2:M33">(L2-K2)/K2</f>
        <v>0.011670143942797638</v>
      </c>
      <c r="N2" s="57">
        <f aca="true" t="shared" si="5" ref="N2:N33">L2-K2</f>
        <v>589.3900000000067</v>
      </c>
    </row>
    <row r="3" spans="1:14" ht="15">
      <c r="A3" s="2">
        <v>2</v>
      </c>
      <c r="B3" s="25" t="s">
        <v>103</v>
      </c>
      <c r="C3" s="16">
        <v>7253</v>
      </c>
      <c r="D3" s="16">
        <v>6839</v>
      </c>
      <c r="E3" s="4">
        <v>6818</v>
      </c>
      <c r="F3" s="19">
        <v>0.17923709876705488</v>
      </c>
      <c r="G3" s="88">
        <f t="shared" si="0"/>
        <v>0.0025441532611656537</v>
      </c>
      <c r="H3" s="43">
        <f t="shared" si="1"/>
        <v>-0.05997518268302771</v>
      </c>
      <c r="I3" s="11">
        <f t="shared" si="2"/>
        <v>-435</v>
      </c>
      <c r="J3" s="37">
        <f t="shared" si="3"/>
        <v>-0.001972234564430863</v>
      </c>
      <c r="K3" s="4">
        <v>6569.004</v>
      </c>
      <c r="L3" s="16">
        <v>6670.492</v>
      </c>
      <c r="M3" s="37">
        <f t="shared" si="4"/>
        <v>0.015449526290439202</v>
      </c>
      <c r="N3" s="57">
        <f t="shared" si="5"/>
        <v>101.48800000000028</v>
      </c>
    </row>
    <row r="4" spans="1:14" ht="15">
      <c r="A4" s="2">
        <v>3</v>
      </c>
      <c r="B4" s="25" t="s">
        <v>104</v>
      </c>
      <c r="C4" s="16">
        <v>11706</v>
      </c>
      <c r="D4" s="16">
        <v>12056</v>
      </c>
      <c r="E4" s="4">
        <v>11919</v>
      </c>
      <c r="F4" s="19">
        <v>0.18047059536066865</v>
      </c>
      <c r="G4" s="88">
        <f t="shared" si="0"/>
        <v>0.004447603801676947</v>
      </c>
      <c r="H4" s="43">
        <f t="shared" si="1"/>
        <v>0.018195797027165558</v>
      </c>
      <c r="I4" s="11">
        <f t="shared" si="2"/>
        <v>213</v>
      </c>
      <c r="J4" s="37">
        <f t="shared" si="3"/>
        <v>0.0009657148556868364</v>
      </c>
      <c r="K4" s="4">
        <v>12279.79</v>
      </c>
      <c r="L4" s="16">
        <v>12274.73</v>
      </c>
      <c r="M4" s="37">
        <f t="shared" si="4"/>
        <v>-0.0004120591638783163</v>
      </c>
      <c r="N4" s="57">
        <f t="shared" si="5"/>
        <v>-5.06000000000131</v>
      </c>
    </row>
    <row r="5" spans="1:14" ht="15">
      <c r="A5" s="2">
        <v>4</v>
      </c>
      <c r="B5" s="25" t="s">
        <v>105</v>
      </c>
      <c r="C5" s="16">
        <v>3114</v>
      </c>
      <c r="D5" s="16">
        <v>2154</v>
      </c>
      <c r="E5" s="4">
        <v>2169</v>
      </c>
      <c r="F5" s="19">
        <v>0.13562183455261678</v>
      </c>
      <c r="G5" s="88">
        <f t="shared" si="0"/>
        <v>0.0008093676185785131</v>
      </c>
      <c r="H5" s="43">
        <f t="shared" si="1"/>
        <v>-0.30346820809248554</v>
      </c>
      <c r="I5" s="11">
        <f t="shared" si="2"/>
        <v>-945</v>
      </c>
      <c r="J5" s="37">
        <f t="shared" si="3"/>
        <v>-0.004284509571004978</v>
      </c>
      <c r="K5" s="4">
        <v>1899.2</v>
      </c>
      <c r="L5" s="16">
        <v>1880.128</v>
      </c>
      <c r="M5" s="37">
        <f t="shared" si="4"/>
        <v>-0.010042122999157601</v>
      </c>
      <c r="N5" s="57">
        <f t="shared" si="5"/>
        <v>-19.072000000000116</v>
      </c>
    </row>
    <row r="6" spans="1:14" ht="15">
      <c r="A6" s="2">
        <v>5</v>
      </c>
      <c r="B6" s="25" t="s">
        <v>106</v>
      </c>
      <c r="C6" s="16">
        <v>5793</v>
      </c>
      <c r="D6" s="16">
        <v>5908</v>
      </c>
      <c r="E6" s="4">
        <v>5990</v>
      </c>
      <c r="F6" s="19">
        <v>0.1906853850316748</v>
      </c>
      <c r="G6" s="88">
        <f t="shared" si="0"/>
        <v>0.0022351830499240635</v>
      </c>
      <c r="H6" s="43">
        <f t="shared" si="1"/>
        <v>0.03400655964094597</v>
      </c>
      <c r="I6" s="11">
        <f t="shared" si="2"/>
        <v>197</v>
      </c>
      <c r="J6" s="37">
        <f t="shared" si="3"/>
        <v>0.0008931728946962759</v>
      </c>
      <c r="K6" s="4">
        <v>5918.79</v>
      </c>
      <c r="L6" s="16">
        <v>5998.899</v>
      </c>
      <c r="M6" s="37">
        <f t="shared" si="4"/>
        <v>0.013534692056991442</v>
      </c>
      <c r="N6" s="57">
        <f t="shared" si="5"/>
        <v>80.10900000000038</v>
      </c>
    </row>
    <row r="7" spans="1:14" ht="15">
      <c r="A7" s="2">
        <v>6</v>
      </c>
      <c r="B7" s="25" t="s">
        <v>107</v>
      </c>
      <c r="C7" s="16">
        <v>226362</v>
      </c>
      <c r="D7" s="16">
        <v>244595</v>
      </c>
      <c r="E7" s="4">
        <v>241678</v>
      </c>
      <c r="F7" s="19">
        <v>0.26966309686662454</v>
      </c>
      <c r="G7" s="88">
        <f t="shared" si="0"/>
        <v>0.0901827327444988</v>
      </c>
      <c r="H7" s="43">
        <f t="shared" si="1"/>
        <v>0.06766153329622464</v>
      </c>
      <c r="I7" s="11">
        <f t="shared" si="2"/>
        <v>15316</v>
      </c>
      <c r="J7" s="37">
        <f t="shared" si="3"/>
        <v>0.06944079215821401</v>
      </c>
      <c r="K7" s="4">
        <v>250322.8</v>
      </c>
      <c r="L7" s="16">
        <v>251117.5</v>
      </c>
      <c r="M7" s="37">
        <f t="shared" si="4"/>
        <v>0.003174700826293137</v>
      </c>
      <c r="N7" s="57">
        <f t="shared" si="5"/>
        <v>794.7000000000116</v>
      </c>
    </row>
    <row r="8" spans="1:14" ht="15">
      <c r="A8" s="2">
        <v>7</v>
      </c>
      <c r="B8" s="25" t="s">
        <v>108</v>
      </c>
      <c r="C8" s="16">
        <v>84482</v>
      </c>
      <c r="D8" s="16">
        <v>94922</v>
      </c>
      <c r="E8" s="4">
        <v>95768</v>
      </c>
      <c r="F8" s="19">
        <v>0.2562313380922313</v>
      </c>
      <c r="G8" s="88">
        <f t="shared" si="0"/>
        <v>0.035736061823894445</v>
      </c>
      <c r="H8" s="43">
        <f t="shared" si="1"/>
        <v>0.13359058734404963</v>
      </c>
      <c r="I8" s="11">
        <f t="shared" si="2"/>
        <v>11286</v>
      </c>
      <c r="J8" s="37">
        <f t="shared" si="3"/>
        <v>0.051169285733716596</v>
      </c>
      <c r="K8" s="4">
        <v>112211.4</v>
      </c>
      <c r="L8" s="16">
        <v>113499.3</v>
      </c>
      <c r="M8" s="37">
        <f t="shared" si="4"/>
        <v>0.011477443468310785</v>
      </c>
      <c r="N8" s="57">
        <f t="shared" si="5"/>
        <v>1287.9000000000087</v>
      </c>
    </row>
    <row r="9" spans="1:14" ht="15">
      <c r="A9" s="2">
        <v>8</v>
      </c>
      <c r="B9" s="25" t="s">
        <v>109</v>
      </c>
      <c r="C9" s="16">
        <v>2927</v>
      </c>
      <c r="D9" s="16">
        <v>2854</v>
      </c>
      <c r="E9" s="4">
        <v>2979</v>
      </c>
      <c r="F9" s="19">
        <v>0.14957071848169906</v>
      </c>
      <c r="G9" s="88">
        <f t="shared" si="0"/>
        <v>0.00111162108609746</v>
      </c>
      <c r="H9" s="43">
        <f t="shared" si="1"/>
        <v>0.01776563033823027</v>
      </c>
      <c r="I9" s="11">
        <f t="shared" si="2"/>
        <v>52</v>
      </c>
      <c r="J9" s="37">
        <f t="shared" si="3"/>
        <v>0.00023576137321932154</v>
      </c>
      <c r="K9" s="4">
        <v>2799.838</v>
      </c>
      <c r="L9" s="16">
        <v>2893.677</v>
      </c>
      <c r="M9" s="37">
        <f t="shared" si="4"/>
        <v>0.033515867703774266</v>
      </c>
      <c r="N9" s="57">
        <f t="shared" si="5"/>
        <v>93.83899999999994</v>
      </c>
    </row>
    <row r="10" spans="1:14" ht="15">
      <c r="A10" s="2">
        <v>9</v>
      </c>
      <c r="B10" s="25" t="s">
        <v>110</v>
      </c>
      <c r="C10" s="16">
        <v>26292</v>
      </c>
      <c r="D10" s="16">
        <v>29424</v>
      </c>
      <c r="E10" s="4">
        <v>29432</v>
      </c>
      <c r="F10" s="19">
        <v>0.26434107830897874</v>
      </c>
      <c r="G10" s="88">
        <f t="shared" si="0"/>
        <v>0.010982622291379805</v>
      </c>
      <c r="H10" s="43">
        <f t="shared" si="1"/>
        <v>0.11942796287844211</v>
      </c>
      <c r="I10" s="11">
        <f t="shared" si="2"/>
        <v>3140</v>
      </c>
      <c r="J10" s="37">
        <f t="shared" si="3"/>
        <v>0.014236359844397493</v>
      </c>
      <c r="K10" s="4">
        <v>30922.16</v>
      </c>
      <c r="L10" s="16">
        <v>31157.14</v>
      </c>
      <c r="M10" s="37">
        <f t="shared" si="4"/>
        <v>0.007599081047378306</v>
      </c>
      <c r="N10" s="57">
        <f t="shared" si="5"/>
        <v>234.97999999999956</v>
      </c>
    </row>
    <row r="11" spans="1:14" ht="15">
      <c r="A11" s="2">
        <v>10</v>
      </c>
      <c r="B11" s="25" t="s">
        <v>111</v>
      </c>
      <c r="C11" s="16">
        <v>26798</v>
      </c>
      <c r="D11" s="16">
        <v>30372</v>
      </c>
      <c r="E11" s="4">
        <v>30474</v>
      </c>
      <c r="F11" s="19">
        <v>0.2320820672165231</v>
      </c>
      <c r="G11" s="88">
        <f t="shared" si="0"/>
        <v>0.011371447122435043</v>
      </c>
      <c r="H11" s="43">
        <f t="shared" si="1"/>
        <v>0.13717441600119412</v>
      </c>
      <c r="I11" s="11">
        <f t="shared" si="2"/>
        <v>3676</v>
      </c>
      <c r="J11" s="37">
        <f t="shared" si="3"/>
        <v>0.01666651553758127</v>
      </c>
      <c r="K11" s="4">
        <v>31582.25</v>
      </c>
      <c r="L11" s="16">
        <v>31976.27</v>
      </c>
      <c r="M11" s="37">
        <f t="shared" si="4"/>
        <v>0.012475995218833377</v>
      </c>
      <c r="N11" s="57">
        <f t="shared" si="5"/>
        <v>394.02000000000044</v>
      </c>
    </row>
    <row r="12" spans="1:14" ht="15">
      <c r="A12" s="2">
        <v>11</v>
      </c>
      <c r="B12" s="25" t="s">
        <v>112</v>
      </c>
      <c r="C12" s="16">
        <v>6023</v>
      </c>
      <c r="D12" s="16">
        <v>7483</v>
      </c>
      <c r="E12" s="4">
        <v>7426</v>
      </c>
      <c r="F12" s="19">
        <v>0.20363058023472633</v>
      </c>
      <c r="G12" s="88">
        <f t="shared" si="0"/>
        <v>0.0027710299380193817</v>
      </c>
      <c r="H12" s="43">
        <f t="shared" si="1"/>
        <v>0.23294039515191764</v>
      </c>
      <c r="I12" s="11">
        <f t="shared" si="2"/>
        <v>1403</v>
      </c>
      <c r="J12" s="37">
        <f t="shared" si="3"/>
        <v>0.006361023204359772</v>
      </c>
      <c r="K12" s="4">
        <v>7577.776</v>
      </c>
      <c r="L12" s="16">
        <v>7721.801</v>
      </c>
      <c r="M12" s="37">
        <f t="shared" si="4"/>
        <v>0.019006236130495353</v>
      </c>
      <c r="N12" s="57">
        <f t="shared" si="5"/>
        <v>144.02500000000055</v>
      </c>
    </row>
    <row r="13" spans="1:14" ht="15">
      <c r="A13" s="2">
        <v>12</v>
      </c>
      <c r="B13" s="25" t="s">
        <v>113</v>
      </c>
      <c r="C13" s="16">
        <v>2303</v>
      </c>
      <c r="D13" s="16">
        <v>2061</v>
      </c>
      <c r="E13" s="4">
        <v>1984</v>
      </c>
      <c r="F13" s="19">
        <v>0.15178639736821972</v>
      </c>
      <c r="G13" s="88">
        <f t="shared" si="0"/>
        <v>0.0007403344192069019</v>
      </c>
      <c r="H13" s="43">
        <f t="shared" si="1"/>
        <v>-0.13851498046026922</v>
      </c>
      <c r="I13" s="11">
        <f t="shared" si="2"/>
        <v>-319</v>
      </c>
      <c r="J13" s="37">
        <f t="shared" si="3"/>
        <v>-0.0014463053472492996</v>
      </c>
      <c r="K13" s="4">
        <v>1953.413</v>
      </c>
      <c r="L13" s="16">
        <v>1946.234</v>
      </c>
      <c r="M13" s="37">
        <f t="shared" si="4"/>
        <v>-0.0036751060835573876</v>
      </c>
      <c r="N13" s="57">
        <f t="shared" si="5"/>
        <v>-7.179000000000087</v>
      </c>
    </row>
    <row r="14" spans="1:14" ht="15">
      <c r="A14" s="2">
        <v>13</v>
      </c>
      <c r="B14" s="25" t="s">
        <v>114</v>
      </c>
      <c r="C14" s="16">
        <v>2366</v>
      </c>
      <c r="D14" s="16">
        <v>1388</v>
      </c>
      <c r="E14" s="4">
        <v>1695</v>
      </c>
      <c r="F14" s="19">
        <v>0.12605042016806722</v>
      </c>
      <c r="G14" s="88">
        <f t="shared" si="0"/>
        <v>0.0006324933672155738</v>
      </c>
      <c r="H14" s="43">
        <f t="shared" si="1"/>
        <v>-0.28360101437024515</v>
      </c>
      <c r="I14" s="11">
        <f t="shared" si="2"/>
        <v>-671</v>
      </c>
      <c r="J14" s="37">
        <f t="shared" si="3"/>
        <v>-0.0030422284890416302</v>
      </c>
      <c r="K14" s="4">
        <v>1235.319</v>
      </c>
      <c r="L14" s="16">
        <v>1596.979</v>
      </c>
      <c r="M14" s="37">
        <f t="shared" si="4"/>
        <v>0.2927664837989217</v>
      </c>
      <c r="N14" s="57">
        <f t="shared" si="5"/>
        <v>361.6600000000001</v>
      </c>
    </row>
    <row r="15" spans="1:14" ht="15">
      <c r="A15" s="2">
        <v>14</v>
      </c>
      <c r="B15" s="25" t="s">
        <v>115</v>
      </c>
      <c r="C15" s="16">
        <v>10549</v>
      </c>
      <c r="D15" s="16">
        <v>12027</v>
      </c>
      <c r="E15" s="4">
        <v>12003</v>
      </c>
      <c r="F15" s="19">
        <v>0.26655562958027984</v>
      </c>
      <c r="G15" s="88">
        <f t="shared" si="0"/>
        <v>0.004478948605715949</v>
      </c>
      <c r="H15" s="43">
        <f t="shared" si="1"/>
        <v>0.13783296994975827</v>
      </c>
      <c r="I15" s="11">
        <f t="shared" si="2"/>
        <v>1454</v>
      </c>
      <c r="J15" s="37">
        <f t="shared" si="3"/>
        <v>0.0065922507050171835</v>
      </c>
      <c r="K15" s="4">
        <v>12069.86</v>
      </c>
      <c r="L15" s="16">
        <v>12160.88</v>
      </c>
      <c r="M15" s="37">
        <f t="shared" si="4"/>
        <v>0.007541098239747488</v>
      </c>
      <c r="N15" s="57">
        <f t="shared" si="5"/>
        <v>91.01999999999862</v>
      </c>
    </row>
    <row r="16" spans="1:14" ht="15">
      <c r="A16" s="2">
        <v>15</v>
      </c>
      <c r="B16" s="25" t="s">
        <v>116</v>
      </c>
      <c r="C16" s="16">
        <v>5388</v>
      </c>
      <c r="D16" s="16">
        <v>5868</v>
      </c>
      <c r="E16" s="4">
        <v>5937</v>
      </c>
      <c r="F16" s="19">
        <v>0.2056744959467886</v>
      </c>
      <c r="G16" s="88">
        <f t="shared" si="0"/>
        <v>0.0022154059711851693</v>
      </c>
      <c r="H16" s="43">
        <f t="shared" si="1"/>
        <v>0.10189309576837416</v>
      </c>
      <c r="I16" s="11">
        <f t="shared" si="2"/>
        <v>549</v>
      </c>
      <c r="J16" s="37">
        <f t="shared" si="3"/>
        <v>0.0024890960364886065</v>
      </c>
      <c r="K16" s="4">
        <v>6130.986</v>
      </c>
      <c r="L16" s="16">
        <v>6191.58</v>
      </c>
      <c r="M16" s="37">
        <f t="shared" si="4"/>
        <v>0.009883239009190374</v>
      </c>
      <c r="N16" s="57">
        <f t="shared" si="5"/>
        <v>60.59400000000005</v>
      </c>
    </row>
    <row r="17" spans="1:14" ht="15">
      <c r="A17" s="2">
        <v>16</v>
      </c>
      <c r="B17" s="25" t="s">
        <v>117</v>
      </c>
      <c r="C17" s="16">
        <v>129710</v>
      </c>
      <c r="D17" s="16">
        <v>144426</v>
      </c>
      <c r="E17" s="4">
        <v>144303</v>
      </c>
      <c r="F17" s="19">
        <v>0.27047599411450474</v>
      </c>
      <c r="G17" s="88">
        <f t="shared" si="0"/>
        <v>0.053847014967143926</v>
      </c>
      <c r="H17" s="43">
        <f t="shared" si="1"/>
        <v>0.11250481844113792</v>
      </c>
      <c r="I17" s="11">
        <f t="shared" si="2"/>
        <v>14593</v>
      </c>
      <c r="J17" s="37">
        <f t="shared" si="3"/>
        <v>0.06616280229595306</v>
      </c>
      <c r="K17" s="4">
        <v>145747.2</v>
      </c>
      <c r="L17" s="16">
        <v>147524.4</v>
      </c>
      <c r="M17" s="37">
        <f t="shared" si="4"/>
        <v>0.012193716242919126</v>
      </c>
      <c r="N17" s="57">
        <f t="shared" si="5"/>
        <v>1777.1999999999825</v>
      </c>
    </row>
    <row r="18" spans="1:14" ht="15">
      <c r="A18" s="2">
        <v>17</v>
      </c>
      <c r="B18" s="25" t="s">
        <v>118</v>
      </c>
      <c r="C18" s="16">
        <v>12996</v>
      </c>
      <c r="D18" s="16">
        <v>14082</v>
      </c>
      <c r="E18" s="4">
        <v>14262</v>
      </c>
      <c r="F18" s="19">
        <v>0.2367254801068933</v>
      </c>
      <c r="G18" s="88">
        <f t="shared" si="0"/>
        <v>0.005321899942907679</v>
      </c>
      <c r="H18" s="43">
        <f t="shared" si="1"/>
        <v>0.0974145891043398</v>
      </c>
      <c r="I18" s="11">
        <f t="shared" si="2"/>
        <v>1266</v>
      </c>
      <c r="J18" s="37">
        <f t="shared" si="3"/>
        <v>0.005739882663378098</v>
      </c>
      <c r="K18" s="4">
        <v>14699.23</v>
      </c>
      <c r="L18" s="16">
        <v>15007.09</v>
      </c>
      <c r="M18" s="37">
        <f t="shared" si="4"/>
        <v>0.020943954207125175</v>
      </c>
      <c r="N18" s="57">
        <f t="shared" si="5"/>
        <v>307.8600000000006</v>
      </c>
    </row>
    <row r="19" spans="1:14" ht="15">
      <c r="A19" s="2">
        <v>18</v>
      </c>
      <c r="B19" s="25" t="s">
        <v>119</v>
      </c>
      <c r="C19" s="16">
        <v>3325</v>
      </c>
      <c r="D19" s="16">
        <v>3752</v>
      </c>
      <c r="E19" s="4">
        <v>3722</v>
      </c>
      <c r="F19" s="19">
        <v>0.20612504845766186</v>
      </c>
      <c r="G19" s="88">
        <f t="shared" si="0"/>
        <v>0.0013888733408710123</v>
      </c>
      <c r="H19" s="43">
        <f t="shared" si="1"/>
        <v>0.1193984962406015</v>
      </c>
      <c r="I19" s="11">
        <f t="shared" si="2"/>
        <v>397</v>
      </c>
      <c r="J19" s="37">
        <f t="shared" si="3"/>
        <v>0.0017999474070782818</v>
      </c>
      <c r="K19" s="4">
        <v>3605.341</v>
      </c>
      <c r="L19" s="16">
        <v>3613.686</v>
      </c>
      <c r="M19" s="37">
        <f t="shared" si="4"/>
        <v>0.002314621557295206</v>
      </c>
      <c r="N19" s="57">
        <f t="shared" si="5"/>
        <v>8.345000000000255</v>
      </c>
    </row>
    <row r="20" spans="1:14" ht="15">
      <c r="A20" s="2">
        <v>19</v>
      </c>
      <c r="B20" s="25" t="s">
        <v>120</v>
      </c>
      <c r="C20" s="16">
        <v>9579</v>
      </c>
      <c r="D20" s="16">
        <v>10125</v>
      </c>
      <c r="E20" s="4">
        <v>10161</v>
      </c>
      <c r="F20" s="19">
        <v>0.21844096654914438</v>
      </c>
      <c r="G20" s="88">
        <f t="shared" si="0"/>
        <v>0.003791601831432122</v>
      </c>
      <c r="H20" s="43">
        <f t="shared" si="1"/>
        <v>0.060757907923582835</v>
      </c>
      <c r="I20" s="11">
        <f t="shared" si="2"/>
        <v>582</v>
      </c>
      <c r="J20" s="37">
        <f t="shared" si="3"/>
        <v>0.002638713831031637</v>
      </c>
      <c r="K20" s="4">
        <v>10232.63</v>
      </c>
      <c r="L20" s="16">
        <v>10296.52</v>
      </c>
      <c r="M20" s="37">
        <f t="shared" si="4"/>
        <v>0.006243751606380885</v>
      </c>
      <c r="N20" s="57">
        <f t="shared" si="5"/>
        <v>63.89000000000124</v>
      </c>
    </row>
    <row r="21" spans="1:14" ht="15">
      <c r="A21" s="2">
        <v>20</v>
      </c>
      <c r="B21" s="25" t="s">
        <v>121</v>
      </c>
      <c r="C21" s="16">
        <v>43294</v>
      </c>
      <c r="D21" s="16">
        <v>46655</v>
      </c>
      <c r="E21" s="4">
        <v>46588</v>
      </c>
      <c r="F21" s="19">
        <v>0.30388300752075875</v>
      </c>
      <c r="G21" s="88">
        <f t="shared" si="0"/>
        <v>0.017384425363916906</v>
      </c>
      <c r="H21" s="43">
        <f t="shared" si="1"/>
        <v>0.07608444588164642</v>
      </c>
      <c r="I21" s="11">
        <f t="shared" si="2"/>
        <v>3294</v>
      </c>
      <c r="J21" s="37">
        <f t="shared" si="3"/>
        <v>0.014934576218931638</v>
      </c>
      <c r="K21" s="4">
        <v>46925.86</v>
      </c>
      <c r="L21" s="16">
        <v>47396.13</v>
      </c>
      <c r="M21" s="37">
        <f t="shared" si="4"/>
        <v>0.01002155314788044</v>
      </c>
      <c r="N21" s="57">
        <f t="shared" si="5"/>
        <v>470.2699999999968</v>
      </c>
    </row>
    <row r="22" spans="1:14" ht="15">
      <c r="A22" s="2">
        <v>21</v>
      </c>
      <c r="B22" s="25" t="s">
        <v>122</v>
      </c>
      <c r="C22" s="16">
        <v>15874</v>
      </c>
      <c r="D22" s="16">
        <v>15437</v>
      </c>
      <c r="E22" s="4">
        <v>15265</v>
      </c>
      <c r="F22" s="19">
        <v>0.1536626367763562</v>
      </c>
      <c r="G22" s="88">
        <f t="shared" si="0"/>
        <v>0.005696171829230523</v>
      </c>
      <c r="H22" s="43">
        <f t="shared" si="1"/>
        <v>-0.0383646213934736</v>
      </c>
      <c r="I22" s="11">
        <f t="shared" si="2"/>
        <v>-609</v>
      </c>
      <c r="J22" s="37">
        <f t="shared" si="3"/>
        <v>-0.002761128390203208</v>
      </c>
      <c r="K22" s="4">
        <v>14800.76</v>
      </c>
      <c r="L22" s="16">
        <v>14813.89</v>
      </c>
      <c r="M22" s="37">
        <f t="shared" si="4"/>
        <v>0.0008871166075255055</v>
      </c>
      <c r="N22" s="57">
        <f t="shared" si="5"/>
        <v>13.1299999999992</v>
      </c>
    </row>
    <row r="23" spans="1:14" ht="15">
      <c r="A23" s="2">
        <v>22</v>
      </c>
      <c r="B23" s="25" t="s">
        <v>123</v>
      </c>
      <c r="C23" s="16">
        <v>12908</v>
      </c>
      <c r="D23" s="16">
        <v>13946</v>
      </c>
      <c r="E23" s="4">
        <v>13944</v>
      </c>
      <c r="F23" s="19">
        <v>0.30387691503040076</v>
      </c>
      <c r="G23" s="88">
        <f t="shared" si="0"/>
        <v>0.005203237470474314</v>
      </c>
      <c r="H23" s="43">
        <f t="shared" si="1"/>
        <v>0.08026030368763558</v>
      </c>
      <c r="I23" s="11">
        <f t="shared" si="2"/>
        <v>1036</v>
      </c>
      <c r="J23" s="37">
        <f t="shared" si="3"/>
        <v>0.004697091974138791</v>
      </c>
      <c r="K23" s="4">
        <v>14198.07</v>
      </c>
      <c r="L23" s="16">
        <v>14251.18</v>
      </c>
      <c r="M23" s="37">
        <f t="shared" si="4"/>
        <v>0.003740649257258246</v>
      </c>
      <c r="N23" s="57">
        <f t="shared" si="5"/>
        <v>53.11000000000058</v>
      </c>
    </row>
    <row r="24" spans="1:14" ht="15">
      <c r="A24" s="2">
        <v>23</v>
      </c>
      <c r="B24" s="25" t="s">
        <v>124</v>
      </c>
      <c r="C24" s="16">
        <v>7203</v>
      </c>
      <c r="D24" s="16">
        <v>7956</v>
      </c>
      <c r="E24" s="4">
        <v>7726</v>
      </c>
      <c r="F24" s="19">
        <v>0.16164870802385187</v>
      </c>
      <c r="G24" s="88">
        <f t="shared" si="0"/>
        <v>0.0028829756667301024</v>
      </c>
      <c r="H24" s="43">
        <f t="shared" si="1"/>
        <v>0.07260863529085103</v>
      </c>
      <c r="I24" s="11">
        <f t="shared" si="2"/>
        <v>523</v>
      </c>
      <c r="J24" s="37">
        <f t="shared" si="3"/>
        <v>0.0023712153498789456</v>
      </c>
      <c r="K24" s="4">
        <v>7976.474</v>
      </c>
      <c r="L24" s="16">
        <v>7876.963</v>
      </c>
      <c r="M24" s="37">
        <f t="shared" si="4"/>
        <v>-0.012475562510452665</v>
      </c>
      <c r="N24" s="57">
        <f t="shared" si="5"/>
        <v>-99.51100000000042</v>
      </c>
    </row>
    <row r="25" spans="1:14" ht="15">
      <c r="A25" s="2">
        <v>24</v>
      </c>
      <c r="B25" s="25" t="s">
        <v>125</v>
      </c>
      <c r="C25" s="16">
        <v>3924</v>
      </c>
      <c r="D25" s="16">
        <v>3974</v>
      </c>
      <c r="E25" s="4">
        <v>3842</v>
      </c>
      <c r="F25" s="19">
        <v>0.19094478405645843</v>
      </c>
      <c r="G25" s="88">
        <f t="shared" si="0"/>
        <v>0.001433651632355301</v>
      </c>
      <c r="H25" s="43">
        <f t="shared" si="1"/>
        <v>-0.02089704383282365</v>
      </c>
      <c r="I25" s="11">
        <f t="shared" si="2"/>
        <v>-82</v>
      </c>
      <c r="J25" s="37">
        <f t="shared" si="3"/>
        <v>-0.00037177755007662244</v>
      </c>
      <c r="K25" s="4">
        <v>4099.472</v>
      </c>
      <c r="L25" s="16">
        <v>4012.154</v>
      </c>
      <c r="M25" s="37">
        <f t="shared" si="4"/>
        <v>-0.02129981617144836</v>
      </c>
      <c r="N25" s="57">
        <f t="shared" si="5"/>
        <v>-87.31799999999976</v>
      </c>
    </row>
    <row r="26" spans="1:14" ht="15">
      <c r="A26" s="2">
        <v>25</v>
      </c>
      <c r="B26" s="25" t="s">
        <v>126</v>
      </c>
      <c r="C26" s="16">
        <v>10926</v>
      </c>
      <c r="D26" s="16">
        <v>8803</v>
      </c>
      <c r="E26" s="4">
        <v>8721</v>
      </c>
      <c r="F26" s="19">
        <v>0.15182006510802012</v>
      </c>
      <c r="G26" s="88">
        <f t="shared" si="0"/>
        <v>0.0032542623336206606</v>
      </c>
      <c r="H26" s="43">
        <f t="shared" si="1"/>
        <v>-0.20181219110378912</v>
      </c>
      <c r="I26" s="11">
        <f t="shared" si="2"/>
        <v>-2205</v>
      </c>
      <c r="J26" s="37">
        <f t="shared" si="3"/>
        <v>-0.009997188999011615</v>
      </c>
      <c r="K26" s="4">
        <v>8742.568</v>
      </c>
      <c r="L26" s="16">
        <v>8590.008</v>
      </c>
      <c r="M26" s="37">
        <f t="shared" si="4"/>
        <v>-0.017450250315467892</v>
      </c>
      <c r="N26" s="57">
        <f t="shared" si="5"/>
        <v>-152.5599999999995</v>
      </c>
    </row>
    <row r="27" spans="1:14" ht="15">
      <c r="A27" s="2">
        <v>26</v>
      </c>
      <c r="B27" s="25" t="s">
        <v>127</v>
      </c>
      <c r="C27" s="16">
        <v>30074</v>
      </c>
      <c r="D27" s="16">
        <v>34840</v>
      </c>
      <c r="E27" s="4">
        <v>33821</v>
      </c>
      <c r="F27" s="19">
        <v>0.25673316329628953</v>
      </c>
      <c r="G27" s="88">
        <f t="shared" si="0"/>
        <v>0.012620388302417655</v>
      </c>
      <c r="H27" s="43">
        <f t="shared" si="1"/>
        <v>0.12459267141052072</v>
      </c>
      <c r="I27" s="11">
        <f t="shared" si="2"/>
        <v>3747</v>
      </c>
      <c r="J27" s="37">
        <f t="shared" si="3"/>
        <v>0.016988420489476883</v>
      </c>
      <c r="K27" s="4">
        <v>34814.97</v>
      </c>
      <c r="L27" s="16">
        <v>34725.74</v>
      </c>
      <c r="M27" s="37">
        <f t="shared" si="4"/>
        <v>-0.0025629779373643924</v>
      </c>
      <c r="N27" s="57">
        <f t="shared" si="5"/>
        <v>-89.2300000000032</v>
      </c>
    </row>
    <row r="28" spans="1:14" ht="15">
      <c r="A28" s="2">
        <v>27</v>
      </c>
      <c r="B28" s="25" t="s">
        <v>128</v>
      </c>
      <c r="C28" s="16">
        <v>24705</v>
      </c>
      <c r="D28" s="16">
        <v>27343</v>
      </c>
      <c r="E28" s="4">
        <v>27502</v>
      </c>
      <c r="F28" s="19">
        <v>0.13732941182345215</v>
      </c>
      <c r="G28" s="88">
        <f t="shared" si="0"/>
        <v>0.010262438103340833</v>
      </c>
      <c r="H28" s="43">
        <f t="shared" si="1"/>
        <v>0.11321594818862578</v>
      </c>
      <c r="I28" s="11">
        <f t="shared" si="2"/>
        <v>2797</v>
      </c>
      <c r="J28" s="37">
        <f t="shared" si="3"/>
        <v>0.012681241555662354</v>
      </c>
      <c r="K28" s="4">
        <v>27140.13</v>
      </c>
      <c r="L28" s="16">
        <v>27436.99</v>
      </c>
      <c r="M28" s="37">
        <f t="shared" si="4"/>
        <v>0.010938046354236348</v>
      </c>
      <c r="N28" s="57">
        <f t="shared" si="5"/>
        <v>296.8600000000006</v>
      </c>
    </row>
    <row r="29" spans="1:14" ht="15">
      <c r="A29" s="2">
        <v>28</v>
      </c>
      <c r="B29" s="25" t="s">
        <v>129</v>
      </c>
      <c r="C29" s="16">
        <v>10354</v>
      </c>
      <c r="D29" s="16">
        <v>11279</v>
      </c>
      <c r="E29" s="4">
        <v>11307</v>
      </c>
      <c r="F29" s="19">
        <v>0.27508940953215094</v>
      </c>
      <c r="G29" s="88">
        <f t="shared" si="0"/>
        <v>0.0042192345151070764</v>
      </c>
      <c r="H29" s="43">
        <f t="shared" si="1"/>
        <v>0.0920417230056017</v>
      </c>
      <c r="I29" s="11">
        <f t="shared" si="2"/>
        <v>953</v>
      </c>
      <c r="J29" s="37">
        <f t="shared" si="3"/>
        <v>0.004320780551500258</v>
      </c>
      <c r="K29" s="4">
        <v>11035.16</v>
      </c>
      <c r="L29" s="16">
        <v>11178.71</v>
      </c>
      <c r="M29" s="37">
        <f t="shared" si="4"/>
        <v>0.01300842035820045</v>
      </c>
      <c r="N29" s="57">
        <f t="shared" si="5"/>
        <v>143.54999999999927</v>
      </c>
    </row>
    <row r="30" spans="1:14" ht="15">
      <c r="A30" s="2">
        <v>29</v>
      </c>
      <c r="B30" s="25" t="s">
        <v>130</v>
      </c>
      <c r="C30" s="16">
        <v>1774</v>
      </c>
      <c r="D30" s="16">
        <v>1740</v>
      </c>
      <c r="E30" s="4">
        <v>1709</v>
      </c>
      <c r="F30" s="19">
        <v>0.1610441010177158</v>
      </c>
      <c r="G30" s="88">
        <f t="shared" si="0"/>
        <v>0.0006377175012220743</v>
      </c>
      <c r="H30" s="43">
        <f t="shared" si="1"/>
        <v>-0.03664036076662908</v>
      </c>
      <c r="I30" s="11">
        <f t="shared" si="2"/>
        <v>-65</v>
      </c>
      <c r="J30" s="37">
        <f t="shared" si="3"/>
        <v>-0.00029470171652415194</v>
      </c>
      <c r="K30" s="4">
        <v>1796.542</v>
      </c>
      <c r="L30" s="16">
        <v>1751.799</v>
      </c>
      <c r="M30" s="37">
        <f t="shared" si="4"/>
        <v>-0.024905067624358318</v>
      </c>
      <c r="N30" s="57">
        <f t="shared" si="5"/>
        <v>-44.74299999999994</v>
      </c>
    </row>
    <row r="31" spans="1:14" ht="15">
      <c r="A31" s="2">
        <v>30</v>
      </c>
      <c r="B31" s="25" t="s">
        <v>131</v>
      </c>
      <c r="C31" s="16">
        <v>1979</v>
      </c>
      <c r="D31" s="16">
        <v>1245</v>
      </c>
      <c r="E31" s="4">
        <v>1326</v>
      </c>
      <c r="F31" s="19">
        <v>0.15287064791330413</v>
      </c>
      <c r="G31" s="88">
        <f t="shared" si="0"/>
        <v>0.000494800120901387</v>
      </c>
      <c r="H31" s="43">
        <f t="shared" si="1"/>
        <v>-0.3299646286003032</v>
      </c>
      <c r="I31" s="11">
        <f t="shared" si="2"/>
        <v>-653</v>
      </c>
      <c r="J31" s="37">
        <f t="shared" si="3"/>
        <v>-0.0029606187829272494</v>
      </c>
      <c r="K31" s="4">
        <v>1165.211</v>
      </c>
      <c r="L31" s="16">
        <v>1197.809</v>
      </c>
      <c r="M31" s="37">
        <f t="shared" si="4"/>
        <v>0.027976048973104406</v>
      </c>
      <c r="N31" s="57">
        <f t="shared" si="5"/>
        <v>32.597999999999956</v>
      </c>
    </row>
    <row r="32" spans="1:14" ht="15">
      <c r="A32" s="2">
        <v>31</v>
      </c>
      <c r="B32" s="25" t="s">
        <v>132</v>
      </c>
      <c r="C32" s="16">
        <v>18603</v>
      </c>
      <c r="D32" s="16">
        <v>20284</v>
      </c>
      <c r="E32" s="4">
        <v>20552</v>
      </c>
      <c r="F32" s="19">
        <v>0.17030021295812928</v>
      </c>
      <c r="G32" s="88">
        <f t="shared" si="0"/>
        <v>0.0076690287215424625</v>
      </c>
      <c r="H32" s="43">
        <f t="shared" si="1"/>
        <v>0.10476804816427458</v>
      </c>
      <c r="I32" s="11">
        <f t="shared" si="2"/>
        <v>1949</v>
      </c>
      <c r="J32" s="37">
        <f t="shared" si="3"/>
        <v>0.008836517623162649</v>
      </c>
      <c r="K32" s="4">
        <v>20072.44</v>
      </c>
      <c r="L32" s="16">
        <v>20597.86</v>
      </c>
      <c r="M32" s="37">
        <f t="shared" si="4"/>
        <v>0.026176189840398174</v>
      </c>
      <c r="N32" s="57">
        <f t="shared" si="5"/>
        <v>525.4200000000019</v>
      </c>
    </row>
    <row r="33" spans="1:14" ht="15">
      <c r="A33" s="2">
        <v>32</v>
      </c>
      <c r="B33" s="25" t="s">
        <v>133</v>
      </c>
      <c r="C33" s="16">
        <v>9748</v>
      </c>
      <c r="D33" s="16">
        <v>10603</v>
      </c>
      <c r="E33" s="4">
        <v>10616</v>
      </c>
      <c r="F33" s="19">
        <v>0.2502357156326608</v>
      </c>
      <c r="G33" s="88">
        <f t="shared" si="0"/>
        <v>0.003961386186643382</v>
      </c>
      <c r="H33" s="43">
        <f t="shared" si="1"/>
        <v>0.08904390644234715</v>
      </c>
      <c r="I33" s="11">
        <f t="shared" si="2"/>
        <v>868</v>
      </c>
      <c r="J33" s="37">
        <f t="shared" si="3"/>
        <v>0.003935401383737906</v>
      </c>
      <c r="K33" s="4">
        <v>10997.06</v>
      </c>
      <c r="L33" s="16">
        <v>11064.35</v>
      </c>
      <c r="M33" s="37">
        <f t="shared" si="4"/>
        <v>0.00611890814454053</v>
      </c>
      <c r="N33" s="57">
        <f t="shared" si="5"/>
        <v>67.29000000000087</v>
      </c>
    </row>
    <row r="34" spans="1:14" ht="15">
      <c r="A34" s="2">
        <v>33</v>
      </c>
      <c r="B34" s="25" t="s">
        <v>134</v>
      </c>
      <c r="C34" s="16">
        <v>35887</v>
      </c>
      <c r="D34" s="16">
        <v>39409</v>
      </c>
      <c r="E34" s="4">
        <v>39198</v>
      </c>
      <c r="F34" s="19">
        <v>0.21529909976217024</v>
      </c>
      <c r="G34" s="88">
        <f aca="true" t="shared" si="6" ref="G34:G65">E34/$E$83</f>
        <v>0.01462682891334281</v>
      </c>
      <c r="H34" s="43">
        <f aca="true" t="shared" si="7" ref="H34:H65">(E34-C34)/C34</f>
        <v>0.0922618218296319</v>
      </c>
      <c r="I34" s="11">
        <f aca="true" t="shared" si="8" ref="I34:I65">E34-C34</f>
        <v>3311</v>
      </c>
      <c r="J34" s="37">
        <f aca="true" t="shared" si="9" ref="J34:J65">I34/$I$83</f>
        <v>0.01501165205248411</v>
      </c>
      <c r="K34" s="4">
        <v>38962.61</v>
      </c>
      <c r="L34" s="16">
        <v>39198.18</v>
      </c>
      <c r="M34" s="37">
        <f aca="true" t="shared" si="10" ref="M34:M65">(L34-K34)/K34</f>
        <v>0.006046052869661445</v>
      </c>
      <c r="N34" s="57">
        <f aca="true" t="shared" si="11" ref="N34:N65">L34-K34</f>
        <v>235.5699999999997</v>
      </c>
    </row>
    <row r="35" spans="1:14" ht="15">
      <c r="A35" s="2">
        <v>34</v>
      </c>
      <c r="B35" s="25" t="s">
        <v>135</v>
      </c>
      <c r="C35" s="16">
        <v>862596</v>
      </c>
      <c r="D35" s="16">
        <v>952618</v>
      </c>
      <c r="E35" s="4">
        <v>952346</v>
      </c>
      <c r="F35" s="19">
        <v>0.290322570811294</v>
      </c>
      <c r="G35" s="88">
        <f t="shared" si="6"/>
        <v>0.3553702231824678</v>
      </c>
      <c r="H35" s="43">
        <f t="shared" si="7"/>
        <v>0.104046390198888</v>
      </c>
      <c r="I35" s="11">
        <f t="shared" si="8"/>
        <v>89750</v>
      </c>
      <c r="J35" s="37">
        <f t="shared" si="9"/>
        <v>0.40691506243142517</v>
      </c>
      <c r="K35" s="4">
        <v>953775.8</v>
      </c>
      <c r="L35" s="16">
        <v>962129.3</v>
      </c>
      <c r="M35" s="37">
        <f t="shared" si="10"/>
        <v>0.008758347611671422</v>
      </c>
      <c r="N35" s="57">
        <f t="shared" si="11"/>
        <v>8353.5</v>
      </c>
    </row>
    <row r="36" spans="1:14" ht="15">
      <c r="A36" s="2">
        <v>35</v>
      </c>
      <c r="B36" s="25" t="s">
        <v>136</v>
      </c>
      <c r="C36" s="16">
        <v>189046</v>
      </c>
      <c r="D36" s="16">
        <v>210771</v>
      </c>
      <c r="E36" s="4">
        <v>209415</v>
      </c>
      <c r="F36" s="19">
        <v>0.2909268983912645</v>
      </c>
      <c r="G36" s="88">
        <f t="shared" si="6"/>
        <v>0.07814371592651882</v>
      </c>
      <c r="H36" s="43">
        <f t="shared" si="7"/>
        <v>0.10774626281434148</v>
      </c>
      <c r="I36" s="11">
        <f t="shared" si="8"/>
        <v>20369</v>
      </c>
      <c r="J36" s="37">
        <f t="shared" si="9"/>
        <v>0.0923504502135454</v>
      </c>
      <c r="K36" s="4">
        <v>214041.7</v>
      </c>
      <c r="L36" s="16">
        <v>215140.1</v>
      </c>
      <c r="M36" s="37">
        <f t="shared" si="10"/>
        <v>0.005131710316260776</v>
      </c>
      <c r="N36" s="57">
        <f t="shared" si="11"/>
        <v>1098.3999999999942</v>
      </c>
    </row>
    <row r="37" spans="1:14" ht="15">
      <c r="A37" s="2">
        <v>36</v>
      </c>
      <c r="B37" s="25" t="s">
        <v>137</v>
      </c>
      <c r="C37" s="16">
        <v>3202</v>
      </c>
      <c r="D37" s="16">
        <v>2583</v>
      </c>
      <c r="E37" s="4">
        <v>2510</v>
      </c>
      <c r="F37" s="19">
        <v>0.18350636057903202</v>
      </c>
      <c r="G37" s="88">
        <f t="shared" si="6"/>
        <v>0.0009366125968796994</v>
      </c>
      <c r="H37" s="43">
        <f t="shared" si="7"/>
        <v>-0.2161149281698938</v>
      </c>
      <c r="I37" s="11">
        <f t="shared" si="8"/>
        <v>-692</v>
      </c>
      <c r="J37" s="37">
        <f t="shared" si="9"/>
        <v>-0.0031374398128417406</v>
      </c>
      <c r="K37" s="4">
        <v>2344.9</v>
      </c>
      <c r="L37" s="16">
        <v>2282.249</v>
      </c>
      <c r="M37" s="37">
        <f t="shared" si="10"/>
        <v>-0.026717983709326747</v>
      </c>
      <c r="N37" s="57">
        <f t="shared" si="11"/>
        <v>-62.651000000000295</v>
      </c>
    </row>
    <row r="38" spans="1:14" ht="15">
      <c r="A38" s="2">
        <v>37</v>
      </c>
      <c r="B38" s="25" t="s">
        <v>138</v>
      </c>
      <c r="C38" s="16">
        <v>7399</v>
      </c>
      <c r="D38" s="16">
        <v>7698</v>
      </c>
      <c r="E38" s="4">
        <v>7732</v>
      </c>
      <c r="F38" s="19">
        <v>0.22608848211936022</v>
      </c>
      <c r="G38" s="88">
        <f t="shared" si="6"/>
        <v>0.002885214581304317</v>
      </c>
      <c r="H38" s="43">
        <f t="shared" si="7"/>
        <v>0.045006081902959856</v>
      </c>
      <c r="I38" s="11">
        <f t="shared" si="8"/>
        <v>333</v>
      </c>
      <c r="J38" s="37">
        <f t="shared" si="9"/>
        <v>0.0015097795631160398</v>
      </c>
      <c r="K38" s="4">
        <v>7871.373</v>
      </c>
      <c r="L38" s="16">
        <v>7859.628</v>
      </c>
      <c r="M38" s="37">
        <f t="shared" si="10"/>
        <v>-0.0014921157973329293</v>
      </c>
      <c r="N38" s="57">
        <f t="shared" si="11"/>
        <v>-11.74499999999989</v>
      </c>
    </row>
    <row r="39" spans="1:14" ht="15">
      <c r="A39" s="2">
        <v>38</v>
      </c>
      <c r="B39" s="25" t="s">
        <v>139</v>
      </c>
      <c r="C39" s="16">
        <v>26130</v>
      </c>
      <c r="D39" s="16">
        <v>29156</v>
      </c>
      <c r="E39" s="4">
        <v>29243</v>
      </c>
      <c r="F39" s="19">
        <v>0.17165716700810651</v>
      </c>
      <c r="G39" s="88">
        <f t="shared" si="6"/>
        <v>0.010912096482292051</v>
      </c>
      <c r="H39" s="43">
        <f t="shared" si="7"/>
        <v>0.11913509376195944</v>
      </c>
      <c r="I39" s="11">
        <f t="shared" si="8"/>
        <v>3113</v>
      </c>
      <c r="J39" s="37">
        <f t="shared" si="9"/>
        <v>0.014113945285225922</v>
      </c>
      <c r="K39" s="4">
        <v>29498.55</v>
      </c>
      <c r="L39" s="16">
        <v>29864.3</v>
      </c>
      <c r="M39" s="37">
        <f t="shared" si="10"/>
        <v>0.012398914522917229</v>
      </c>
      <c r="N39" s="57">
        <f t="shared" si="11"/>
        <v>365.75</v>
      </c>
    </row>
    <row r="40" spans="1:14" ht="15">
      <c r="A40" s="2">
        <v>39</v>
      </c>
      <c r="B40" s="25" t="s">
        <v>140</v>
      </c>
      <c r="C40" s="16">
        <v>13383</v>
      </c>
      <c r="D40" s="16">
        <v>14217</v>
      </c>
      <c r="E40" s="4">
        <v>14406</v>
      </c>
      <c r="F40" s="19">
        <v>0.2970615527373956</v>
      </c>
      <c r="G40" s="88">
        <f t="shared" si="6"/>
        <v>0.005375633892688824</v>
      </c>
      <c r="H40" s="43">
        <f t="shared" si="7"/>
        <v>0.0764402600313831</v>
      </c>
      <c r="I40" s="11">
        <f t="shared" si="8"/>
        <v>1023</v>
      </c>
      <c r="J40" s="37">
        <f t="shared" si="9"/>
        <v>0.004638151630833961</v>
      </c>
      <c r="K40" s="4">
        <v>14422.28</v>
      </c>
      <c r="L40" s="16">
        <v>14586.52</v>
      </c>
      <c r="M40" s="37">
        <f t="shared" si="10"/>
        <v>0.011387935888084254</v>
      </c>
      <c r="N40" s="57">
        <f t="shared" si="11"/>
        <v>164.23999999999978</v>
      </c>
    </row>
    <row r="41" spans="1:14" ht="15">
      <c r="A41" s="2">
        <v>40</v>
      </c>
      <c r="B41" s="25" t="s">
        <v>141</v>
      </c>
      <c r="C41" s="16">
        <v>3052</v>
      </c>
      <c r="D41" s="16">
        <v>3469</v>
      </c>
      <c r="E41" s="4">
        <v>3454</v>
      </c>
      <c r="F41" s="19">
        <v>0.17772060715204527</v>
      </c>
      <c r="G41" s="88">
        <f t="shared" si="6"/>
        <v>0.0012888684898894349</v>
      </c>
      <c r="H41" s="43">
        <f t="shared" si="7"/>
        <v>0.13171690694626476</v>
      </c>
      <c r="I41" s="11">
        <f t="shared" si="8"/>
        <v>402</v>
      </c>
      <c r="J41" s="37">
        <f t="shared" si="9"/>
        <v>0.001822616769887832</v>
      </c>
      <c r="K41" s="4">
        <v>3579.218</v>
      </c>
      <c r="L41" s="16">
        <v>3646.646</v>
      </c>
      <c r="M41" s="37">
        <f t="shared" si="10"/>
        <v>0.018838751928493973</v>
      </c>
      <c r="N41" s="57">
        <f t="shared" si="11"/>
        <v>67.42800000000034</v>
      </c>
    </row>
    <row r="42" spans="1:14" ht="15">
      <c r="A42" s="2">
        <v>41</v>
      </c>
      <c r="B42" s="25" t="s">
        <v>142</v>
      </c>
      <c r="C42" s="16">
        <v>69707</v>
      </c>
      <c r="D42" s="16">
        <v>76816</v>
      </c>
      <c r="E42" s="4">
        <v>75842</v>
      </c>
      <c r="F42" s="19">
        <v>0.2087436627161282</v>
      </c>
      <c r="G42" s="88">
        <f t="shared" si="6"/>
        <v>0.028300626522928352</v>
      </c>
      <c r="H42" s="43">
        <f t="shared" si="7"/>
        <v>0.08801124707705109</v>
      </c>
      <c r="I42" s="11">
        <f t="shared" si="8"/>
        <v>6135</v>
      </c>
      <c r="J42" s="37">
        <f t="shared" si="9"/>
        <v>0.02781530816731803</v>
      </c>
      <c r="K42" s="4">
        <v>76647.49</v>
      </c>
      <c r="L42" s="16">
        <v>76501.47</v>
      </c>
      <c r="M42" s="37">
        <f t="shared" si="10"/>
        <v>-0.0019050852154454641</v>
      </c>
      <c r="N42" s="57">
        <f t="shared" si="11"/>
        <v>-146.02000000000407</v>
      </c>
    </row>
    <row r="43" spans="1:14" ht="15">
      <c r="A43" s="2">
        <v>42</v>
      </c>
      <c r="B43" s="25" t="s">
        <v>143</v>
      </c>
      <c r="C43" s="16">
        <v>29203</v>
      </c>
      <c r="D43" s="16">
        <v>32240</v>
      </c>
      <c r="E43" s="4">
        <v>32570</v>
      </c>
      <c r="F43" s="19">
        <v>0.14939613138786575</v>
      </c>
      <c r="G43" s="88">
        <f t="shared" si="6"/>
        <v>0.012153574613693948</v>
      </c>
      <c r="H43" s="43">
        <f t="shared" si="7"/>
        <v>0.11529637366024038</v>
      </c>
      <c r="I43" s="11">
        <f t="shared" si="8"/>
        <v>3367</v>
      </c>
      <c r="J43" s="37">
        <f t="shared" si="9"/>
        <v>0.01526554891595107</v>
      </c>
      <c r="K43" s="4">
        <v>33217.83</v>
      </c>
      <c r="L43" s="16">
        <v>33418.16</v>
      </c>
      <c r="M43" s="37">
        <f t="shared" si="10"/>
        <v>0.006030797315778958</v>
      </c>
      <c r="N43" s="57">
        <f t="shared" si="11"/>
        <v>200.33000000000175</v>
      </c>
    </row>
    <row r="44" spans="1:14" ht="15">
      <c r="A44" s="2">
        <v>43</v>
      </c>
      <c r="B44" s="25" t="s">
        <v>144</v>
      </c>
      <c r="C44" s="16">
        <v>10977</v>
      </c>
      <c r="D44" s="16">
        <v>12166</v>
      </c>
      <c r="E44" s="4">
        <v>11856</v>
      </c>
      <c r="F44" s="19">
        <v>0.17279020622312904</v>
      </c>
      <c r="G44" s="88">
        <f t="shared" si="6"/>
        <v>0.004424095198647696</v>
      </c>
      <c r="H44" s="43">
        <f t="shared" si="7"/>
        <v>0.08007652364033889</v>
      </c>
      <c r="I44" s="11">
        <f t="shared" si="8"/>
        <v>879</v>
      </c>
      <c r="J44" s="37">
        <f t="shared" si="9"/>
        <v>0.003985273981918916</v>
      </c>
      <c r="K44" s="4">
        <v>11971.55</v>
      </c>
      <c r="L44" s="16">
        <v>11942.3</v>
      </c>
      <c r="M44" s="37">
        <f t="shared" si="10"/>
        <v>-0.0024432926396331304</v>
      </c>
      <c r="N44" s="57">
        <f t="shared" si="11"/>
        <v>-29.25</v>
      </c>
    </row>
    <row r="45" spans="1:14" ht="15">
      <c r="A45" s="2">
        <v>44</v>
      </c>
      <c r="B45" s="25" t="s">
        <v>145</v>
      </c>
      <c r="C45" s="16">
        <v>13318</v>
      </c>
      <c r="D45" s="16">
        <v>13716</v>
      </c>
      <c r="E45" s="4">
        <v>13626</v>
      </c>
      <c r="F45" s="19">
        <v>0.18718832854807468</v>
      </c>
      <c r="G45" s="88">
        <f t="shared" si="6"/>
        <v>0.00508457499804095</v>
      </c>
      <c r="H45" s="43">
        <f t="shared" si="7"/>
        <v>0.023126595584922662</v>
      </c>
      <c r="I45" s="11">
        <f t="shared" si="8"/>
        <v>308</v>
      </c>
      <c r="J45" s="37">
        <f t="shared" si="9"/>
        <v>0.0013964327490682891</v>
      </c>
      <c r="K45" s="4">
        <v>13626.56</v>
      </c>
      <c r="L45" s="16">
        <v>13706.13</v>
      </c>
      <c r="M45" s="37">
        <f t="shared" si="10"/>
        <v>0.00583933142333793</v>
      </c>
      <c r="N45" s="57">
        <f t="shared" si="11"/>
        <v>79.56999999999971</v>
      </c>
    </row>
    <row r="46" spans="1:14" ht="15">
      <c r="A46" s="2">
        <v>45</v>
      </c>
      <c r="B46" s="25" t="s">
        <v>146</v>
      </c>
      <c r="C46" s="16">
        <v>36061</v>
      </c>
      <c r="D46" s="16">
        <v>41101</v>
      </c>
      <c r="E46" s="4">
        <v>41468</v>
      </c>
      <c r="F46" s="19">
        <v>0.23322309959281007</v>
      </c>
      <c r="G46" s="88">
        <f t="shared" si="6"/>
        <v>0.015473884927253934</v>
      </c>
      <c r="H46" s="43">
        <f t="shared" si="7"/>
        <v>0.1499403788025845</v>
      </c>
      <c r="I46" s="11">
        <f t="shared" si="8"/>
        <v>5407</v>
      </c>
      <c r="J46" s="37">
        <f t="shared" si="9"/>
        <v>0.02451464894224753</v>
      </c>
      <c r="K46" s="4">
        <v>42578.41</v>
      </c>
      <c r="L46" s="16">
        <v>43295.73</v>
      </c>
      <c r="M46" s="37">
        <f t="shared" si="10"/>
        <v>0.016847035856904936</v>
      </c>
      <c r="N46" s="57">
        <f t="shared" si="11"/>
        <v>717.3199999999997</v>
      </c>
    </row>
    <row r="47" spans="1:14" ht="15">
      <c r="A47" s="2">
        <v>46</v>
      </c>
      <c r="B47" s="25" t="s">
        <v>147</v>
      </c>
      <c r="C47" s="16">
        <v>13338</v>
      </c>
      <c r="D47" s="16">
        <v>14202</v>
      </c>
      <c r="E47" s="4">
        <v>14242</v>
      </c>
      <c r="F47" s="19">
        <v>0.1400228095013371</v>
      </c>
      <c r="G47" s="88">
        <f t="shared" si="6"/>
        <v>0.005314436894326964</v>
      </c>
      <c r="H47" s="43">
        <f t="shared" si="7"/>
        <v>0.0677762783025941</v>
      </c>
      <c r="I47" s="11">
        <f t="shared" si="8"/>
        <v>904</v>
      </c>
      <c r="J47" s="37">
        <f t="shared" si="9"/>
        <v>0.004098620795966667</v>
      </c>
      <c r="K47" s="4">
        <v>14107.29</v>
      </c>
      <c r="L47" s="16">
        <v>14150.78</v>
      </c>
      <c r="M47" s="37">
        <f t="shared" si="10"/>
        <v>0.003082803288228978</v>
      </c>
      <c r="N47" s="57">
        <f t="shared" si="11"/>
        <v>43.48999999999978</v>
      </c>
    </row>
    <row r="48" spans="1:14" ht="15">
      <c r="A48" s="2">
        <v>47</v>
      </c>
      <c r="B48" s="25" t="s">
        <v>148</v>
      </c>
      <c r="C48" s="16">
        <v>5346</v>
      </c>
      <c r="D48" s="16">
        <v>4309</v>
      </c>
      <c r="E48" s="4">
        <v>4192</v>
      </c>
      <c r="F48" s="19">
        <v>0.10013615842151781</v>
      </c>
      <c r="G48" s="88">
        <f t="shared" si="6"/>
        <v>0.0015642549825178086</v>
      </c>
      <c r="H48" s="43">
        <f t="shared" si="7"/>
        <v>-0.21586232697343807</v>
      </c>
      <c r="I48" s="11">
        <f t="shared" si="8"/>
        <v>-1154</v>
      </c>
      <c r="J48" s="37">
        <f t="shared" si="9"/>
        <v>-0.005232088936444174</v>
      </c>
      <c r="K48" s="4">
        <v>3951.709</v>
      </c>
      <c r="L48" s="16">
        <v>3944.456</v>
      </c>
      <c r="M48" s="37">
        <f t="shared" si="10"/>
        <v>-0.0018354084270880528</v>
      </c>
      <c r="N48" s="57">
        <f t="shared" si="11"/>
        <v>-7.252999999999702</v>
      </c>
    </row>
    <row r="49" spans="1:14" ht="15">
      <c r="A49" s="2">
        <v>48</v>
      </c>
      <c r="B49" s="25" t="s">
        <v>149</v>
      </c>
      <c r="C49" s="16">
        <v>26292</v>
      </c>
      <c r="D49" s="16">
        <v>30034</v>
      </c>
      <c r="E49" s="4">
        <v>30284</v>
      </c>
      <c r="F49" s="19">
        <v>0.22713056782641958</v>
      </c>
      <c r="G49" s="88">
        <f t="shared" si="6"/>
        <v>0.011300548160918253</v>
      </c>
      <c r="H49" s="43">
        <f t="shared" si="7"/>
        <v>0.15183325726456717</v>
      </c>
      <c r="I49" s="11">
        <f t="shared" si="8"/>
        <v>3992</v>
      </c>
      <c r="J49" s="37">
        <f t="shared" si="9"/>
        <v>0.01809921926714484</v>
      </c>
      <c r="K49" s="4">
        <v>36723.99</v>
      </c>
      <c r="L49" s="16">
        <v>37193.55</v>
      </c>
      <c r="M49" s="37">
        <f t="shared" si="10"/>
        <v>0.01278619235001439</v>
      </c>
      <c r="N49" s="57">
        <f t="shared" si="11"/>
        <v>469.56000000000495</v>
      </c>
    </row>
    <row r="50" spans="1:14" ht="15">
      <c r="A50" s="2">
        <v>49</v>
      </c>
      <c r="B50" s="25" t="s">
        <v>150</v>
      </c>
      <c r="C50" s="16">
        <v>3024</v>
      </c>
      <c r="D50" s="16">
        <v>1991</v>
      </c>
      <c r="E50" s="4">
        <v>2071</v>
      </c>
      <c r="F50" s="19">
        <v>0.14038774403470716</v>
      </c>
      <c r="G50" s="88">
        <f t="shared" si="6"/>
        <v>0.0007727986805330109</v>
      </c>
      <c r="H50" s="43">
        <f t="shared" si="7"/>
        <v>-0.3151455026455027</v>
      </c>
      <c r="I50" s="11">
        <f t="shared" si="8"/>
        <v>-953</v>
      </c>
      <c r="J50" s="37">
        <f t="shared" si="9"/>
        <v>-0.004320780551500258</v>
      </c>
      <c r="K50" s="4">
        <v>1867.169</v>
      </c>
      <c r="L50" s="16">
        <v>1831.381</v>
      </c>
      <c r="M50" s="37">
        <f t="shared" si="10"/>
        <v>-0.01916698488460338</v>
      </c>
      <c r="N50" s="57">
        <f t="shared" si="11"/>
        <v>-35.78800000000001</v>
      </c>
    </row>
    <row r="51" spans="1:14" ht="15">
      <c r="A51" s="2">
        <v>50</v>
      </c>
      <c r="B51" s="25" t="s">
        <v>151</v>
      </c>
      <c r="C51" s="16">
        <v>5752</v>
      </c>
      <c r="D51" s="16">
        <v>6258</v>
      </c>
      <c r="E51" s="4">
        <v>6262</v>
      </c>
      <c r="F51" s="19">
        <v>0.211118977782273</v>
      </c>
      <c r="G51" s="88">
        <f t="shared" si="6"/>
        <v>0.002336680510621784</v>
      </c>
      <c r="H51" s="43">
        <f t="shared" si="7"/>
        <v>0.08866481223922114</v>
      </c>
      <c r="I51" s="11">
        <f t="shared" si="8"/>
        <v>510</v>
      </c>
      <c r="J51" s="37">
        <f t="shared" si="9"/>
        <v>0.0023122750065741153</v>
      </c>
      <c r="K51" s="4">
        <v>6501.863</v>
      </c>
      <c r="L51" s="16">
        <v>6590.346</v>
      </c>
      <c r="M51" s="37">
        <f t="shared" si="10"/>
        <v>0.013608868719626861</v>
      </c>
      <c r="N51" s="57">
        <f t="shared" si="11"/>
        <v>88.48299999999927</v>
      </c>
    </row>
    <row r="52" spans="1:14" ht="15">
      <c r="A52" s="2">
        <v>51</v>
      </c>
      <c r="B52" s="25" t="s">
        <v>152</v>
      </c>
      <c r="C52" s="16">
        <v>4942</v>
      </c>
      <c r="D52" s="16">
        <v>5024</v>
      </c>
      <c r="E52" s="4">
        <v>4932</v>
      </c>
      <c r="F52" s="19">
        <v>0.182376215656547</v>
      </c>
      <c r="G52" s="88">
        <f t="shared" si="6"/>
        <v>0.0018403877800042539</v>
      </c>
      <c r="H52" s="43">
        <f t="shared" si="7"/>
        <v>-0.0020234722784297854</v>
      </c>
      <c r="I52" s="11">
        <f t="shared" si="8"/>
        <v>-10</v>
      </c>
      <c r="J52" s="37">
        <f t="shared" si="9"/>
        <v>-4.53387256191003E-05</v>
      </c>
      <c r="K52" s="4">
        <v>5116.708</v>
      </c>
      <c r="L52" s="16">
        <v>5110.601</v>
      </c>
      <c r="M52" s="37">
        <f t="shared" si="10"/>
        <v>-0.0011935408469664424</v>
      </c>
      <c r="N52" s="57">
        <f t="shared" si="11"/>
        <v>-6.106999999999971</v>
      </c>
    </row>
    <row r="53" spans="1:14" ht="15">
      <c r="A53" s="2">
        <v>52</v>
      </c>
      <c r="B53" s="25" t="s">
        <v>153</v>
      </c>
      <c r="C53" s="16">
        <v>15547</v>
      </c>
      <c r="D53" s="16">
        <v>16609</v>
      </c>
      <c r="E53" s="4">
        <v>16583</v>
      </c>
      <c r="F53" s="19">
        <v>0.2689295039164491</v>
      </c>
      <c r="G53" s="88">
        <f t="shared" si="6"/>
        <v>0.0061879867306996236</v>
      </c>
      <c r="H53" s="43">
        <f t="shared" si="7"/>
        <v>0.06663665015758667</v>
      </c>
      <c r="I53" s="11">
        <f t="shared" si="8"/>
        <v>1036</v>
      </c>
      <c r="J53" s="37">
        <f t="shared" si="9"/>
        <v>0.004697091974138791</v>
      </c>
      <c r="K53" s="4">
        <v>16338.87</v>
      </c>
      <c r="L53" s="16">
        <v>16620.72</v>
      </c>
      <c r="M53" s="37">
        <f t="shared" si="10"/>
        <v>0.01725027495781534</v>
      </c>
      <c r="N53" s="57">
        <f t="shared" si="11"/>
        <v>281.85000000000036</v>
      </c>
    </row>
    <row r="54" spans="1:14" ht="15">
      <c r="A54" s="2">
        <v>53</v>
      </c>
      <c r="B54" s="25" t="s">
        <v>154</v>
      </c>
      <c r="C54" s="16">
        <v>7212</v>
      </c>
      <c r="D54" s="16">
        <v>7724</v>
      </c>
      <c r="E54" s="4">
        <v>7561</v>
      </c>
      <c r="F54" s="19">
        <v>0.19557682359027417</v>
      </c>
      <c r="G54" s="88">
        <f t="shared" si="6"/>
        <v>0.002821405515939206</v>
      </c>
      <c r="H54" s="43">
        <f t="shared" si="7"/>
        <v>0.04839156960621187</v>
      </c>
      <c r="I54" s="11">
        <f t="shared" si="8"/>
        <v>349</v>
      </c>
      <c r="J54" s="37">
        <f t="shared" si="9"/>
        <v>0.0015823215241066004</v>
      </c>
      <c r="K54" s="4">
        <v>7615.008</v>
      </c>
      <c r="L54" s="16">
        <v>7640.22</v>
      </c>
      <c r="M54" s="37">
        <f t="shared" si="10"/>
        <v>0.003310830402279347</v>
      </c>
      <c r="N54" s="57">
        <f t="shared" si="11"/>
        <v>25.212000000000444</v>
      </c>
    </row>
    <row r="55" spans="1:14" ht="15">
      <c r="A55" s="2">
        <v>54</v>
      </c>
      <c r="B55" s="25" t="s">
        <v>155</v>
      </c>
      <c r="C55" s="16">
        <v>25095</v>
      </c>
      <c r="D55" s="16">
        <v>28001</v>
      </c>
      <c r="E55" s="4">
        <v>27955</v>
      </c>
      <c r="F55" s="19">
        <v>0.22136086849794515</v>
      </c>
      <c r="G55" s="88">
        <f t="shared" si="6"/>
        <v>0.010431476153694023</v>
      </c>
      <c r="H55" s="43">
        <f t="shared" si="7"/>
        <v>0.11396692568240685</v>
      </c>
      <c r="I55" s="11">
        <f t="shared" si="8"/>
        <v>2860</v>
      </c>
      <c r="J55" s="37">
        <f t="shared" si="9"/>
        <v>0.012966875527062686</v>
      </c>
      <c r="K55" s="4">
        <v>28205.64</v>
      </c>
      <c r="L55" s="16">
        <v>28392.85</v>
      </c>
      <c r="M55" s="37">
        <f t="shared" si="10"/>
        <v>0.00663732501726602</v>
      </c>
      <c r="N55" s="57">
        <f t="shared" si="11"/>
        <v>187.20999999999913</v>
      </c>
    </row>
    <row r="56" spans="1:14" ht="15">
      <c r="A56" s="2">
        <v>55</v>
      </c>
      <c r="B56" s="25" t="s">
        <v>156</v>
      </c>
      <c r="C56" s="16">
        <v>26698</v>
      </c>
      <c r="D56" s="16">
        <v>29579</v>
      </c>
      <c r="E56" s="4">
        <v>29169</v>
      </c>
      <c r="F56" s="19">
        <v>0.23549215268358845</v>
      </c>
      <c r="G56" s="88">
        <f t="shared" si="6"/>
        <v>0.010884483202543408</v>
      </c>
      <c r="H56" s="43">
        <f t="shared" si="7"/>
        <v>0.0925537493445202</v>
      </c>
      <c r="I56" s="11">
        <f t="shared" si="8"/>
        <v>2471</v>
      </c>
      <c r="J56" s="37">
        <f t="shared" si="9"/>
        <v>0.011203199100479684</v>
      </c>
      <c r="K56" s="4">
        <v>29252.49</v>
      </c>
      <c r="L56" s="16">
        <v>29815.65</v>
      </c>
      <c r="M56" s="37">
        <f t="shared" si="10"/>
        <v>0.019251694471137323</v>
      </c>
      <c r="N56" s="57">
        <f t="shared" si="11"/>
        <v>563.1599999999999</v>
      </c>
    </row>
    <row r="57" spans="1:14" ht="15">
      <c r="A57" s="2">
        <v>56</v>
      </c>
      <c r="B57" s="25" t="s">
        <v>157</v>
      </c>
      <c r="C57" s="16">
        <v>2135</v>
      </c>
      <c r="D57" s="16">
        <v>1498</v>
      </c>
      <c r="E57" s="4">
        <v>1491</v>
      </c>
      <c r="F57" s="19">
        <v>0.10153909016616726</v>
      </c>
      <c r="G57" s="88">
        <f t="shared" si="6"/>
        <v>0.0005563702716922836</v>
      </c>
      <c r="H57" s="43">
        <f t="shared" si="7"/>
        <v>-0.3016393442622951</v>
      </c>
      <c r="I57" s="11">
        <f t="shared" si="8"/>
        <v>-644</v>
      </c>
      <c r="J57" s="37">
        <f t="shared" si="9"/>
        <v>-0.0029198139298700593</v>
      </c>
      <c r="K57" s="4">
        <v>1454.25</v>
      </c>
      <c r="L57" s="16">
        <v>1469.29</v>
      </c>
      <c r="M57" s="37">
        <f t="shared" si="10"/>
        <v>0.010342100739212627</v>
      </c>
      <c r="N57" s="57">
        <f t="shared" si="11"/>
        <v>15.039999999999964</v>
      </c>
    </row>
    <row r="58" spans="1:14" ht="15">
      <c r="A58" s="2">
        <v>57</v>
      </c>
      <c r="B58" s="25" t="s">
        <v>158</v>
      </c>
      <c r="C58" s="16">
        <v>4902</v>
      </c>
      <c r="D58" s="16">
        <v>5098</v>
      </c>
      <c r="E58" s="4">
        <v>5041</v>
      </c>
      <c r="F58" s="19">
        <v>0.2469746705207976</v>
      </c>
      <c r="G58" s="88">
        <f t="shared" si="6"/>
        <v>0.0018810613947691493</v>
      </c>
      <c r="H58" s="43">
        <f t="shared" si="7"/>
        <v>0.02835577315381477</v>
      </c>
      <c r="I58" s="11">
        <f t="shared" si="8"/>
        <v>139</v>
      </c>
      <c r="J58" s="37">
        <f t="shared" si="9"/>
        <v>0.0006302082861054942</v>
      </c>
      <c r="K58" s="4">
        <v>5227.732</v>
      </c>
      <c r="L58" s="16">
        <v>5214.065</v>
      </c>
      <c r="M58" s="37">
        <f t="shared" si="10"/>
        <v>-0.002614326824711055</v>
      </c>
      <c r="N58" s="57">
        <f t="shared" si="11"/>
        <v>-13.667000000000371</v>
      </c>
    </row>
    <row r="59" spans="1:14" ht="15">
      <c r="A59" s="2">
        <v>58</v>
      </c>
      <c r="B59" s="25" t="s">
        <v>159</v>
      </c>
      <c r="C59" s="16">
        <v>8632</v>
      </c>
      <c r="D59" s="16">
        <v>8585</v>
      </c>
      <c r="E59" s="4">
        <v>8490</v>
      </c>
      <c r="F59" s="19">
        <v>0.157303787148892</v>
      </c>
      <c r="G59" s="88">
        <f t="shared" si="6"/>
        <v>0.0031680641225134056</v>
      </c>
      <c r="H59" s="43">
        <f t="shared" si="7"/>
        <v>-0.016450417052826693</v>
      </c>
      <c r="I59" s="11">
        <f t="shared" si="8"/>
        <v>-142</v>
      </c>
      <c r="J59" s="37">
        <f t="shared" si="9"/>
        <v>-0.0006438099037912242</v>
      </c>
      <c r="K59" s="4">
        <v>8692.256</v>
      </c>
      <c r="L59" s="16">
        <v>8646.438</v>
      </c>
      <c r="M59" s="37">
        <f t="shared" si="10"/>
        <v>-0.005271128692021876</v>
      </c>
      <c r="N59" s="57">
        <f t="shared" si="11"/>
        <v>-45.8179999999993</v>
      </c>
    </row>
    <row r="60" spans="1:14" ht="15">
      <c r="A60" s="2">
        <v>59</v>
      </c>
      <c r="B60" s="25" t="s">
        <v>160</v>
      </c>
      <c r="C60" s="16">
        <v>49510</v>
      </c>
      <c r="D60" s="16">
        <v>54978</v>
      </c>
      <c r="E60" s="4">
        <v>54945</v>
      </c>
      <c r="F60" s="19">
        <v>0.2788888099322891</v>
      </c>
      <c r="G60" s="88">
        <f t="shared" si="6"/>
        <v>0.02050286021336856</v>
      </c>
      <c r="H60" s="43">
        <f t="shared" si="7"/>
        <v>0.10977580286810745</v>
      </c>
      <c r="I60" s="11">
        <f t="shared" si="8"/>
        <v>5435</v>
      </c>
      <c r="J60" s="37">
        <f t="shared" si="9"/>
        <v>0.02464159737398101</v>
      </c>
      <c r="K60" s="4">
        <v>55544.15</v>
      </c>
      <c r="L60" s="16">
        <v>55942.6</v>
      </c>
      <c r="M60" s="37">
        <f t="shared" si="10"/>
        <v>0.0071735727344823365</v>
      </c>
      <c r="N60" s="57">
        <f t="shared" si="11"/>
        <v>398.4499999999971</v>
      </c>
    </row>
    <row r="61" spans="1:14" ht="15">
      <c r="A61" s="2">
        <v>60</v>
      </c>
      <c r="B61" s="25" t="s">
        <v>161</v>
      </c>
      <c r="C61" s="16">
        <v>8081</v>
      </c>
      <c r="D61" s="16">
        <v>8481</v>
      </c>
      <c r="E61" s="4">
        <v>8465</v>
      </c>
      <c r="F61" s="19">
        <v>0.2026962310234184</v>
      </c>
      <c r="G61" s="88">
        <f t="shared" si="6"/>
        <v>0.0031587353117875122</v>
      </c>
      <c r="H61" s="43">
        <f t="shared" si="7"/>
        <v>0.04751887142680361</v>
      </c>
      <c r="I61" s="11">
        <f t="shared" si="8"/>
        <v>384</v>
      </c>
      <c r="J61" s="37">
        <f t="shared" si="9"/>
        <v>0.0017410070637734515</v>
      </c>
      <c r="K61" s="4">
        <v>8546.747</v>
      </c>
      <c r="L61" s="16">
        <v>8637.756</v>
      </c>
      <c r="M61" s="37">
        <f t="shared" si="10"/>
        <v>0.010648378851041224</v>
      </c>
      <c r="N61" s="57">
        <f t="shared" si="11"/>
        <v>91.00900000000001</v>
      </c>
    </row>
    <row r="62" spans="1:14" ht="15">
      <c r="A62" s="2">
        <v>61</v>
      </c>
      <c r="B62" s="25" t="s">
        <v>162</v>
      </c>
      <c r="C62" s="16">
        <v>21490</v>
      </c>
      <c r="D62" s="16">
        <v>22508</v>
      </c>
      <c r="E62" s="4">
        <v>22535</v>
      </c>
      <c r="F62" s="19">
        <v>0.2283366432942893</v>
      </c>
      <c r="G62" s="88">
        <f t="shared" si="6"/>
        <v>0.008408989988320329</v>
      </c>
      <c r="H62" s="43">
        <f t="shared" si="7"/>
        <v>0.04862726849697534</v>
      </c>
      <c r="I62" s="11">
        <f t="shared" si="8"/>
        <v>1045</v>
      </c>
      <c r="J62" s="37">
        <f t="shared" si="9"/>
        <v>0.004737896827195981</v>
      </c>
      <c r="K62" s="4">
        <v>22564.7</v>
      </c>
      <c r="L62" s="16">
        <v>22758.38</v>
      </c>
      <c r="M62" s="37">
        <f t="shared" si="10"/>
        <v>0.008583318191688801</v>
      </c>
      <c r="N62" s="57">
        <f t="shared" si="11"/>
        <v>193.6800000000003</v>
      </c>
    </row>
    <row r="63" spans="1:14" ht="15">
      <c r="A63" s="2">
        <v>62</v>
      </c>
      <c r="B63" s="25" t="s">
        <v>163</v>
      </c>
      <c r="C63" s="16">
        <v>1192</v>
      </c>
      <c r="D63" s="16">
        <v>1175</v>
      </c>
      <c r="E63" s="4">
        <v>1263</v>
      </c>
      <c r="F63" s="19">
        <v>0.2468725566849101</v>
      </c>
      <c r="G63" s="88">
        <f t="shared" si="6"/>
        <v>0.00047129151787213557</v>
      </c>
      <c r="H63" s="43">
        <f t="shared" si="7"/>
        <v>0.05956375838926174</v>
      </c>
      <c r="I63" s="11">
        <f t="shared" si="8"/>
        <v>71</v>
      </c>
      <c r="J63" s="37">
        <f t="shared" si="9"/>
        <v>0.0003219049518956121</v>
      </c>
      <c r="K63" s="4">
        <v>1175</v>
      </c>
      <c r="L63" s="16">
        <v>1263</v>
      </c>
      <c r="M63" s="37">
        <f t="shared" si="10"/>
        <v>0.0748936170212766</v>
      </c>
      <c r="N63" s="57">
        <f t="shared" si="11"/>
        <v>88</v>
      </c>
    </row>
    <row r="64" spans="1:14" ht="15">
      <c r="A64" s="2">
        <v>63</v>
      </c>
      <c r="B64" s="25" t="s">
        <v>164</v>
      </c>
      <c r="C64" s="16">
        <v>11033</v>
      </c>
      <c r="D64" s="16">
        <v>10847</v>
      </c>
      <c r="E64" s="4">
        <v>10512</v>
      </c>
      <c r="F64" s="19">
        <v>0.11195126626765213</v>
      </c>
      <c r="G64" s="88">
        <f t="shared" si="6"/>
        <v>0.003922578334023665</v>
      </c>
      <c r="H64" s="43">
        <f t="shared" si="7"/>
        <v>-0.04722197045227953</v>
      </c>
      <c r="I64" s="11">
        <f t="shared" si="8"/>
        <v>-521</v>
      </c>
      <c r="J64" s="37">
        <f t="shared" si="9"/>
        <v>-0.0023621476047551255</v>
      </c>
      <c r="K64" s="4">
        <v>10660.67</v>
      </c>
      <c r="L64" s="16">
        <v>10707.9</v>
      </c>
      <c r="M64" s="37">
        <f t="shared" si="10"/>
        <v>0.004430303161058317</v>
      </c>
      <c r="N64" s="57">
        <f t="shared" si="11"/>
        <v>47.22999999999956</v>
      </c>
    </row>
    <row r="65" spans="1:14" ht="15">
      <c r="A65" s="2">
        <v>64</v>
      </c>
      <c r="B65" s="25" t="s">
        <v>165</v>
      </c>
      <c r="C65" s="16">
        <v>11479</v>
      </c>
      <c r="D65" s="16">
        <v>12001</v>
      </c>
      <c r="E65" s="4">
        <v>12038</v>
      </c>
      <c r="F65" s="19">
        <v>0.25712882072751353</v>
      </c>
      <c r="G65" s="88">
        <f t="shared" si="6"/>
        <v>0.0044920089407322</v>
      </c>
      <c r="H65" s="43">
        <f t="shared" si="7"/>
        <v>0.04869762174405436</v>
      </c>
      <c r="I65" s="11">
        <f t="shared" si="8"/>
        <v>559</v>
      </c>
      <c r="J65" s="37">
        <f t="shared" si="9"/>
        <v>0.0025344347621077067</v>
      </c>
      <c r="K65" s="4">
        <v>12159.35</v>
      </c>
      <c r="L65" s="16">
        <v>12264.12</v>
      </c>
      <c r="M65" s="37">
        <f t="shared" si="10"/>
        <v>0.00861641452873718</v>
      </c>
      <c r="N65" s="57">
        <f t="shared" si="11"/>
        <v>104.77000000000044</v>
      </c>
    </row>
    <row r="66" spans="1:14" ht="15">
      <c r="A66" s="2">
        <v>65</v>
      </c>
      <c r="B66" s="25" t="s">
        <v>166</v>
      </c>
      <c r="C66" s="16">
        <v>7499</v>
      </c>
      <c r="D66" s="16">
        <v>4536</v>
      </c>
      <c r="E66" s="4">
        <v>4528</v>
      </c>
      <c r="F66" s="19">
        <v>0.09824683214719666</v>
      </c>
      <c r="G66" s="88">
        <f aca="true" t="shared" si="12" ref="G66:G83">E66/$E$83</f>
        <v>0.0016896341986738163</v>
      </c>
      <c r="H66" s="43">
        <f aca="true" t="shared" si="13" ref="H66:H83">(E66-C66)/C66</f>
        <v>-0.3961861581544206</v>
      </c>
      <c r="I66" s="11">
        <f aca="true" t="shared" si="14" ref="I66:I83">E66-C66</f>
        <v>-2971</v>
      </c>
      <c r="J66" s="37">
        <f aca="true" t="shared" si="15" ref="J66:J97">I66/$I$83</f>
        <v>-0.0134701353814347</v>
      </c>
      <c r="K66" s="4">
        <v>4269.178</v>
      </c>
      <c r="L66" s="16">
        <v>4207.256</v>
      </c>
      <c r="M66" s="37">
        <f aca="true" t="shared" si="16" ref="M66:M97">(L66-K66)/K66</f>
        <v>-0.014504431532252712</v>
      </c>
      <c r="N66" s="57">
        <f aca="true" t="shared" si="17" ref="N66:N83">L66-K66</f>
        <v>-61.92199999999957</v>
      </c>
    </row>
    <row r="67" spans="1:14" ht="15">
      <c r="A67" s="2">
        <v>66</v>
      </c>
      <c r="B67" s="25" t="s">
        <v>167</v>
      </c>
      <c r="C67" s="16">
        <v>4784</v>
      </c>
      <c r="D67" s="16">
        <v>4468</v>
      </c>
      <c r="E67" s="4">
        <v>4379</v>
      </c>
      <c r="F67" s="19">
        <v>0.14645974781765275</v>
      </c>
      <c r="G67" s="88">
        <f t="shared" si="12"/>
        <v>0.0016340344867474914</v>
      </c>
      <c r="H67" s="43">
        <f t="shared" si="13"/>
        <v>-0.0846571906354515</v>
      </c>
      <c r="I67" s="11">
        <f t="shared" si="14"/>
        <v>-405</v>
      </c>
      <c r="J67" s="37">
        <f t="shared" si="15"/>
        <v>-0.0018362183875735621</v>
      </c>
      <c r="K67" s="4">
        <v>4345.941</v>
      </c>
      <c r="L67" s="16">
        <v>4312.538</v>
      </c>
      <c r="M67" s="37">
        <f t="shared" si="16"/>
        <v>-0.007686022428744488</v>
      </c>
      <c r="N67" s="57">
        <f t="shared" si="17"/>
        <v>-33.40300000000025</v>
      </c>
    </row>
    <row r="68" spans="1:14" ht="15">
      <c r="A68" s="2">
        <v>67</v>
      </c>
      <c r="B68" s="25" t="s">
        <v>168</v>
      </c>
      <c r="C68" s="16">
        <v>12584</v>
      </c>
      <c r="D68" s="16">
        <v>13212</v>
      </c>
      <c r="E68" s="4">
        <v>13382</v>
      </c>
      <c r="F68" s="19">
        <v>0.19846648968514097</v>
      </c>
      <c r="G68" s="88">
        <f t="shared" si="12"/>
        <v>0.00499352580535623</v>
      </c>
      <c r="H68" s="43">
        <f t="shared" si="13"/>
        <v>0.06341385886840432</v>
      </c>
      <c r="I68" s="11">
        <f t="shared" si="14"/>
        <v>798</v>
      </c>
      <c r="J68" s="37">
        <f t="shared" si="15"/>
        <v>0.0036180303044042036</v>
      </c>
      <c r="K68" s="4">
        <v>13638.93</v>
      </c>
      <c r="L68" s="16">
        <v>13709.07</v>
      </c>
      <c r="M68" s="37">
        <f t="shared" si="16"/>
        <v>0.00514263215662808</v>
      </c>
      <c r="N68" s="57">
        <f t="shared" si="17"/>
        <v>70.13999999999942</v>
      </c>
    </row>
    <row r="69" spans="1:14" ht="15">
      <c r="A69" s="2">
        <v>68</v>
      </c>
      <c r="B69" s="25" t="s">
        <v>169</v>
      </c>
      <c r="C69" s="16">
        <v>4846</v>
      </c>
      <c r="D69" s="16">
        <v>5374</v>
      </c>
      <c r="E69" s="4">
        <v>5347</v>
      </c>
      <c r="F69" s="19">
        <v>0.16690077098355027</v>
      </c>
      <c r="G69" s="88">
        <f t="shared" si="12"/>
        <v>0.0019952460380540846</v>
      </c>
      <c r="H69" s="43">
        <f t="shared" si="13"/>
        <v>0.10338423442014032</v>
      </c>
      <c r="I69" s="11">
        <f t="shared" si="14"/>
        <v>501</v>
      </c>
      <c r="J69" s="37">
        <f t="shared" si="15"/>
        <v>0.002271470153516925</v>
      </c>
      <c r="K69" s="4">
        <v>5414.116</v>
      </c>
      <c r="L69" s="16">
        <v>5406.646</v>
      </c>
      <c r="M69" s="37">
        <f t="shared" si="16"/>
        <v>-0.0013797266257317455</v>
      </c>
      <c r="N69" s="57">
        <f t="shared" si="17"/>
        <v>-7.470000000000255</v>
      </c>
    </row>
    <row r="70" spans="1:14" ht="15">
      <c r="A70" s="2">
        <v>69</v>
      </c>
      <c r="B70" s="25" t="s">
        <v>170</v>
      </c>
      <c r="C70" s="16">
        <v>687</v>
      </c>
      <c r="D70" s="16">
        <v>673</v>
      </c>
      <c r="E70" s="4">
        <v>684</v>
      </c>
      <c r="F70" s="19">
        <v>0.14671814671814673</v>
      </c>
      <c r="G70" s="88">
        <f t="shared" si="12"/>
        <v>0.000255236261460444</v>
      </c>
      <c r="H70" s="43">
        <f t="shared" si="13"/>
        <v>-0.004366812227074236</v>
      </c>
      <c r="I70" s="11">
        <f t="shared" si="14"/>
        <v>-3</v>
      </c>
      <c r="J70" s="37">
        <f t="shared" si="15"/>
        <v>-1.360161768573009E-05</v>
      </c>
      <c r="K70" s="4">
        <v>660.2062</v>
      </c>
      <c r="L70" s="16">
        <v>667.495</v>
      </c>
      <c r="M70" s="37">
        <f t="shared" si="16"/>
        <v>0.011040187141532506</v>
      </c>
      <c r="N70" s="57">
        <f t="shared" si="17"/>
        <v>7.2888000000000375</v>
      </c>
    </row>
    <row r="71" spans="1:14" ht="15">
      <c r="A71" s="2">
        <v>70</v>
      </c>
      <c r="B71" s="25" t="s">
        <v>171</v>
      </c>
      <c r="C71" s="16">
        <v>8193</v>
      </c>
      <c r="D71" s="16">
        <v>8903</v>
      </c>
      <c r="E71" s="4">
        <v>9112</v>
      </c>
      <c r="F71" s="19">
        <v>0.29163999487901676</v>
      </c>
      <c r="G71" s="88">
        <f t="shared" si="12"/>
        <v>0.003400164933373634</v>
      </c>
      <c r="H71" s="43">
        <f t="shared" si="13"/>
        <v>0.11216892469181008</v>
      </c>
      <c r="I71" s="11">
        <f t="shared" si="14"/>
        <v>919</v>
      </c>
      <c r="J71" s="37">
        <f t="shared" si="15"/>
        <v>0.004166628884395318</v>
      </c>
      <c r="K71" s="4">
        <v>9017.23</v>
      </c>
      <c r="L71" s="16">
        <v>9209.977</v>
      </c>
      <c r="M71" s="37">
        <f t="shared" si="16"/>
        <v>0.02137541129593026</v>
      </c>
      <c r="N71" s="57">
        <f t="shared" si="17"/>
        <v>192.7470000000012</v>
      </c>
    </row>
    <row r="72" spans="1:14" ht="15">
      <c r="A72" s="2">
        <v>71</v>
      </c>
      <c r="B72" s="25" t="s">
        <v>172</v>
      </c>
      <c r="C72" s="16">
        <v>3283</v>
      </c>
      <c r="D72" s="16">
        <v>3540</v>
      </c>
      <c r="E72" s="4">
        <v>3450</v>
      </c>
      <c r="F72" s="19">
        <v>0.1427861931959275</v>
      </c>
      <c r="G72" s="88">
        <f t="shared" si="12"/>
        <v>0.001287375880173292</v>
      </c>
      <c r="H72" s="43">
        <f t="shared" si="13"/>
        <v>0.050868108437404816</v>
      </c>
      <c r="I72" s="11">
        <f t="shared" si="14"/>
        <v>167</v>
      </c>
      <c r="J72" s="37">
        <f t="shared" si="15"/>
        <v>0.0007571567178389749</v>
      </c>
      <c r="K72" s="4">
        <v>3424.247</v>
      </c>
      <c r="L72" s="16">
        <v>3380.419</v>
      </c>
      <c r="M72" s="37">
        <f t="shared" si="16"/>
        <v>-0.012799310330125126</v>
      </c>
      <c r="N72" s="57">
        <f t="shared" si="17"/>
        <v>-43.827999999999975</v>
      </c>
    </row>
    <row r="73" spans="1:14" ht="15">
      <c r="A73" s="2">
        <v>72</v>
      </c>
      <c r="B73" s="25" t="s">
        <v>173</v>
      </c>
      <c r="C73" s="16">
        <v>4709</v>
      </c>
      <c r="D73" s="16">
        <v>4074</v>
      </c>
      <c r="E73" s="4">
        <v>4060</v>
      </c>
      <c r="F73" s="19">
        <v>0.12026066350710901</v>
      </c>
      <c r="G73" s="88">
        <f t="shared" si="12"/>
        <v>0.0015149988618850915</v>
      </c>
      <c r="H73" s="43">
        <f t="shared" si="13"/>
        <v>-0.1378211934593332</v>
      </c>
      <c r="I73" s="11">
        <f t="shared" si="14"/>
        <v>-649</v>
      </c>
      <c r="J73" s="37">
        <f t="shared" si="15"/>
        <v>-0.0029424832926796094</v>
      </c>
      <c r="K73" s="4">
        <v>3968.795</v>
      </c>
      <c r="L73" s="16">
        <v>4011.423</v>
      </c>
      <c r="M73" s="37">
        <f t="shared" si="16"/>
        <v>0.010740791600473117</v>
      </c>
      <c r="N73" s="57">
        <f t="shared" si="17"/>
        <v>42.6279999999997</v>
      </c>
    </row>
    <row r="74" spans="1:14" ht="15">
      <c r="A74" s="2">
        <v>73</v>
      </c>
      <c r="B74" s="25" t="s">
        <v>174</v>
      </c>
      <c r="C74" s="16">
        <v>2794</v>
      </c>
      <c r="D74" s="16">
        <v>1827</v>
      </c>
      <c r="E74" s="4">
        <v>1822</v>
      </c>
      <c r="F74" s="19">
        <v>0.08835224517505577</v>
      </c>
      <c r="G74" s="88">
        <f t="shared" si="12"/>
        <v>0.0006798837257031125</v>
      </c>
      <c r="H74" s="43">
        <f t="shared" si="13"/>
        <v>-0.3478883321403006</v>
      </c>
      <c r="I74" s="11">
        <f t="shared" si="14"/>
        <v>-972</v>
      </c>
      <c r="J74" s="37">
        <f t="shared" si="15"/>
        <v>-0.004406924130176549</v>
      </c>
      <c r="K74" s="4">
        <v>1649.294</v>
      </c>
      <c r="L74" s="16">
        <v>1664.607</v>
      </c>
      <c r="M74" s="37">
        <f t="shared" si="16"/>
        <v>0.00928457873490104</v>
      </c>
      <c r="N74" s="57">
        <f t="shared" si="17"/>
        <v>15.312999999999874</v>
      </c>
    </row>
    <row r="75" spans="1:14" ht="15">
      <c r="A75" s="2">
        <v>74</v>
      </c>
      <c r="B75" s="25" t="s">
        <v>175</v>
      </c>
      <c r="C75" s="16">
        <v>4981</v>
      </c>
      <c r="D75" s="16">
        <v>5343</v>
      </c>
      <c r="E75" s="4">
        <v>5486</v>
      </c>
      <c r="F75" s="19">
        <v>0.25357060318927666</v>
      </c>
      <c r="G75" s="88">
        <f t="shared" si="12"/>
        <v>0.002047114225690052</v>
      </c>
      <c r="H75" s="43">
        <f t="shared" si="13"/>
        <v>0.10138526400321221</v>
      </c>
      <c r="I75" s="11">
        <f t="shared" si="14"/>
        <v>505</v>
      </c>
      <c r="J75" s="37">
        <f t="shared" si="15"/>
        <v>0.002289605643764565</v>
      </c>
      <c r="K75" s="4">
        <v>5287.831</v>
      </c>
      <c r="L75" s="16">
        <v>5352.12</v>
      </c>
      <c r="M75" s="37">
        <f t="shared" si="16"/>
        <v>0.012157915031701988</v>
      </c>
      <c r="N75" s="57">
        <f t="shared" si="17"/>
        <v>64.28899999999976</v>
      </c>
    </row>
    <row r="76" spans="1:14" ht="15">
      <c r="A76" s="2">
        <v>75</v>
      </c>
      <c r="B76" s="25" t="s">
        <v>176</v>
      </c>
      <c r="C76" s="16">
        <v>1336</v>
      </c>
      <c r="D76" s="16">
        <v>883</v>
      </c>
      <c r="E76" s="4">
        <v>1040</v>
      </c>
      <c r="F76" s="19">
        <v>0.2169831003546839</v>
      </c>
      <c r="G76" s="88">
        <f t="shared" si="12"/>
        <v>0.0003880785261971663</v>
      </c>
      <c r="H76" s="43">
        <f t="shared" si="13"/>
        <v>-0.2215568862275449</v>
      </c>
      <c r="I76" s="11">
        <f t="shared" si="14"/>
        <v>-296</v>
      </c>
      <c r="J76" s="37">
        <f t="shared" si="15"/>
        <v>-0.001342026278325369</v>
      </c>
      <c r="K76" s="4">
        <v>845.4556</v>
      </c>
      <c r="L76" s="16">
        <v>936.8306</v>
      </c>
      <c r="M76" s="37">
        <f t="shared" si="16"/>
        <v>0.10807782218250137</v>
      </c>
      <c r="N76" s="57">
        <f t="shared" si="17"/>
        <v>91.375</v>
      </c>
    </row>
    <row r="77" spans="1:14" ht="15">
      <c r="A77" s="2">
        <v>76</v>
      </c>
      <c r="B77" s="25" t="s">
        <v>177</v>
      </c>
      <c r="C77" s="16">
        <v>1992</v>
      </c>
      <c r="D77" s="16">
        <v>1741</v>
      </c>
      <c r="E77" s="4">
        <v>1919</v>
      </c>
      <c r="F77" s="19">
        <v>0.1728361704043952</v>
      </c>
      <c r="G77" s="88">
        <f t="shared" si="12"/>
        <v>0.0007160795113195789</v>
      </c>
      <c r="H77" s="43">
        <f t="shared" si="13"/>
        <v>-0.036646586345381524</v>
      </c>
      <c r="I77" s="11">
        <f t="shared" si="14"/>
        <v>-73</v>
      </c>
      <c r="J77" s="37">
        <f t="shared" si="15"/>
        <v>-0.0003309726970194322</v>
      </c>
      <c r="K77" s="4">
        <v>1739.569</v>
      </c>
      <c r="L77" s="16">
        <v>1742.624</v>
      </c>
      <c r="M77" s="37">
        <f t="shared" si="16"/>
        <v>0.0017561821347702009</v>
      </c>
      <c r="N77" s="57">
        <f t="shared" si="17"/>
        <v>3.0550000000000637</v>
      </c>
    </row>
    <row r="78" spans="1:14" ht="15">
      <c r="A78" s="2">
        <v>77</v>
      </c>
      <c r="B78" s="25" t="s">
        <v>178</v>
      </c>
      <c r="C78" s="16">
        <v>7221</v>
      </c>
      <c r="D78" s="16">
        <v>8106</v>
      </c>
      <c r="E78" s="4">
        <v>7953</v>
      </c>
      <c r="F78" s="19">
        <v>0.2397287113790505</v>
      </c>
      <c r="G78" s="88">
        <f t="shared" si="12"/>
        <v>0.0029676812681212147</v>
      </c>
      <c r="H78" s="43">
        <f t="shared" si="13"/>
        <v>0.10137100124636476</v>
      </c>
      <c r="I78" s="11">
        <f t="shared" si="14"/>
        <v>732</v>
      </c>
      <c r="J78" s="37">
        <f t="shared" si="15"/>
        <v>0.003318794715318142</v>
      </c>
      <c r="K78" s="4">
        <v>7924.913</v>
      </c>
      <c r="L78" s="16">
        <v>7948.393</v>
      </c>
      <c r="M78" s="37">
        <f t="shared" si="16"/>
        <v>0.002962808550705916</v>
      </c>
      <c r="N78" s="57">
        <f t="shared" si="17"/>
        <v>23.480000000000473</v>
      </c>
    </row>
    <row r="79" spans="1:14" ht="15">
      <c r="A79" s="2">
        <v>78</v>
      </c>
      <c r="B79" s="25" t="s">
        <v>179</v>
      </c>
      <c r="C79" s="16">
        <v>4692</v>
      </c>
      <c r="D79" s="16">
        <v>5721</v>
      </c>
      <c r="E79" s="4">
        <v>5648</v>
      </c>
      <c r="F79" s="19">
        <v>0.1943364415235867</v>
      </c>
      <c r="G79" s="88">
        <f t="shared" si="12"/>
        <v>0.0021075649191938414</v>
      </c>
      <c r="H79" s="43">
        <f t="shared" si="13"/>
        <v>0.20375106564364875</v>
      </c>
      <c r="I79" s="11">
        <f t="shared" si="14"/>
        <v>956</v>
      </c>
      <c r="J79" s="37">
        <f t="shared" si="15"/>
        <v>0.0043343821691859885</v>
      </c>
      <c r="K79" s="4">
        <v>5771.895</v>
      </c>
      <c r="L79" s="16">
        <v>5715.31</v>
      </c>
      <c r="M79" s="37">
        <f t="shared" si="16"/>
        <v>-0.009803539392175365</v>
      </c>
      <c r="N79" s="57">
        <f t="shared" si="17"/>
        <v>-56.585000000000036</v>
      </c>
    </row>
    <row r="80" spans="1:14" ht="15">
      <c r="A80" s="2">
        <v>79</v>
      </c>
      <c r="B80" s="25" t="s">
        <v>180</v>
      </c>
      <c r="C80" s="16">
        <v>1343</v>
      </c>
      <c r="D80" s="16">
        <v>1493</v>
      </c>
      <c r="E80" s="4">
        <v>1470</v>
      </c>
      <c r="F80" s="19">
        <v>0.16268260292164674</v>
      </c>
      <c r="G80" s="88">
        <f t="shared" si="12"/>
        <v>0.0005485340706825331</v>
      </c>
      <c r="H80" s="43">
        <f t="shared" si="13"/>
        <v>0.09456440804169769</v>
      </c>
      <c r="I80" s="11">
        <f t="shared" si="14"/>
        <v>127</v>
      </c>
      <c r="J80" s="37">
        <f t="shared" si="15"/>
        <v>0.0005758018153625738</v>
      </c>
      <c r="K80" s="4">
        <v>1305.634</v>
      </c>
      <c r="L80" s="16">
        <v>1287.51</v>
      </c>
      <c r="M80" s="37">
        <f t="shared" si="16"/>
        <v>-0.013881378701841422</v>
      </c>
      <c r="N80" s="57">
        <f t="shared" si="17"/>
        <v>-18.124000000000024</v>
      </c>
    </row>
    <row r="81" spans="1:14" ht="15">
      <c r="A81" s="2">
        <v>80</v>
      </c>
      <c r="B81" s="25" t="s">
        <v>181</v>
      </c>
      <c r="C81" s="16">
        <v>7086</v>
      </c>
      <c r="D81" s="16">
        <v>8356</v>
      </c>
      <c r="E81" s="4">
        <v>8352</v>
      </c>
      <c r="F81" s="19">
        <f>E81/Sigortalı_İl!E81</f>
        <v>0.17980624327233585</v>
      </c>
      <c r="G81" s="88">
        <f t="shared" si="12"/>
        <v>0.0031165690873064737</v>
      </c>
      <c r="H81" s="43">
        <f t="shared" si="13"/>
        <v>0.17866215071972905</v>
      </c>
      <c r="I81" s="11">
        <f t="shared" si="14"/>
        <v>1266</v>
      </c>
      <c r="J81" s="37">
        <f t="shared" si="15"/>
        <v>0.005739882663378098</v>
      </c>
      <c r="K81" s="4">
        <v>8236.255</v>
      </c>
      <c r="L81" s="16">
        <v>8352.441</v>
      </c>
      <c r="M81" s="37">
        <f t="shared" si="16"/>
        <v>0.014106654055757322</v>
      </c>
      <c r="N81" s="57">
        <f t="shared" si="17"/>
        <v>116.18600000000151</v>
      </c>
    </row>
    <row r="82" spans="1:14" ht="15.75" thickBot="1">
      <c r="A82" s="51">
        <v>81</v>
      </c>
      <c r="B82" s="52" t="s">
        <v>182</v>
      </c>
      <c r="C82" s="16">
        <v>15974</v>
      </c>
      <c r="D82" s="16">
        <v>17161</v>
      </c>
      <c r="E82" s="4">
        <v>16865</v>
      </c>
      <c r="F82" s="19">
        <f>E82/Sigortalı_İl!E82</f>
        <v>0.2888238114810248</v>
      </c>
      <c r="G82" s="88">
        <f t="shared" si="12"/>
        <v>0.006293215715687701</v>
      </c>
      <c r="H82" s="43">
        <f t="shared" si="13"/>
        <v>0.05577813947664956</v>
      </c>
      <c r="I82" s="71">
        <f t="shared" si="14"/>
        <v>891</v>
      </c>
      <c r="J82" s="37">
        <f t="shared" si="15"/>
        <v>0.004039680452661836</v>
      </c>
      <c r="K82" s="4">
        <v>17197.35</v>
      </c>
      <c r="L82" s="16">
        <v>17129.68</v>
      </c>
      <c r="M82" s="37">
        <f t="shared" si="16"/>
        <v>-0.003934908576030508</v>
      </c>
      <c r="N82" s="57">
        <f t="shared" si="17"/>
        <v>-67.66999999999825</v>
      </c>
    </row>
    <row r="83" spans="1:14" ht="15.75" thickBot="1">
      <c r="A83" s="100" t="s">
        <v>183</v>
      </c>
      <c r="B83" s="101"/>
      <c r="C83" s="58">
        <v>2459308</v>
      </c>
      <c r="D83" s="58">
        <v>2685571</v>
      </c>
      <c r="E83" s="94">
        <v>2679870</v>
      </c>
      <c r="F83" s="28">
        <f>E83/Sigortalı_İl!E83</f>
        <v>0.2470967034041066</v>
      </c>
      <c r="G83" s="89">
        <f t="shared" si="12"/>
        <v>1</v>
      </c>
      <c r="H83" s="45">
        <f t="shared" si="13"/>
        <v>0.08968457793818424</v>
      </c>
      <c r="I83" s="59">
        <f t="shared" si="14"/>
        <v>220562</v>
      </c>
      <c r="J83" s="39">
        <f t="shared" si="15"/>
        <v>1</v>
      </c>
      <c r="K83" s="59">
        <v>2715428</v>
      </c>
      <c r="L83" s="58">
        <v>2731019</v>
      </c>
      <c r="M83" s="39">
        <f t="shared" si="16"/>
        <v>0.0057416363092669</v>
      </c>
      <c r="N83" s="61">
        <f t="shared" si="17"/>
        <v>15591</v>
      </c>
    </row>
    <row r="84" spans="10:14" ht="15">
      <c r="J84" s="66"/>
      <c r="K84" s="67"/>
      <c r="L84" s="67"/>
      <c r="M84" s="66"/>
      <c r="N84" s="67"/>
    </row>
    <row r="85" spans="10:14" ht="15">
      <c r="J85" s="66"/>
      <c r="K85" s="67"/>
      <c r="L85" s="67"/>
      <c r="M85" s="66"/>
      <c r="N85" s="67"/>
    </row>
    <row r="86" spans="10:14" ht="15">
      <c r="J86" s="66"/>
      <c r="K86" s="67"/>
      <c r="L86" s="67"/>
      <c r="M86" s="66"/>
      <c r="N86" s="67"/>
    </row>
    <row r="87" spans="10:14" ht="15">
      <c r="J87" s="66"/>
      <c r="K87" s="67"/>
      <c r="L87" s="67"/>
      <c r="M87" s="66"/>
      <c r="N87" s="67"/>
    </row>
    <row r="88" spans="10:14" ht="15">
      <c r="J88" s="66"/>
      <c r="K88" s="67"/>
      <c r="L88" s="67"/>
      <c r="M88" s="66"/>
      <c r="N88" s="67"/>
    </row>
    <row r="89" spans="10:14" ht="15">
      <c r="J89" s="66"/>
      <c r="K89" s="67"/>
      <c r="L89" s="67"/>
      <c r="M89" s="66"/>
      <c r="N89" s="67"/>
    </row>
  </sheetData>
  <sheetProtection/>
  <autoFilter ref="A1:N89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" sqref="E1:G1"/>
    </sheetView>
  </sheetViews>
  <sheetFormatPr defaultColWidth="9.140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2.57421875" style="0" customWidth="1"/>
    <col min="6" max="6" width="26.421875" style="0" bestFit="1" customWidth="1"/>
    <col min="7" max="7" width="27.421875" style="0" customWidth="1"/>
  </cols>
  <sheetData>
    <row r="1" spans="1:7" ht="30.75" thickBot="1">
      <c r="A1" s="29" t="s">
        <v>184</v>
      </c>
      <c r="B1" s="81">
        <v>40575</v>
      </c>
      <c r="C1" s="80">
        <v>40909</v>
      </c>
      <c r="D1" s="81">
        <v>40940</v>
      </c>
      <c r="E1" s="17" t="s">
        <v>288</v>
      </c>
      <c r="F1" s="17" t="s">
        <v>298</v>
      </c>
      <c r="G1" s="46" t="s">
        <v>299</v>
      </c>
    </row>
    <row r="2" spans="1:7" ht="15">
      <c r="A2" s="34" t="s">
        <v>185</v>
      </c>
      <c r="B2" s="4">
        <v>794</v>
      </c>
      <c r="C2" s="16">
        <v>1175</v>
      </c>
      <c r="D2" s="4">
        <v>1024</v>
      </c>
      <c r="E2" s="37">
        <f aca="true" t="shared" si="0" ref="E2:E33">D2/$D$83</f>
        <v>0.025386751289170964</v>
      </c>
      <c r="F2" s="38">
        <f aca="true" t="shared" si="1" ref="F2:F33">(D2-B2)/B2</f>
        <v>0.28967254408060455</v>
      </c>
      <c r="G2" s="15">
        <f aca="true" t="shared" si="2" ref="G2:G33">D2-B2</f>
        <v>230</v>
      </c>
    </row>
    <row r="3" spans="1:7" ht="15">
      <c r="A3" s="34" t="s">
        <v>186</v>
      </c>
      <c r="B3" s="4">
        <v>142</v>
      </c>
      <c r="C3" s="16">
        <v>298</v>
      </c>
      <c r="D3" s="4">
        <v>141</v>
      </c>
      <c r="E3" s="37">
        <f t="shared" si="0"/>
        <v>0.003495636652122174</v>
      </c>
      <c r="F3" s="38">
        <f t="shared" si="1"/>
        <v>-0.007042253521126761</v>
      </c>
      <c r="G3" s="16">
        <f t="shared" si="2"/>
        <v>-1</v>
      </c>
    </row>
    <row r="4" spans="1:7" ht="15">
      <c r="A4" s="34" t="s">
        <v>187</v>
      </c>
      <c r="B4" s="4">
        <v>163</v>
      </c>
      <c r="C4" s="16">
        <v>358</v>
      </c>
      <c r="D4" s="4">
        <v>243</v>
      </c>
      <c r="E4" s="37">
        <f t="shared" si="0"/>
        <v>0.006024395081316938</v>
      </c>
      <c r="F4" s="38">
        <f t="shared" si="1"/>
        <v>0.49079754601226994</v>
      </c>
      <c r="G4" s="16">
        <f t="shared" si="2"/>
        <v>80</v>
      </c>
    </row>
    <row r="5" spans="1:7" ht="15">
      <c r="A5" s="34" t="s">
        <v>188</v>
      </c>
      <c r="B5" s="4">
        <v>18</v>
      </c>
      <c r="C5" s="16">
        <v>62</v>
      </c>
      <c r="D5" s="4">
        <v>25</v>
      </c>
      <c r="E5" s="37">
        <f t="shared" si="0"/>
        <v>0.0006197937326457755</v>
      </c>
      <c r="F5" s="38">
        <f t="shared" si="1"/>
        <v>0.3888888888888889</v>
      </c>
      <c r="G5" s="16">
        <f t="shared" si="2"/>
        <v>7</v>
      </c>
    </row>
    <row r="6" spans="1:7" ht="15">
      <c r="A6" s="34" t="s">
        <v>189</v>
      </c>
      <c r="B6" s="4">
        <v>55</v>
      </c>
      <c r="C6" s="16">
        <v>144</v>
      </c>
      <c r="D6" s="4">
        <v>80</v>
      </c>
      <c r="E6" s="37">
        <f t="shared" si="0"/>
        <v>0.0019833399444664813</v>
      </c>
      <c r="F6" s="38">
        <f t="shared" si="1"/>
        <v>0.45454545454545453</v>
      </c>
      <c r="G6" s="16">
        <f t="shared" si="2"/>
        <v>25</v>
      </c>
    </row>
    <row r="7" spans="1:7" ht="15">
      <c r="A7" s="34" t="s">
        <v>190</v>
      </c>
      <c r="B7" s="4">
        <v>57</v>
      </c>
      <c r="C7" s="16">
        <v>231</v>
      </c>
      <c r="D7" s="4">
        <v>90</v>
      </c>
      <c r="E7" s="37">
        <f t="shared" si="0"/>
        <v>0.002231257437524792</v>
      </c>
      <c r="F7" s="38">
        <f t="shared" si="1"/>
        <v>0.5789473684210527</v>
      </c>
      <c r="G7" s="16">
        <f t="shared" si="2"/>
        <v>33</v>
      </c>
    </row>
    <row r="8" spans="1:7" ht="15">
      <c r="A8" s="34" t="s">
        <v>191</v>
      </c>
      <c r="B8" s="4">
        <v>2518</v>
      </c>
      <c r="C8" s="16">
        <v>4425</v>
      </c>
      <c r="D8" s="4">
        <v>2972</v>
      </c>
      <c r="E8" s="37">
        <f t="shared" si="0"/>
        <v>0.0736810789369298</v>
      </c>
      <c r="F8" s="38">
        <f t="shared" si="1"/>
        <v>0.18030182684670373</v>
      </c>
      <c r="G8" s="16">
        <f t="shared" si="2"/>
        <v>454</v>
      </c>
    </row>
    <row r="9" spans="1:7" ht="15">
      <c r="A9" s="34" t="s">
        <v>192</v>
      </c>
      <c r="B9" s="4">
        <v>1327</v>
      </c>
      <c r="C9" s="16">
        <v>2729</v>
      </c>
      <c r="D9" s="4">
        <v>1431</v>
      </c>
      <c r="E9" s="37">
        <f t="shared" si="0"/>
        <v>0.03547699325664419</v>
      </c>
      <c r="F9" s="38">
        <f t="shared" si="1"/>
        <v>0.07837226827430294</v>
      </c>
      <c r="G9" s="16">
        <f t="shared" si="2"/>
        <v>104</v>
      </c>
    </row>
    <row r="10" spans="1:7" ht="15">
      <c r="A10" s="34" t="s">
        <v>193</v>
      </c>
      <c r="B10" s="4">
        <v>6</v>
      </c>
      <c r="C10" s="16">
        <v>13</v>
      </c>
      <c r="D10" s="4">
        <v>15</v>
      </c>
      <c r="E10" s="37">
        <f t="shared" si="0"/>
        <v>0.0003718762395874653</v>
      </c>
      <c r="F10" s="38">
        <f t="shared" si="1"/>
        <v>1.5</v>
      </c>
      <c r="G10" s="16">
        <f t="shared" si="2"/>
        <v>9</v>
      </c>
    </row>
    <row r="11" spans="1:7" ht="15">
      <c r="A11" s="34" t="s">
        <v>194</v>
      </c>
      <c r="B11" s="4">
        <v>68</v>
      </c>
      <c r="C11" s="16">
        <v>170</v>
      </c>
      <c r="D11" s="4">
        <v>108</v>
      </c>
      <c r="E11" s="37">
        <f t="shared" si="0"/>
        <v>0.00267750892502975</v>
      </c>
      <c r="F11" s="38">
        <f t="shared" si="1"/>
        <v>0.5882352941176471</v>
      </c>
      <c r="G11" s="16">
        <f t="shared" si="2"/>
        <v>40</v>
      </c>
    </row>
    <row r="12" spans="1:7" ht="15">
      <c r="A12" s="34" t="s">
        <v>195</v>
      </c>
      <c r="B12" s="4">
        <v>346</v>
      </c>
      <c r="C12" s="16">
        <v>680</v>
      </c>
      <c r="D12" s="4">
        <v>340</v>
      </c>
      <c r="E12" s="37">
        <f t="shared" si="0"/>
        <v>0.008429194763982547</v>
      </c>
      <c r="F12" s="38">
        <f t="shared" si="1"/>
        <v>-0.017341040462427744</v>
      </c>
      <c r="G12" s="16">
        <f t="shared" si="2"/>
        <v>-6</v>
      </c>
    </row>
    <row r="13" spans="1:7" ht="15">
      <c r="A13" s="34" t="s">
        <v>196</v>
      </c>
      <c r="B13" s="4">
        <v>352</v>
      </c>
      <c r="C13" s="16">
        <v>697</v>
      </c>
      <c r="D13" s="4">
        <v>432</v>
      </c>
      <c r="E13" s="37">
        <f t="shared" si="0"/>
        <v>0.010710035700119</v>
      </c>
      <c r="F13" s="38">
        <f t="shared" si="1"/>
        <v>0.22727272727272727</v>
      </c>
      <c r="G13" s="16">
        <f t="shared" si="2"/>
        <v>80</v>
      </c>
    </row>
    <row r="14" spans="1:7" ht="15">
      <c r="A14" s="34" t="s">
        <v>197</v>
      </c>
      <c r="B14" s="4">
        <v>46</v>
      </c>
      <c r="C14" s="16">
        <v>185</v>
      </c>
      <c r="D14" s="4">
        <v>58</v>
      </c>
      <c r="E14" s="37">
        <f t="shared" si="0"/>
        <v>0.001437921459738199</v>
      </c>
      <c r="F14" s="38">
        <f t="shared" si="1"/>
        <v>0.2608695652173913</v>
      </c>
      <c r="G14" s="16">
        <f t="shared" si="2"/>
        <v>12</v>
      </c>
    </row>
    <row r="15" spans="1:7" ht="15">
      <c r="A15" s="34" t="s">
        <v>198</v>
      </c>
      <c r="B15" s="4">
        <v>97</v>
      </c>
      <c r="C15" s="16">
        <v>322</v>
      </c>
      <c r="D15" s="4">
        <v>109</v>
      </c>
      <c r="E15" s="37">
        <f t="shared" si="0"/>
        <v>0.0027023006743355812</v>
      </c>
      <c r="F15" s="38">
        <f t="shared" si="1"/>
        <v>0.12371134020618557</v>
      </c>
      <c r="G15" s="16">
        <f t="shared" si="2"/>
        <v>12</v>
      </c>
    </row>
    <row r="16" spans="1:7" ht="15">
      <c r="A16" s="34" t="s">
        <v>199</v>
      </c>
      <c r="B16" s="4">
        <v>4</v>
      </c>
      <c r="C16" s="16">
        <v>36</v>
      </c>
      <c r="D16" s="4">
        <v>10</v>
      </c>
      <c r="E16" s="37">
        <f t="shared" si="0"/>
        <v>0.00024791749305831017</v>
      </c>
      <c r="F16" s="38">
        <f t="shared" si="1"/>
        <v>1.5</v>
      </c>
      <c r="G16" s="16">
        <f t="shared" si="2"/>
        <v>6</v>
      </c>
    </row>
    <row r="17" spans="1:7" ht="15">
      <c r="A17" s="34" t="s">
        <v>200</v>
      </c>
      <c r="B17" s="4">
        <v>113</v>
      </c>
      <c r="C17" s="16">
        <v>281</v>
      </c>
      <c r="D17" s="4">
        <v>201</v>
      </c>
      <c r="E17" s="37">
        <f t="shared" si="0"/>
        <v>0.004983141610472035</v>
      </c>
      <c r="F17" s="38">
        <f t="shared" si="1"/>
        <v>0.7787610619469026</v>
      </c>
      <c r="G17" s="16">
        <f t="shared" si="2"/>
        <v>88</v>
      </c>
    </row>
    <row r="18" spans="1:7" ht="15">
      <c r="A18" s="34" t="s">
        <v>201</v>
      </c>
      <c r="B18" s="4">
        <v>34</v>
      </c>
      <c r="C18" s="16">
        <v>235</v>
      </c>
      <c r="D18" s="4">
        <v>85</v>
      </c>
      <c r="E18" s="37">
        <f t="shared" si="0"/>
        <v>0.0021072986909956366</v>
      </c>
      <c r="F18" s="38">
        <f t="shared" si="1"/>
        <v>1.5</v>
      </c>
      <c r="G18" s="16">
        <f t="shared" si="2"/>
        <v>51</v>
      </c>
    </row>
    <row r="19" spans="1:7" ht="15">
      <c r="A19" s="34" t="s">
        <v>202</v>
      </c>
      <c r="B19" s="4">
        <v>28</v>
      </c>
      <c r="C19" s="16">
        <v>65</v>
      </c>
      <c r="D19" s="4">
        <v>19</v>
      </c>
      <c r="E19" s="37">
        <f t="shared" si="0"/>
        <v>0.0004710432368107894</v>
      </c>
      <c r="F19" s="38">
        <f t="shared" si="1"/>
        <v>-0.32142857142857145</v>
      </c>
      <c r="G19" s="16">
        <f t="shared" si="2"/>
        <v>-9</v>
      </c>
    </row>
    <row r="20" spans="1:7" ht="15">
      <c r="A20" s="34" t="s">
        <v>203</v>
      </c>
      <c r="B20" s="4">
        <v>124</v>
      </c>
      <c r="C20" s="16">
        <v>292</v>
      </c>
      <c r="D20" s="4">
        <v>226</v>
      </c>
      <c r="E20" s="37">
        <f t="shared" si="0"/>
        <v>0.00560293534311781</v>
      </c>
      <c r="F20" s="38">
        <f t="shared" si="1"/>
        <v>0.8225806451612904</v>
      </c>
      <c r="G20" s="16">
        <f t="shared" si="2"/>
        <v>102</v>
      </c>
    </row>
    <row r="21" spans="1:7" ht="15">
      <c r="A21" s="34" t="s">
        <v>204</v>
      </c>
      <c r="B21" s="4">
        <v>50</v>
      </c>
      <c r="C21" s="16">
        <v>109</v>
      </c>
      <c r="D21" s="4">
        <v>80</v>
      </c>
      <c r="E21" s="37">
        <f t="shared" si="0"/>
        <v>0.0019833399444664813</v>
      </c>
      <c r="F21" s="38">
        <f t="shared" si="1"/>
        <v>0.6</v>
      </c>
      <c r="G21" s="16">
        <f t="shared" si="2"/>
        <v>30</v>
      </c>
    </row>
    <row r="22" spans="1:7" ht="15">
      <c r="A22" s="34" t="s">
        <v>205</v>
      </c>
      <c r="B22" s="4">
        <v>1945</v>
      </c>
      <c r="C22" s="16">
        <v>3219</v>
      </c>
      <c r="D22" s="4">
        <v>2332</v>
      </c>
      <c r="E22" s="37">
        <f t="shared" si="0"/>
        <v>0.05781435938119794</v>
      </c>
      <c r="F22" s="38">
        <f t="shared" si="1"/>
        <v>0.19897172236503857</v>
      </c>
      <c r="G22" s="16">
        <f t="shared" si="2"/>
        <v>387</v>
      </c>
    </row>
    <row r="23" spans="1:7" ht="15">
      <c r="A23" s="34" t="s">
        <v>206</v>
      </c>
      <c r="B23" s="4">
        <v>123</v>
      </c>
      <c r="C23" s="16">
        <v>499</v>
      </c>
      <c r="D23" s="4">
        <v>156</v>
      </c>
      <c r="E23" s="37">
        <f t="shared" si="0"/>
        <v>0.003867512891709639</v>
      </c>
      <c r="F23" s="38">
        <f t="shared" si="1"/>
        <v>0.2682926829268293</v>
      </c>
      <c r="G23" s="16">
        <f t="shared" si="2"/>
        <v>33</v>
      </c>
    </row>
    <row r="24" spans="1:7" ht="15">
      <c r="A24" s="34" t="s">
        <v>207</v>
      </c>
      <c r="B24" s="4">
        <v>43</v>
      </c>
      <c r="C24" s="16">
        <v>142</v>
      </c>
      <c r="D24" s="4">
        <v>62</v>
      </c>
      <c r="E24" s="37">
        <f t="shared" si="0"/>
        <v>0.0015370884569615231</v>
      </c>
      <c r="F24" s="38">
        <f t="shared" si="1"/>
        <v>0.4418604651162791</v>
      </c>
      <c r="G24" s="16">
        <f t="shared" si="2"/>
        <v>19</v>
      </c>
    </row>
    <row r="25" spans="1:7" ht="15">
      <c r="A25" s="34" t="s">
        <v>208</v>
      </c>
      <c r="B25" s="4">
        <v>185</v>
      </c>
      <c r="C25" s="16">
        <v>439</v>
      </c>
      <c r="D25" s="4">
        <v>181</v>
      </c>
      <c r="E25" s="37">
        <f t="shared" si="0"/>
        <v>0.0044873066243554145</v>
      </c>
      <c r="F25" s="38">
        <f t="shared" si="1"/>
        <v>-0.021621621621621623</v>
      </c>
      <c r="G25" s="16">
        <f t="shared" si="2"/>
        <v>-4</v>
      </c>
    </row>
    <row r="26" spans="1:7" ht="15">
      <c r="A26" s="34" t="s">
        <v>209</v>
      </c>
      <c r="B26" s="4">
        <v>656</v>
      </c>
      <c r="C26" s="16">
        <v>892</v>
      </c>
      <c r="D26" s="4">
        <v>572</v>
      </c>
      <c r="E26" s="37">
        <f t="shared" si="0"/>
        <v>0.014180880602935344</v>
      </c>
      <c r="F26" s="38">
        <f t="shared" si="1"/>
        <v>-0.12804878048780488</v>
      </c>
      <c r="G26" s="16">
        <f t="shared" si="2"/>
        <v>-84</v>
      </c>
    </row>
    <row r="27" spans="1:7" ht="15">
      <c r="A27" s="34" t="s">
        <v>122</v>
      </c>
      <c r="B27" s="4">
        <v>147</v>
      </c>
      <c r="C27" s="16">
        <v>541</v>
      </c>
      <c r="D27" s="4">
        <v>287</v>
      </c>
      <c r="E27" s="37">
        <f t="shared" si="0"/>
        <v>0.007115232050773503</v>
      </c>
      <c r="F27" s="38">
        <f t="shared" si="1"/>
        <v>0.9523809523809523</v>
      </c>
      <c r="G27" s="16">
        <f t="shared" si="2"/>
        <v>140</v>
      </c>
    </row>
    <row r="28" spans="1:7" ht="15">
      <c r="A28" s="34" t="s">
        <v>210</v>
      </c>
      <c r="B28" s="4">
        <v>142</v>
      </c>
      <c r="C28" s="16">
        <v>413</v>
      </c>
      <c r="D28" s="4">
        <v>382</v>
      </c>
      <c r="E28" s="37">
        <f t="shared" si="0"/>
        <v>0.00947044823482745</v>
      </c>
      <c r="F28" s="38">
        <f t="shared" si="1"/>
        <v>1.6901408450704225</v>
      </c>
      <c r="G28" s="16">
        <f t="shared" si="2"/>
        <v>240</v>
      </c>
    </row>
    <row r="29" spans="1:7" ht="15">
      <c r="A29" s="34" t="s">
        <v>211</v>
      </c>
      <c r="B29" s="4">
        <v>128</v>
      </c>
      <c r="C29" s="16">
        <v>319</v>
      </c>
      <c r="D29" s="4">
        <v>122</v>
      </c>
      <c r="E29" s="37">
        <f t="shared" si="0"/>
        <v>0.0030245934153113846</v>
      </c>
      <c r="F29" s="38">
        <f t="shared" si="1"/>
        <v>-0.046875</v>
      </c>
      <c r="G29" s="16">
        <f t="shared" si="2"/>
        <v>-6</v>
      </c>
    </row>
    <row r="30" spans="1:7" ht="15">
      <c r="A30" s="34" t="s">
        <v>212</v>
      </c>
      <c r="B30" s="4">
        <v>187</v>
      </c>
      <c r="C30" s="16">
        <v>493</v>
      </c>
      <c r="D30" s="4">
        <v>179</v>
      </c>
      <c r="E30" s="37">
        <f t="shared" si="0"/>
        <v>0.004437723125743752</v>
      </c>
      <c r="F30" s="38">
        <f t="shared" si="1"/>
        <v>-0.0427807486631016</v>
      </c>
      <c r="G30" s="16">
        <f t="shared" si="2"/>
        <v>-8</v>
      </c>
    </row>
    <row r="31" spans="1:7" ht="15">
      <c r="A31" s="34" t="s">
        <v>213</v>
      </c>
      <c r="B31" s="4">
        <v>81</v>
      </c>
      <c r="C31" s="16">
        <v>164</v>
      </c>
      <c r="D31" s="4">
        <v>78</v>
      </c>
      <c r="E31" s="37">
        <f t="shared" si="0"/>
        <v>0.0019337564458548194</v>
      </c>
      <c r="F31" s="38">
        <f t="shared" si="1"/>
        <v>-0.037037037037037035</v>
      </c>
      <c r="G31" s="16">
        <f t="shared" si="2"/>
        <v>-3</v>
      </c>
    </row>
    <row r="32" spans="1:7" ht="15">
      <c r="A32" s="34" t="s">
        <v>214</v>
      </c>
      <c r="B32" s="4">
        <v>190</v>
      </c>
      <c r="C32" s="16">
        <v>388</v>
      </c>
      <c r="D32" s="4">
        <v>245</v>
      </c>
      <c r="E32" s="37">
        <f t="shared" si="0"/>
        <v>0.0060739785799286</v>
      </c>
      <c r="F32" s="38">
        <f t="shared" si="1"/>
        <v>0.2894736842105263</v>
      </c>
      <c r="G32" s="16">
        <f t="shared" si="2"/>
        <v>55</v>
      </c>
    </row>
    <row r="33" spans="1:7" ht="15">
      <c r="A33" s="34" t="s">
        <v>215</v>
      </c>
      <c r="B33" s="4">
        <v>361</v>
      </c>
      <c r="C33" s="16">
        <v>721</v>
      </c>
      <c r="D33" s="4">
        <v>342</v>
      </c>
      <c r="E33" s="37">
        <f t="shared" si="0"/>
        <v>0.008478778262594208</v>
      </c>
      <c r="F33" s="38">
        <f t="shared" si="1"/>
        <v>-0.05263157894736842</v>
      </c>
      <c r="G33" s="16">
        <f t="shared" si="2"/>
        <v>-19</v>
      </c>
    </row>
    <row r="34" spans="1:7" ht="15">
      <c r="A34" s="34" t="s">
        <v>216</v>
      </c>
      <c r="B34" s="4">
        <v>423</v>
      </c>
      <c r="C34" s="16">
        <v>743</v>
      </c>
      <c r="D34" s="4">
        <v>526</v>
      </c>
      <c r="E34" s="37">
        <f aca="true" t="shared" si="3" ref="E34:E65">D34/$D$83</f>
        <v>0.013040460134867116</v>
      </c>
      <c r="F34" s="38">
        <f aca="true" t="shared" si="4" ref="F34:F65">(D34-B34)/B34</f>
        <v>0.24349881796690306</v>
      </c>
      <c r="G34" s="16">
        <f aca="true" t="shared" si="5" ref="G34:G65">D34-B34</f>
        <v>103</v>
      </c>
    </row>
    <row r="35" spans="1:7" ht="15">
      <c r="A35" s="34" t="s">
        <v>217</v>
      </c>
      <c r="B35" s="4">
        <v>138</v>
      </c>
      <c r="C35" s="16">
        <v>307</v>
      </c>
      <c r="D35" s="4">
        <v>211</v>
      </c>
      <c r="E35" s="37">
        <f t="shared" si="3"/>
        <v>0.0052310591035303455</v>
      </c>
      <c r="F35" s="38">
        <f t="shared" si="4"/>
        <v>0.5289855072463768</v>
      </c>
      <c r="G35" s="16">
        <f t="shared" si="5"/>
        <v>73</v>
      </c>
    </row>
    <row r="36" spans="1:7" ht="15">
      <c r="A36" s="34" t="s">
        <v>218</v>
      </c>
      <c r="B36" s="4">
        <v>27</v>
      </c>
      <c r="C36" s="16">
        <v>154</v>
      </c>
      <c r="D36" s="4">
        <v>52</v>
      </c>
      <c r="E36" s="37">
        <f t="shared" si="3"/>
        <v>0.001289170963903213</v>
      </c>
      <c r="F36" s="38">
        <f t="shared" si="4"/>
        <v>0.9259259259259259</v>
      </c>
      <c r="G36" s="16">
        <f t="shared" si="5"/>
        <v>25</v>
      </c>
    </row>
    <row r="37" spans="1:7" ht="15">
      <c r="A37" s="34" t="s">
        <v>219</v>
      </c>
      <c r="B37" s="4">
        <v>12</v>
      </c>
      <c r="C37" s="16">
        <v>71</v>
      </c>
      <c r="D37" s="4">
        <v>24</v>
      </c>
      <c r="E37" s="37">
        <f t="shared" si="3"/>
        <v>0.0005950019833399445</v>
      </c>
      <c r="F37" s="38">
        <f t="shared" si="4"/>
        <v>1</v>
      </c>
      <c r="G37" s="16">
        <f t="shared" si="5"/>
        <v>12</v>
      </c>
    </row>
    <row r="38" spans="1:7" ht="15">
      <c r="A38" s="34" t="s">
        <v>220</v>
      </c>
      <c r="B38" s="4">
        <v>208</v>
      </c>
      <c r="C38" s="16">
        <v>606</v>
      </c>
      <c r="D38" s="4">
        <v>277</v>
      </c>
      <c r="E38" s="37">
        <f t="shared" si="3"/>
        <v>0.006867314557715192</v>
      </c>
      <c r="F38" s="38">
        <f t="shared" si="4"/>
        <v>0.3317307692307692</v>
      </c>
      <c r="G38" s="16">
        <f t="shared" si="5"/>
        <v>69</v>
      </c>
    </row>
    <row r="39" spans="1:7" ht="15">
      <c r="A39" s="34" t="s">
        <v>221</v>
      </c>
      <c r="B39" s="4">
        <v>17</v>
      </c>
      <c r="C39" s="16">
        <v>23</v>
      </c>
      <c r="D39" s="4">
        <v>23</v>
      </c>
      <c r="E39" s="37">
        <f t="shared" si="3"/>
        <v>0.0005702102340341134</v>
      </c>
      <c r="F39" s="38">
        <f t="shared" si="4"/>
        <v>0.35294117647058826</v>
      </c>
      <c r="G39" s="16">
        <f t="shared" si="5"/>
        <v>6</v>
      </c>
    </row>
    <row r="40" spans="1:7" ht="15">
      <c r="A40" s="34" t="s">
        <v>222</v>
      </c>
      <c r="B40" s="4">
        <v>73</v>
      </c>
      <c r="C40" s="16">
        <v>566</v>
      </c>
      <c r="D40" s="4">
        <v>126</v>
      </c>
      <c r="E40" s="37">
        <f t="shared" si="3"/>
        <v>0.0031237604125347084</v>
      </c>
      <c r="F40" s="38">
        <f t="shared" si="4"/>
        <v>0.726027397260274</v>
      </c>
      <c r="G40" s="16">
        <f t="shared" si="5"/>
        <v>53</v>
      </c>
    </row>
    <row r="41" spans="1:7" ht="15">
      <c r="A41" s="34" t="s">
        <v>223</v>
      </c>
      <c r="B41" s="4">
        <v>11346</v>
      </c>
      <c r="C41" s="16">
        <v>17675</v>
      </c>
      <c r="D41" s="4">
        <v>13364</v>
      </c>
      <c r="E41" s="37">
        <f t="shared" si="3"/>
        <v>0.33131693772312576</v>
      </c>
      <c r="F41" s="38">
        <f t="shared" si="4"/>
        <v>0.17786003878018686</v>
      </c>
      <c r="G41" s="16">
        <f t="shared" si="5"/>
        <v>2018</v>
      </c>
    </row>
    <row r="42" spans="1:7" ht="15">
      <c r="A42" s="34" t="s">
        <v>224</v>
      </c>
      <c r="B42" s="4">
        <v>2415</v>
      </c>
      <c r="C42" s="16">
        <v>3852</v>
      </c>
      <c r="D42" s="4">
        <v>3011</v>
      </c>
      <c r="E42" s="37">
        <f t="shared" si="3"/>
        <v>0.0746479571598572</v>
      </c>
      <c r="F42" s="38">
        <f t="shared" si="4"/>
        <v>0.24679089026915113</v>
      </c>
      <c r="G42" s="16">
        <f t="shared" si="5"/>
        <v>596</v>
      </c>
    </row>
    <row r="43" spans="1:7" ht="15">
      <c r="A43" s="34" t="s">
        <v>225</v>
      </c>
      <c r="B43" s="4">
        <v>345</v>
      </c>
      <c r="C43" s="16">
        <v>915</v>
      </c>
      <c r="D43" s="4">
        <v>307</v>
      </c>
      <c r="E43" s="37">
        <f t="shared" si="3"/>
        <v>0.007611067036890123</v>
      </c>
      <c r="F43" s="38">
        <f t="shared" si="4"/>
        <v>-0.11014492753623188</v>
      </c>
      <c r="G43" s="16">
        <f t="shared" si="5"/>
        <v>-38</v>
      </c>
    </row>
    <row r="44" spans="1:7" ht="15">
      <c r="A44" s="34" t="s">
        <v>226</v>
      </c>
      <c r="B44" s="4">
        <v>79</v>
      </c>
      <c r="C44" s="16">
        <v>131</v>
      </c>
      <c r="D44" s="4">
        <v>110</v>
      </c>
      <c r="E44" s="37">
        <f t="shared" si="3"/>
        <v>0.0027270924236414123</v>
      </c>
      <c r="F44" s="38">
        <f t="shared" si="4"/>
        <v>0.3924050632911392</v>
      </c>
      <c r="G44" s="16">
        <f t="shared" si="5"/>
        <v>31</v>
      </c>
    </row>
    <row r="45" spans="1:7" ht="15">
      <c r="A45" s="34" t="s">
        <v>227</v>
      </c>
      <c r="B45" s="4">
        <v>61</v>
      </c>
      <c r="C45" s="16">
        <v>228</v>
      </c>
      <c r="D45" s="4">
        <v>89</v>
      </c>
      <c r="E45" s="37">
        <f t="shared" si="3"/>
        <v>0.002206465688218961</v>
      </c>
      <c r="F45" s="38">
        <f t="shared" si="4"/>
        <v>0.45901639344262296</v>
      </c>
      <c r="G45" s="16">
        <f t="shared" si="5"/>
        <v>28</v>
      </c>
    </row>
    <row r="46" spans="1:7" ht="15">
      <c r="A46" s="34" t="s">
        <v>228</v>
      </c>
      <c r="B46" s="4">
        <v>26</v>
      </c>
      <c r="C46" s="16">
        <v>110</v>
      </c>
      <c r="D46" s="4">
        <v>43</v>
      </c>
      <c r="E46" s="37">
        <f t="shared" si="3"/>
        <v>0.0010660452201507339</v>
      </c>
      <c r="F46" s="38">
        <f t="shared" si="4"/>
        <v>0.6538461538461539</v>
      </c>
      <c r="G46" s="16">
        <f t="shared" si="5"/>
        <v>17</v>
      </c>
    </row>
    <row r="47" spans="1:7" ht="15">
      <c r="A47" s="34" t="s">
        <v>229</v>
      </c>
      <c r="B47" s="4">
        <v>85</v>
      </c>
      <c r="C47" s="16">
        <v>265</v>
      </c>
      <c r="D47" s="4">
        <v>106</v>
      </c>
      <c r="E47" s="37">
        <f t="shared" si="3"/>
        <v>0.002627925426418088</v>
      </c>
      <c r="F47" s="38">
        <f t="shared" si="4"/>
        <v>0.24705882352941178</v>
      </c>
      <c r="G47" s="16">
        <f t="shared" si="5"/>
        <v>21</v>
      </c>
    </row>
    <row r="48" spans="1:7" ht="15">
      <c r="A48" s="34" t="s">
        <v>230</v>
      </c>
      <c r="B48" s="4">
        <v>548</v>
      </c>
      <c r="C48" s="16">
        <v>956</v>
      </c>
      <c r="D48" s="4">
        <v>655</v>
      </c>
      <c r="E48" s="37">
        <f t="shared" si="3"/>
        <v>0.01623859579531932</v>
      </c>
      <c r="F48" s="38">
        <f t="shared" si="4"/>
        <v>0.19525547445255476</v>
      </c>
      <c r="G48" s="16">
        <f t="shared" si="5"/>
        <v>107</v>
      </c>
    </row>
    <row r="49" spans="1:7" ht="15">
      <c r="A49" s="34" t="s">
        <v>232</v>
      </c>
      <c r="B49" s="4">
        <v>86</v>
      </c>
      <c r="C49" s="16">
        <v>193</v>
      </c>
      <c r="D49" s="4">
        <v>93</v>
      </c>
      <c r="E49" s="37">
        <f t="shared" si="3"/>
        <v>0.0023056326854422847</v>
      </c>
      <c r="F49" s="38">
        <f t="shared" si="4"/>
        <v>0.08139534883720931</v>
      </c>
      <c r="G49" s="16">
        <f t="shared" si="5"/>
        <v>7</v>
      </c>
    </row>
    <row r="50" spans="1:7" ht="15">
      <c r="A50" s="34" t="s">
        <v>140</v>
      </c>
      <c r="B50" s="4">
        <v>212</v>
      </c>
      <c r="C50" s="16">
        <v>222</v>
      </c>
      <c r="D50" s="4">
        <v>181</v>
      </c>
      <c r="E50" s="37">
        <f t="shared" si="3"/>
        <v>0.0044873066243554145</v>
      </c>
      <c r="F50" s="38">
        <f t="shared" si="4"/>
        <v>-0.14622641509433962</v>
      </c>
      <c r="G50" s="16">
        <f t="shared" si="5"/>
        <v>-31</v>
      </c>
    </row>
    <row r="51" spans="1:7" ht="15">
      <c r="A51" s="34" t="s">
        <v>233</v>
      </c>
      <c r="B51" s="4">
        <v>39</v>
      </c>
      <c r="C51" s="16">
        <v>103</v>
      </c>
      <c r="D51" s="4">
        <v>71</v>
      </c>
      <c r="E51" s="37">
        <f t="shared" si="3"/>
        <v>0.0017602142007140025</v>
      </c>
      <c r="F51" s="38">
        <f t="shared" si="4"/>
        <v>0.8205128205128205</v>
      </c>
      <c r="G51" s="16">
        <f t="shared" si="5"/>
        <v>32</v>
      </c>
    </row>
    <row r="52" spans="1:7" ht="15">
      <c r="A52" s="34" t="s">
        <v>231</v>
      </c>
      <c r="B52" s="4">
        <v>16</v>
      </c>
      <c r="C52" s="16">
        <v>23</v>
      </c>
      <c r="D52" s="4">
        <v>34</v>
      </c>
      <c r="E52" s="37">
        <f t="shared" si="3"/>
        <v>0.0008429194763982546</v>
      </c>
      <c r="F52" s="38">
        <f t="shared" si="4"/>
        <v>1.125</v>
      </c>
      <c r="G52" s="16">
        <f t="shared" si="5"/>
        <v>18</v>
      </c>
    </row>
    <row r="53" spans="1:7" ht="15">
      <c r="A53" s="34" t="s">
        <v>234</v>
      </c>
      <c r="B53" s="4">
        <v>1107</v>
      </c>
      <c r="C53" s="16">
        <v>2085</v>
      </c>
      <c r="D53" s="4">
        <v>1290</v>
      </c>
      <c r="E53" s="37">
        <f t="shared" si="3"/>
        <v>0.03198135660452202</v>
      </c>
      <c r="F53" s="38">
        <f t="shared" si="4"/>
        <v>0.16531165311653118</v>
      </c>
      <c r="G53" s="16">
        <f t="shared" si="5"/>
        <v>183</v>
      </c>
    </row>
    <row r="54" spans="1:7" ht="15">
      <c r="A54" s="34" t="s">
        <v>235</v>
      </c>
      <c r="B54" s="4">
        <v>572</v>
      </c>
      <c r="C54" s="16">
        <v>1479</v>
      </c>
      <c r="D54" s="4">
        <v>688</v>
      </c>
      <c r="E54" s="37">
        <f t="shared" si="3"/>
        <v>0.01705672352241174</v>
      </c>
      <c r="F54" s="38">
        <f t="shared" si="4"/>
        <v>0.20279720279720279</v>
      </c>
      <c r="G54" s="16">
        <f t="shared" si="5"/>
        <v>116</v>
      </c>
    </row>
    <row r="55" spans="1:7" ht="15">
      <c r="A55" s="34" t="s">
        <v>236</v>
      </c>
      <c r="B55" s="4">
        <v>162</v>
      </c>
      <c r="C55" s="16">
        <v>626</v>
      </c>
      <c r="D55" s="4">
        <v>229</v>
      </c>
      <c r="E55" s="37">
        <f t="shared" si="3"/>
        <v>0.005677310591035304</v>
      </c>
      <c r="F55" s="38">
        <f t="shared" si="4"/>
        <v>0.41358024691358025</v>
      </c>
      <c r="G55" s="16">
        <f t="shared" si="5"/>
        <v>67</v>
      </c>
    </row>
    <row r="56" spans="1:7" ht="15">
      <c r="A56" s="34" t="s">
        <v>237</v>
      </c>
      <c r="B56" s="4">
        <v>232</v>
      </c>
      <c r="C56" s="16">
        <v>255</v>
      </c>
      <c r="D56" s="4">
        <v>171</v>
      </c>
      <c r="E56" s="37">
        <f t="shared" si="3"/>
        <v>0.004239389131297104</v>
      </c>
      <c r="F56" s="38">
        <f t="shared" si="4"/>
        <v>-0.2629310344827586</v>
      </c>
      <c r="G56" s="16">
        <f t="shared" si="5"/>
        <v>-61</v>
      </c>
    </row>
    <row r="57" spans="1:7" ht="15">
      <c r="A57" s="34" t="s">
        <v>238</v>
      </c>
      <c r="B57" s="4">
        <v>540</v>
      </c>
      <c r="C57" s="16">
        <v>880</v>
      </c>
      <c r="D57" s="4">
        <v>563</v>
      </c>
      <c r="E57" s="37">
        <f t="shared" si="3"/>
        <v>0.013957754859182865</v>
      </c>
      <c r="F57" s="38">
        <f t="shared" si="4"/>
        <v>0.04259259259259259</v>
      </c>
      <c r="G57" s="16">
        <f t="shared" si="5"/>
        <v>23</v>
      </c>
    </row>
    <row r="58" spans="1:7" ht="15">
      <c r="A58" s="34" t="s">
        <v>239</v>
      </c>
      <c r="B58" s="4">
        <v>53</v>
      </c>
      <c r="C58" s="16">
        <v>119</v>
      </c>
      <c r="D58" s="4">
        <v>80</v>
      </c>
      <c r="E58" s="37">
        <f t="shared" si="3"/>
        <v>0.0019833399444664813</v>
      </c>
      <c r="F58" s="38">
        <f t="shared" si="4"/>
        <v>0.5094339622641509</v>
      </c>
      <c r="G58" s="16">
        <f t="shared" si="5"/>
        <v>27</v>
      </c>
    </row>
    <row r="59" spans="1:7" ht="15">
      <c r="A59" s="34" t="s">
        <v>240</v>
      </c>
      <c r="B59" s="4">
        <v>478</v>
      </c>
      <c r="C59" s="16">
        <v>723</v>
      </c>
      <c r="D59" s="4">
        <v>521</v>
      </c>
      <c r="E59" s="37">
        <f t="shared" si="3"/>
        <v>0.012916501388337961</v>
      </c>
      <c r="F59" s="38">
        <f t="shared" si="4"/>
        <v>0.0899581589958159</v>
      </c>
      <c r="G59" s="16">
        <f t="shared" si="5"/>
        <v>43</v>
      </c>
    </row>
    <row r="60" spans="1:7" ht="15">
      <c r="A60" s="34" t="s">
        <v>241</v>
      </c>
      <c r="B60" s="4">
        <v>408</v>
      </c>
      <c r="C60" s="16">
        <v>779</v>
      </c>
      <c r="D60" s="4">
        <v>405</v>
      </c>
      <c r="E60" s="37">
        <f t="shared" si="3"/>
        <v>0.010040658468861563</v>
      </c>
      <c r="F60" s="38">
        <f t="shared" si="4"/>
        <v>-0.007352941176470588</v>
      </c>
      <c r="G60" s="16">
        <f t="shared" si="5"/>
        <v>-3</v>
      </c>
    </row>
    <row r="61" spans="1:7" ht="15">
      <c r="A61" s="34" t="s">
        <v>242</v>
      </c>
      <c r="B61" s="4">
        <v>21</v>
      </c>
      <c r="C61" s="16">
        <v>103</v>
      </c>
      <c r="D61" s="4">
        <v>15</v>
      </c>
      <c r="E61" s="37">
        <f t="shared" si="3"/>
        <v>0.0003718762395874653</v>
      </c>
      <c r="F61" s="38">
        <f t="shared" si="4"/>
        <v>-0.2857142857142857</v>
      </c>
      <c r="G61" s="16">
        <f t="shared" si="5"/>
        <v>-6</v>
      </c>
    </row>
    <row r="62" spans="1:7" ht="15">
      <c r="A62" s="34" t="s">
        <v>243</v>
      </c>
      <c r="B62" s="4">
        <v>66</v>
      </c>
      <c r="C62" s="16">
        <v>169</v>
      </c>
      <c r="D62" s="4">
        <v>64</v>
      </c>
      <c r="E62" s="37">
        <f t="shared" si="3"/>
        <v>0.0015866719555731853</v>
      </c>
      <c r="F62" s="38">
        <f t="shared" si="4"/>
        <v>-0.030303030303030304</v>
      </c>
      <c r="G62" s="16">
        <f t="shared" si="5"/>
        <v>-2</v>
      </c>
    </row>
    <row r="63" spans="1:7" ht="15">
      <c r="A63" s="34" t="s">
        <v>244</v>
      </c>
      <c r="B63" s="4">
        <v>104</v>
      </c>
      <c r="C63" s="16">
        <v>108</v>
      </c>
      <c r="D63" s="4">
        <v>71</v>
      </c>
      <c r="E63" s="37">
        <f t="shared" si="3"/>
        <v>0.0017602142007140025</v>
      </c>
      <c r="F63" s="38">
        <f t="shared" si="4"/>
        <v>-0.3173076923076923</v>
      </c>
      <c r="G63" s="16">
        <f t="shared" si="5"/>
        <v>-33</v>
      </c>
    </row>
    <row r="64" spans="1:7" ht="15">
      <c r="A64" s="34" t="s">
        <v>245</v>
      </c>
      <c r="B64" s="4">
        <v>121</v>
      </c>
      <c r="C64" s="16">
        <v>197</v>
      </c>
      <c r="D64" s="4">
        <v>205</v>
      </c>
      <c r="E64" s="37">
        <f t="shared" si="3"/>
        <v>0.005082308607695359</v>
      </c>
      <c r="F64" s="38">
        <f t="shared" si="4"/>
        <v>0.6942148760330579</v>
      </c>
      <c r="G64" s="16">
        <f t="shared" si="5"/>
        <v>84</v>
      </c>
    </row>
    <row r="65" spans="1:7" ht="15">
      <c r="A65" s="34" t="s">
        <v>246</v>
      </c>
      <c r="B65" s="4">
        <v>135</v>
      </c>
      <c r="C65" s="16">
        <v>201</v>
      </c>
      <c r="D65" s="4">
        <v>122</v>
      </c>
      <c r="E65" s="37">
        <f t="shared" si="3"/>
        <v>0.0030245934153113846</v>
      </c>
      <c r="F65" s="38">
        <f t="shared" si="4"/>
        <v>-0.0962962962962963</v>
      </c>
      <c r="G65" s="16">
        <f t="shared" si="5"/>
        <v>-13</v>
      </c>
    </row>
    <row r="66" spans="1:7" ht="15">
      <c r="A66" s="34" t="s">
        <v>247</v>
      </c>
      <c r="B66" s="4">
        <v>89</v>
      </c>
      <c r="C66" s="16">
        <v>141</v>
      </c>
      <c r="D66" s="4">
        <v>96</v>
      </c>
      <c r="E66" s="37">
        <f aca="true" t="shared" si="6" ref="E66:E82">D66/$D$83</f>
        <v>0.002380007933359778</v>
      </c>
      <c r="F66" s="38">
        <f aca="true" t="shared" si="7" ref="F66:F82">(D66-B66)/B66</f>
        <v>0.07865168539325842</v>
      </c>
      <c r="G66" s="16">
        <f aca="true" t="shared" si="8" ref="G66:G82">D66-B66</f>
        <v>7</v>
      </c>
    </row>
    <row r="67" spans="1:7" ht="15">
      <c r="A67" s="34" t="s">
        <v>248</v>
      </c>
      <c r="B67" s="4">
        <v>447</v>
      </c>
      <c r="C67" s="16">
        <v>736</v>
      </c>
      <c r="D67" s="4">
        <v>466</v>
      </c>
      <c r="E67" s="37">
        <f t="shared" si="6"/>
        <v>0.011552955176517256</v>
      </c>
      <c r="F67" s="38">
        <f t="shared" si="7"/>
        <v>0.042505592841163314</v>
      </c>
      <c r="G67" s="16">
        <f t="shared" si="8"/>
        <v>19</v>
      </c>
    </row>
    <row r="68" spans="1:7" ht="15">
      <c r="A68" s="34" t="s">
        <v>249</v>
      </c>
      <c r="B68" s="4">
        <v>281</v>
      </c>
      <c r="C68" s="16">
        <v>497</v>
      </c>
      <c r="D68" s="4">
        <v>314</v>
      </c>
      <c r="E68" s="37">
        <f t="shared" si="6"/>
        <v>0.00778460928203094</v>
      </c>
      <c r="F68" s="38">
        <f t="shared" si="7"/>
        <v>0.11743772241992882</v>
      </c>
      <c r="G68" s="16">
        <f t="shared" si="8"/>
        <v>33</v>
      </c>
    </row>
    <row r="69" spans="1:7" ht="15">
      <c r="A69" s="34" t="s">
        <v>250</v>
      </c>
      <c r="B69" s="4">
        <v>38</v>
      </c>
      <c r="C69" s="16">
        <v>141</v>
      </c>
      <c r="D69" s="4">
        <v>30</v>
      </c>
      <c r="E69" s="37">
        <f t="shared" si="6"/>
        <v>0.0007437524791749306</v>
      </c>
      <c r="F69" s="38">
        <f t="shared" si="7"/>
        <v>-0.21052631578947367</v>
      </c>
      <c r="G69" s="16">
        <f t="shared" si="8"/>
        <v>-8</v>
      </c>
    </row>
    <row r="70" spans="1:7" ht="15">
      <c r="A70" s="34" t="s">
        <v>251</v>
      </c>
      <c r="B70" s="4">
        <v>50</v>
      </c>
      <c r="C70" s="16">
        <v>119</v>
      </c>
      <c r="D70" s="4">
        <v>68</v>
      </c>
      <c r="E70" s="37">
        <f t="shared" si="6"/>
        <v>0.0016858389527965093</v>
      </c>
      <c r="F70" s="38">
        <f t="shared" si="7"/>
        <v>0.36</v>
      </c>
      <c r="G70" s="16">
        <f t="shared" si="8"/>
        <v>18</v>
      </c>
    </row>
    <row r="71" spans="1:7" ht="15">
      <c r="A71" s="34" t="s">
        <v>252</v>
      </c>
      <c r="B71" s="4">
        <v>89</v>
      </c>
      <c r="C71" s="16">
        <v>416</v>
      </c>
      <c r="D71" s="4">
        <v>192</v>
      </c>
      <c r="E71" s="37">
        <f t="shared" si="6"/>
        <v>0.004760015866719556</v>
      </c>
      <c r="F71" s="38">
        <f t="shared" si="7"/>
        <v>1.1573033707865168</v>
      </c>
      <c r="G71" s="16">
        <f t="shared" si="8"/>
        <v>103</v>
      </c>
    </row>
    <row r="72" spans="1:7" ht="15">
      <c r="A72" s="34" t="s">
        <v>253</v>
      </c>
      <c r="B72" s="4">
        <v>188</v>
      </c>
      <c r="C72" s="16">
        <v>292</v>
      </c>
      <c r="D72" s="4">
        <v>184</v>
      </c>
      <c r="E72" s="37">
        <f t="shared" si="6"/>
        <v>0.004561681872272907</v>
      </c>
      <c r="F72" s="38">
        <f t="shared" si="7"/>
        <v>-0.02127659574468085</v>
      </c>
      <c r="G72" s="16">
        <f t="shared" si="8"/>
        <v>-4</v>
      </c>
    </row>
    <row r="73" spans="1:7" ht="15">
      <c r="A73" s="34" t="s">
        <v>254</v>
      </c>
      <c r="B73" s="4">
        <v>41</v>
      </c>
      <c r="C73" s="16">
        <v>77</v>
      </c>
      <c r="D73" s="4">
        <v>37</v>
      </c>
      <c r="E73" s="37">
        <f t="shared" si="6"/>
        <v>0.0009172947243157477</v>
      </c>
      <c r="F73" s="38">
        <f t="shared" si="7"/>
        <v>-0.0975609756097561</v>
      </c>
      <c r="G73" s="16">
        <f t="shared" si="8"/>
        <v>-4</v>
      </c>
    </row>
    <row r="74" spans="1:7" ht="15">
      <c r="A74" s="34" t="s">
        <v>255</v>
      </c>
      <c r="B74" s="4">
        <v>974</v>
      </c>
      <c r="C74" s="16">
        <v>1363</v>
      </c>
      <c r="D74" s="4">
        <v>1054</v>
      </c>
      <c r="E74" s="37">
        <f t="shared" si="6"/>
        <v>0.026130503768345893</v>
      </c>
      <c r="F74" s="38">
        <f t="shared" si="7"/>
        <v>0.08213552361396304</v>
      </c>
      <c r="G74" s="16">
        <f t="shared" si="8"/>
        <v>80</v>
      </c>
    </row>
    <row r="75" spans="1:7" ht="15">
      <c r="A75" s="34" t="s">
        <v>256</v>
      </c>
      <c r="B75" s="4">
        <v>103</v>
      </c>
      <c r="C75" s="16">
        <v>399</v>
      </c>
      <c r="D75" s="4">
        <v>166</v>
      </c>
      <c r="E75" s="37">
        <f t="shared" si="6"/>
        <v>0.004115430384767949</v>
      </c>
      <c r="F75" s="38">
        <f t="shared" si="7"/>
        <v>0.6116504854368932</v>
      </c>
      <c r="G75" s="16">
        <f t="shared" si="8"/>
        <v>63</v>
      </c>
    </row>
    <row r="76" spans="1:7" ht="15">
      <c r="A76" s="34" t="s">
        <v>257</v>
      </c>
      <c r="B76" s="4">
        <v>295</v>
      </c>
      <c r="C76" s="16">
        <v>510</v>
      </c>
      <c r="D76" s="4">
        <v>365</v>
      </c>
      <c r="E76" s="37">
        <f t="shared" si="6"/>
        <v>0.009048988496628323</v>
      </c>
      <c r="F76" s="38">
        <f t="shared" si="7"/>
        <v>0.23728813559322035</v>
      </c>
      <c r="G76" s="16">
        <f t="shared" si="8"/>
        <v>70</v>
      </c>
    </row>
    <row r="77" spans="1:7" ht="15">
      <c r="A77" s="34" t="s">
        <v>258</v>
      </c>
      <c r="B77" s="4">
        <v>16</v>
      </c>
      <c r="C77" s="16">
        <v>62</v>
      </c>
      <c r="D77" s="4">
        <v>19</v>
      </c>
      <c r="E77" s="37">
        <f t="shared" si="6"/>
        <v>0.0004710432368107894</v>
      </c>
      <c r="F77" s="38">
        <f t="shared" si="7"/>
        <v>0.1875</v>
      </c>
      <c r="G77" s="16">
        <f t="shared" si="8"/>
        <v>3</v>
      </c>
    </row>
    <row r="78" spans="1:7" ht="15">
      <c r="A78" s="34" t="s">
        <v>259</v>
      </c>
      <c r="B78" s="4">
        <v>177</v>
      </c>
      <c r="C78" s="16">
        <v>357</v>
      </c>
      <c r="D78" s="4">
        <v>299</v>
      </c>
      <c r="E78" s="37">
        <f t="shared" si="6"/>
        <v>0.007412733042443474</v>
      </c>
      <c r="F78" s="38">
        <f t="shared" si="7"/>
        <v>0.6892655367231638</v>
      </c>
      <c r="G78" s="16">
        <f t="shared" si="8"/>
        <v>122</v>
      </c>
    </row>
    <row r="79" spans="1:7" ht="15">
      <c r="A79" s="34" t="s">
        <v>260</v>
      </c>
      <c r="B79" s="4">
        <v>74</v>
      </c>
      <c r="C79" s="16">
        <v>393</v>
      </c>
      <c r="D79" s="4">
        <v>189</v>
      </c>
      <c r="E79" s="37">
        <f t="shared" si="6"/>
        <v>0.004685640618802063</v>
      </c>
      <c r="F79" s="38">
        <f t="shared" si="7"/>
        <v>1.554054054054054</v>
      </c>
      <c r="G79" s="16">
        <f t="shared" si="8"/>
        <v>115</v>
      </c>
    </row>
    <row r="80" spans="1:7" ht="15">
      <c r="A80" s="34" t="s">
        <v>261</v>
      </c>
      <c r="B80" s="4">
        <v>107</v>
      </c>
      <c r="C80" s="16">
        <v>207</v>
      </c>
      <c r="D80" s="4">
        <v>145</v>
      </c>
      <c r="E80" s="37">
        <f t="shared" si="6"/>
        <v>0.0035948036493454977</v>
      </c>
      <c r="F80" s="38">
        <f t="shared" si="7"/>
        <v>0.35514018691588783</v>
      </c>
      <c r="G80" s="16">
        <f t="shared" si="8"/>
        <v>38</v>
      </c>
    </row>
    <row r="81" spans="1:7" ht="15">
      <c r="A81" s="34" t="s">
        <v>262</v>
      </c>
      <c r="B81" s="4">
        <v>143</v>
      </c>
      <c r="C81" s="16">
        <v>213</v>
      </c>
      <c r="D81" s="4">
        <v>108</v>
      </c>
      <c r="E81" s="37">
        <f t="shared" si="6"/>
        <v>0.00267750892502975</v>
      </c>
      <c r="F81" s="38">
        <f t="shared" si="7"/>
        <v>-0.24475524475524477</v>
      </c>
      <c r="G81" s="16">
        <f t="shared" si="8"/>
        <v>-35</v>
      </c>
    </row>
    <row r="82" spans="1:7" ht="15.75" thickBot="1">
      <c r="A82" s="34" t="s">
        <v>263</v>
      </c>
      <c r="B82" s="4">
        <v>184</v>
      </c>
      <c r="C82" s="16">
        <v>343</v>
      </c>
      <c r="D82" s="4">
        <v>250</v>
      </c>
      <c r="E82" s="37">
        <f t="shared" si="6"/>
        <v>0.006197937326457755</v>
      </c>
      <c r="F82" s="38">
        <f t="shared" si="7"/>
        <v>0.358695652173913</v>
      </c>
      <c r="G82" s="16">
        <f t="shared" si="8"/>
        <v>66</v>
      </c>
    </row>
    <row r="83" spans="1:7" ht="15.75" thickBot="1">
      <c r="A83" s="36" t="s">
        <v>183</v>
      </c>
      <c r="B83" s="59">
        <v>33981</v>
      </c>
      <c r="C83" s="58">
        <v>61870</v>
      </c>
      <c r="D83" s="73">
        <v>40336</v>
      </c>
      <c r="E83" s="39">
        <f>D83/$D$83</f>
        <v>1</v>
      </c>
      <c r="F83" s="40">
        <f>(D83-B83)/B83</f>
        <v>0.18701627380006475</v>
      </c>
      <c r="G83" s="58">
        <f>D83-B83</f>
        <v>6355</v>
      </c>
    </row>
  </sheetData>
  <sheetProtection/>
  <autoFilter ref="A1:F83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" sqref="E1:G1"/>
    </sheetView>
  </sheetViews>
  <sheetFormatPr defaultColWidth="9.140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1.421875" style="0" bestFit="1" customWidth="1"/>
    <col min="6" max="6" width="31.140625" style="0" customWidth="1"/>
    <col min="7" max="7" width="36.7109375" style="0" customWidth="1"/>
  </cols>
  <sheetData>
    <row r="1" spans="1:7" ht="30.75" thickBot="1">
      <c r="A1" s="13" t="s">
        <v>184</v>
      </c>
      <c r="B1" s="81">
        <v>40575</v>
      </c>
      <c r="C1" s="80">
        <v>40909</v>
      </c>
      <c r="D1" s="81">
        <v>40940</v>
      </c>
      <c r="E1" s="17" t="s">
        <v>288</v>
      </c>
      <c r="F1" s="17" t="s">
        <v>300</v>
      </c>
      <c r="G1" s="14" t="s">
        <v>301</v>
      </c>
    </row>
    <row r="2" spans="1:7" ht="15">
      <c r="A2" s="33" t="s">
        <v>185</v>
      </c>
      <c r="B2" s="16">
        <v>673</v>
      </c>
      <c r="C2" s="15">
        <v>871</v>
      </c>
      <c r="D2" s="4">
        <v>783</v>
      </c>
      <c r="E2" s="37">
        <f aca="true" t="shared" si="0" ref="E2:E33">D2/$D$83</f>
        <v>0.030591912482906818</v>
      </c>
      <c r="F2" s="38">
        <f aca="true" t="shared" si="1" ref="F2:F33">(D2-B2)/B2</f>
        <v>0.16344725111441308</v>
      </c>
      <c r="G2" s="15">
        <f aca="true" t="shared" si="2" ref="G2:G33">D2-B2</f>
        <v>110</v>
      </c>
    </row>
    <row r="3" spans="1:7" ht="15">
      <c r="A3" s="33" t="s">
        <v>186</v>
      </c>
      <c r="B3" s="16">
        <v>88</v>
      </c>
      <c r="C3" s="16">
        <v>180</v>
      </c>
      <c r="D3" s="4">
        <v>85</v>
      </c>
      <c r="E3" s="37">
        <f t="shared" si="0"/>
        <v>0.0033209611252197693</v>
      </c>
      <c r="F3" s="38">
        <f t="shared" si="1"/>
        <v>-0.03409090909090909</v>
      </c>
      <c r="G3" s="16">
        <f t="shared" si="2"/>
        <v>-3</v>
      </c>
    </row>
    <row r="4" spans="1:7" ht="15">
      <c r="A4" s="33" t="s">
        <v>187</v>
      </c>
      <c r="B4" s="16">
        <v>128</v>
      </c>
      <c r="C4" s="16">
        <v>271</v>
      </c>
      <c r="D4" s="4">
        <v>176</v>
      </c>
      <c r="E4" s="37">
        <f t="shared" si="0"/>
        <v>0.00687634303574917</v>
      </c>
      <c r="F4" s="38">
        <f t="shared" si="1"/>
        <v>0.375</v>
      </c>
      <c r="G4" s="16">
        <f t="shared" si="2"/>
        <v>48</v>
      </c>
    </row>
    <row r="5" spans="1:7" ht="15">
      <c r="A5" s="33" t="s">
        <v>188</v>
      </c>
      <c r="B5" s="16">
        <v>10</v>
      </c>
      <c r="C5" s="16">
        <v>44</v>
      </c>
      <c r="D5" s="4">
        <v>19</v>
      </c>
      <c r="E5" s="37">
        <f t="shared" si="0"/>
        <v>0.0007423324868138308</v>
      </c>
      <c r="F5" s="38">
        <f t="shared" si="1"/>
        <v>0.9</v>
      </c>
      <c r="G5" s="16">
        <f t="shared" si="2"/>
        <v>9</v>
      </c>
    </row>
    <row r="6" spans="1:7" ht="15">
      <c r="A6" s="33" t="s">
        <v>189</v>
      </c>
      <c r="B6" s="16">
        <v>37</v>
      </c>
      <c r="C6" s="16">
        <v>113</v>
      </c>
      <c r="D6" s="4">
        <v>56</v>
      </c>
      <c r="E6" s="37">
        <f t="shared" si="0"/>
        <v>0.002187927329556554</v>
      </c>
      <c r="F6" s="38">
        <f t="shared" si="1"/>
        <v>0.5135135135135135</v>
      </c>
      <c r="G6" s="16">
        <f t="shared" si="2"/>
        <v>19</v>
      </c>
    </row>
    <row r="7" spans="1:7" ht="15">
      <c r="A7" s="33" t="s">
        <v>190</v>
      </c>
      <c r="B7" s="16">
        <v>38</v>
      </c>
      <c r="C7" s="16">
        <v>179</v>
      </c>
      <c r="D7" s="4">
        <v>64</v>
      </c>
      <c r="E7" s="37">
        <f t="shared" si="0"/>
        <v>0.0025004883766360617</v>
      </c>
      <c r="F7" s="38">
        <f t="shared" si="1"/>
        <v>0.6842105263157895</v>
      </c>
      <c r="G7" s="16">
        <f t="shared" si="2"/>
        <v>26</v>
      </c>
    </row>
    <row r="8" spans="1:7" ht="15">
      <c r="A8" s="33" t="s">
        <v>191</v>
      </c>
      <c r="B8" s="16">
        <v>1651</v>
      </c>
      <c r="C8" s="16">
        <v>2633</v>
      </c>
      <c r="D8" s="4">
        <v>1720</v>
      </c>
      <c r="E8" s="37">
        <f t="shared" si="0"/>
        <v>0.06720062512209415</v>
      </c>
      <c r="F8" s="38">
        <f t="shared" si="1"/>
        <v>0.041792852816474865</v>
      </c>
      <c r="G8" s="16">
        <f t="shared" si="2"/>
        <v>69</v>
      </c>
    </row>
    <row r="9" spans="1:7" ht="15">
      <c r="A9" s="33" t="s">
        <v>192</v>
      </c>
      <c r="B9" s="16">
        <v>890</v>
      </c>
      <c r="C9" s="16">
        <v>1346</v>
      </c>
      <c r="D9" s="4">
        <v>765</v>
      </c>
      <c r="E9" s="37">
        <f t="shared" si="0"/>
        <v>0.029888650126977924</v>
      </c>
      <c r="F9" s="38">
        <f t="shared" si="1"/>
        <v>-0.1404494382022472</v>
      </c>
      <c r="G9" s="16">
        <f t="shared" si="2"/>
        <v>-125</v>
      </c>
    </row>
    <row r="10" spans="1:7" ht="15">
      <c r="A10" s="33" t="s">
        <v>193</v>
      </c>
      <c r="B10" s="16">
        <v>2</v>
      </c>
      <c r="C10" s="16">
        <v>8</v>
      </c>
      <c r="D10" s="4">
        <v>5</v>
      </c>
      <c r="E10" s="37">
        <f t="shared" si="0"/>
        <v>0.0001953506544246923</v>
      </c>
      <c r="F10" s="38">
        <f t="shared" si="1"/>
        <v>1.5</v>
      </c>
      <c r="G10" s="16">
        <f t="shared" si="2"/>
        <v>3</v>
      </c>
    </row>
    <row r="11" spans="1:7" ht="15">
      <c r="A11" s="33" t="s">
        <v>194</v>
      </c>
      <c r="B11" s="16">
        <v>50</v>
      </c>
      <c r="C11" s="16">
        <v>121</v>
      </c>
      <c r="D11" s="4">
        <v>74</v>
      </c>
      <c r="E11" s="37">
        <f t="shared" si="0"/>
        <v>0.0028911896854854464</v>
      </c>
      <c r="F11" s="38">
        <f t="shared" si="1"/>
        <v>0.48</v>
      </c>
      <c r="G11" s="16">
        <f t="shared" si="2"/>
        <v>24</v>
      </c>
    </row>
    <row r="12" spans="1:7" ht="15">
      <c r="A12" s="33" t="s">
        <v>195</v>
      </c>
      <c r="B12" s="16">
        <v>221</v>
      </c>
      <c r="C12" s="16">
        <v>377</v>
      </c>
      <c r="D12" s="4">
        <v>198</v>
      </c>
      <c r="E12" s="37">
        <f t="shared" si="0"/>
        <v>0.007735885915217816</v>
      </c>
      <c r="F12" s="38">
        <f t="shared" si="1"/>
        <v>-0.10407239819004525</v>
      </c>
      <c r="G12" s="16">
        <f t="shared" si="2"/>
        <v>-23</v>
      </c>
    </row>
    <row r="13" spans="1:7" ht="15">
      <c r="A13" s="33" t="s">
        <v>196</v>
      </c>
      <c r="B13" s="16">
        <v>264</v>
      </c>
      <c r="C13" s="16">
        <v>491</v>
      </c>
      <c r="D13" s="4">
        <v>315</v>
      </c>
      <c r="E13" s="37">
        <f t="shared" si="0"/>
        <v>0.012307091228755616</v>
      </c>
      <c r="F13" s="38">
        <f t="shared" si="1"/>
        <v>0.19318181818181818</v>
      </c>
      <c r="G13" s="16">
        <f t="shared" si="2"/>
        <v>51</v>
      </c>
    </row>
    <row r="14" spans="1:7" ht="15">
      <c r="A14" s="33" t="s">
        <v>197</v>
      </c>
      <c r="B14" s="16">
        <v>29</v>
      </c>
      <c r="C14" s="16">
        <v>133</v>
      </c>
      <c r="D14" s="4">
        <v>46</v>
      </c>
      <c r="E14" s="37">
        <f t="shared" si="0"/>
        <v>0.0017972260207071693</v>
      </c>
      <c r="F14" s="38">
        <f t="shared" si="1"/>
        <v>0.5862068965517241</v>
      </c>
      <c r="G14" s="16">
        <f t="shared" si="2"/>
        <v>17</v>
      </c>
    </row>
    <row r="15" spans="1:7" ht="15">
      <c r="A15" s="33" t="s">
        <v>198</v>
      </c>
      <c r="B15" s="16">
        <v>73</v>
      </c>
      <c r="C15" s="16">
        <v>226</v>
      </c>
      <c r="D15" s="4">
        <v>94</v>
      </c>
      <c r="E15" s="37">
        <f t="shared" si="0"/>
        <v>0.0036725923031842157</v>
      </c>
      <c r="F15" s="38">
        <f t="shared" si="1"/>
        <v>0.2876712328767123</v>
      </c>
      <c r="G15" s="16">
        <f t="shared" si="2"/>
        <v>21</v>
      </c>
    </row>
    <row r="16" spans="1:7" ht="15">
      <c r="A16" s="33" t="s">
        <v>199</v>
      </c>
      <c r="B16" s="16">
        <v>2</v>
      </c>
      <c r="C16" s="16">
        <v>31</v>
      </c>
      <c r="D16" s="4">
        <v>6</v>
      </c>
      <c r="E16" s="37">
        <f t="shared" si="0"/>
        <v>0.0002344207853096308</v>
      </c>
      <c r="F16" s="38">
        <f t="shared" si="1"/>
        <v>2</v>
      </c>
      <c r="G16" s="16">
        <f t="shared" si="2"/>
        <v>4</v>
      </c>
    </row>
    <row r="17" spans="1:7" ht="15">
      <c r="A17" s="33" t="s">
        <v>200</v>
      </c>
      <c r="B17" s="16">
        <v>84</v>
      </c>
      <c r="C17" s="16">
        <v>174</v>
      </c>
      <c r="D17" s="4">
        <v>151</v>
      </c>
      <c r="E17" s="37">
        <f t="shared" si="0"/>
        <v>0.005899589763625708</v>
      </c>
      <c r="F17" s="38">
        <f t="shared" si="1"/>
        <v>0.7976190476190477</v>
      </c>
      <c r="G17" s="16">
        <f t="shared" si="2"/>
        <v>67</v>
      </c>
    </row>
    <row r="18" spans="1:7" ht="15">
      <c r="A18" s="33" t="s">
        <v>201</v>
      </c>
      <c r="B18" s="16">
        <v>22</v>
      </c>
      <c r="C18" s="16">
        <v>179</v>
      </c>
      <c r="D18" s="4">
        <v>68</v>
      </c>
      <c r="E18" s="37">
        <f t="shared" si="0"/>
        <v>0.0026567689001758157</v>
      </c>
      <c r="F18" s="38">
        <f t="shared" si="1"/>
        <v>2.090909090909091</v>
      </c>
      <c r="G18" s="16">
        <f t="shared" si="2"/>
        <v>46</v>
      </c>
    </row>
    <row r="19" spans="1:7" ht="15">
      <c r="A19" s="33" t="s">
        <v>202</v>
      </c>
      <c r="B19" s="16">
        <v>21</v>
      </c>
      <c r="C19" s="16">
        <v>36</v>
      </c>
      <c r="D19" s="4">
        <v>10</v>
      </c>
      <c r="E19" s="37">
        <f t="shared" si="0"/>
        <v>0.0003907013088493846</v>
      </c>
      <c r="F19" s="38">
        <f t="shared" si="1"/>
        <v>-0.5238095238095238</v>
      </c>
      <c r="G19" s="16">
        <f t="shared" si="2"/>
        <v>-11</v>
      </c>
    </row>
    <row r="20" spans="1:7" ht="15">
      <c r="A20" s="33" t="s">
        <v>203</v>
      </c>
      <c r="B20" s="16">
        <v>63</v>
      </c>
      <c r="C20" s="16">
        <v>140</v>
      </c>
      <c r="D20" s="4">
        <v>92</v>
      </c>
      <c r="E20" s="37">
        <f t="shared" si="0"/>
        <v>0.0035944520414143387</v>
      </c>
      <c r="F20" s="38">
        <f t="shared" si="1"/>
        <v>0.4603174603174603</v>
      </c>
      <c r="G20" s="16">
        <f t="shared" si="2"/>
        <v>29</v>
      </c>
    </row>
    <row r="21" spans="1:7" ht="15">
      <c r="A21" s="33" t="s">
        <v>204</v>
      </c>
      <c r="B21" s="16">
        <v>40</v>
      </c>
      <c r="C21" s="16">
        <v>82</v>
      </c>
      <c r="D21" s="4">
        <v>59</v>
      </c>
      <c r="E21" s="37">
        <f t="shared" si="0"/>
        <v>0.0023051377222113693</v>
      </c>
      <c r="F21" s="38">
        <f t="shared" si="1"/>
        <v>0.475</v>
      </c>
      <c r="G21" s="16">
        <f t="shared" si="2"/>
        <v>19</v>
      </c>
    </row>
    <row r="22" spans="1:7" ht="15">
      <c r="A22" s="33" t="s">
        <v>205</v>
      </c>
      <c r="B22" s="16">
        <v>1332</v>
      </c>
      <c r="C22" s="16">
        <v>2050</v>
      </c>
      <c r="D22" s="4">
        <v>1468</v>
      </c>
      <c r="E22" s="37">
        <f t="shared" si="0"/>
        <v>0.057354952139089664</v>
      </c>
      <c r="F22" s="38">
        <f t="shared" si="1"/>
        <v>0.1021021021021021</v>
      </c>
      <c r="G22" s="16">
        <f t="shared" si="2"/>
        <v>136</v>
      </c>
    </row>
    <row r="23" spans="1:7" ht="15">
      <c r="A23" s="33" t="s">
        <v>206</v>
      </c>
      <c r="B23" s="16">
        <v>82</v>
      </c>
      <c r="C23" s="16">
        <v>262</v>
      </c>
      <c r="D23" s="4">
        <v>92</v>
      </c>
      <c r="E23" s="37">
        <f t="shared" si="0"/>
        <v>0.0035944520414143387</v>
      </c>
      <c r="F23" s="38">
        <f t="shared" si="1"/>
        <v>0.12195121951219512</v>
      </c>
      <c r="G23" s="16">
        <f t="shared" si="2"/>
        <v>10</v>
      </c>
    </row>
    <row r="24" spans="1:7" ht="15">
      <c r="A24" s="33" t="s">
        <v>207</v>
      </c>
      <c r="B24" s="16">
        <v>26</v>
      </c>
      <c r="C24" s="16">
        <v>101</v>
      </c>
      <c r="D24" s="4">
        <v>43</v>
      </c>
      <c r="E24" s="37">
        <f t="shared" si="0"/>
        <v>0.001680015628052354</v>
      </c>
      <c r="F24" s="38">
        <f t="shared" si="1"/>
        <v>0.6538461538461539</v>
      </c>
      <c r="G24" s="16">
        <f t="shared" si="2"/>
        <v>17</v>
      </c>
    </row>
    <row r="25" spans="1:7" ht="15">
      <c r="A25" s="33" t="s">
        <v>208</v>
      </c>
      <c r="B25" s="16">
        <v>119</v>
      </c>
      <c r="C25" s="16">
        <v>195</v>
      </c>
      <c r="D25" s="4">
        <v>80</v>
      </c>
      <c r="E25" s="37">
        <f t="shared" si="0"/>
        <v>0.003125610470795077</v>
      </c>
      <c r="F25" s="38">
        <f t="shared" si="1"/>
        <v>-0.3277310924369748</v>
      </c>
      <c r="G25" s="16">
        <f t="shared" si="2"/>
        <v>-39</v>
      </c>
    </row>
    <row r="26" spans="1:7" ht="15">
      <c r="A26" s="33" t="s">
        <v>209</v>
      </c>
      <c r="B26" s="16">
        <v>384</v>
      </c>
      <c r="C26" s="16">
        <v>519</v>
      </c>
      <c r="D26" s="4">
        <v>357</v>
      </c>
      <c r="E26" s="37">
        <f t="shared" si="0"/>
        <v>0.013948036725923032</v>
      </c>
      <c r="F26" s="38">
        <f t="shared" si="1"/>
        <v>-0.0703125</v>
      </c>
      <c r="G26" s="16">
        <f t="shared" si="2"/>
        <v>-27</v>
      </c>
    </row>
    <row r="27" spans="1:7" ht="15">
      <c r="A27" s="33" t="s">
        <v>122</v>
      </c>
      <c r="B27" s="16">
        <v>117</v>
      </c>
      <c r="C27" s="16">
        <v>393</v>
      </c>
      <c r="D27" s="4">
        <v>226</v>
      </c>
      <c r="E27" s="37">
        <f t="shared" si="0"/>
        <v>0.008829849579996094</v>
      </c>
      <c r="F27" s="38">
        <f t="shared" si="1"/>
        <v>0.9316239316239316</v>
      </c>
      <c r="G27" s="16">
        <f t="shared" si="2"/>
        <v>109</v>
      </c>
    </row>
    <row r="28" spans="1:7" ht="15">
      <c r="A28" s="33" t="s">
        <v>210</v>
      </c>
      <c r="B28" s="16">
        <v>104</v>
      </c>
      <c r="C28" s="16">
        <v>325</v>
      </c>
      <c r="D28" s="4">
        <v>246</v>
      </c>
      <c r="E28" s="37">
        <f t="shared" si="0"/>
        <v>0.009611252197694863</v>
      </c>
      <c r="F28" s="38">
        <f t="shared" si="1"/>
        <v>1.3653846153846154</v>
      </c>
      <c r="G28" s="16">
        <f t="shared" si="2"/>
        <v>142</v>
      </c>
    </row>
    <row r="29" spans="1:7" ht="15">
      <c r="A29" s="33" t="s">
        <v>211</v>
      </c>
      <c r="B29" s="16">
        <v>97</v>
      </c>
      <c r="C29" s="16">
        <v>184</v>
      </c>
      <c r="D29" s="4">
        <v>92</v>
      </c>
      <c r="E29" s="37">
        <f t="shared" si="0"/>
        <v>0.0035944520414143387</v>
      </c>
      <c r="F29" s="38">
        <f t="shared" si="1"/>
        <v>-0.05154639175257732</v>
      </c>
      <c r="G29" s="16">
        <f t="shared" si="2"/>
        <v>-5</v>
      </c>
    </row>
    <row r="30" spans="1:7" ht="15">
      <c r="A30" s="33" t="s">
        <v>212</v>
      </c>
      <c r="B30" s="16">
        <v>90</v>
      </c>
      <c r="C30" s="16">
        <v>246</v>
      </c>
      <c r="D30" s="4">
        <v>99</v>
      </c>
      <c r="E30" s="37">
        <f t="shared" si="0"/>
        <v>0.003867942957608908</v>
      </c>
      <c r="F30" s="38">
        <f t="shared" si="1"/>
        <v>0.1</v>
      </c>
      <c r="G30" s="16">
        <f t="shared" si="2"/>
        <v>9</v>
      </c>
    </row>
    <row r="31" spans="1:7" ht="15">
      <c r="A31" s="33" t="s">
        <v>213</v>
      </c>
      <c r="B31" s="16">
        <v>41</v>
      </c>
      <c r="C31" s="16">
        <v>112</v>
      </c>
      <c r="D31" s="4">
        <v>41</v>
      </c>
      <c r="E31" s="37">
        <f t="shared" si="0"/>
        <v>0.001601875366282477</v>
      </c>
      <c r="F31" s="38">
        <f t="shared" si="1"/>
        <v>0</v>
      </c>
      <c r="G31" s="16">
        <f t="shared" si="2"/>
        <v>0</v>
      </c>
    </row>
    <row r="32" spans="1:7" ht="15">
      <c r="A32" s="33" t="s">
        <v>214</v>
      </c>
      <c r="B32" s="16">
        <v>80</v>
      </c>
      <c r="C32" s="16">
        <v>218</v>
      </c>
      <c r="D32" s="4">
        <v>153</v>
      </c>
      <c r="E32" s="37">
        <f t="shared" si="0"/>
        <v>0.0059777300253955855</v>
      </c>
      <c r="F32" s="38">
        <f t="shared" si="1"/>
        <v>0.9125</v>
      </c>
      <c r="G32" s="16">
        <f t="shared" si="2"/>
        <v>73</v>
      </c>
    </row>
    <row r="33" spans="1:7" ht="15">
      <c r="A33" s="33" t="s">
        <v>215</v>
      </c>
      <c r="B33" s="16">
        <v>206</v>
      </c>
      <c r="C33" s="16">
        <v>435</v>
      </c>
      <c r="D33" s="4">
        <v>217</v>
      </c>
      <c r="E33" s="37">
        <f t="shared" si="0"/>
        <v>0.008478218402031647</v>
      </c>
      <c r="F33" s="38">
        <f t="shared" si="1"/>
        <v>0.05339805825242718</v>
      </c>
      <c r="G33" s="16">
        <f t="shared" si="2"/>
        <v>11</v>
      </c>
    </row>
    <row r="34" spans="1:7" ht="15">
      <c r="A34" s="33" t="s">
        <v>216</v>
      </c>
      <c r="B34" s="16">
        <v>377</v>
      </c>
      <c r="C34" s="16">
        <v>569</v>
      </c>
      <c r="D34" s="4">
        <v>416</v>
      </c>
      <c r="E34" s="37">
        <f aca="true" t="shared" si="3" ref="E34:E65">D34/$D$83</f>
        <v>0.0162531744481344</v>
      </c>
      <c r="F34" s="38">
        <f aca="true" t="shared" si="4" ref="F34:F65">(D34-B34)/B34</f>
        <v>0.10344827586206896</v>
      </c>
      <c r="G34" s="16">
        <f aca="true" t="shared" si="5" ref="G34:G65">D34-B34</f>
        <v>39</v>
      </c>
    </row>
    <row r="35" spans="1:7" ht="15">
      <c r="A35" s="33" t="s">
        <v>217</v>
      </c>
      <c r="B35" s="16">
        <v>111</v>
      </c>
      <c r="C35" s="16">
        <v>246</v>
      </c>
      <c r="D35" s="4">
        <v>174</v>
      </c>
      <c r="E35" s="37">
        <f t="shared" si="3"/>
        <v>0.006798202773979293</v>
      </c>
      <c r="F35" s="38">
        <f t="shared" si="4"/>
        <v>0.5675675675675675</v>
      </c>
      <c r="G35" s="16">
        <f t="shared" si="5"/>
        <v>63</v>
      </c>
    </row>
    <row r="36" spans="1:7" ht="15">
      <c r="A36" s="33" t="s">
        <v>218</v>
      </c>
      <c r="B36" s="16">
        <v>17</v>
      </c>
      <c r="C36" s="16">
        <v>88</v>
      </c>
      <c r="D36" s="4">
        <v>31</v>
      </c>
      <c r="E36" s="37">
        <f t="shared" si="3"/>
        <v>0.0012111740574330923</v>
      </c>
      <c r="F36" s="38">
        <f t="shared" si="4"/>
        <v>0.8235294117647058</v>
      </c>
      <c r="G36" s="16">
        <f t="shared" si="5"/>
        <v>14</v>
      </c>
    </row>
    <row r="37" spans="1:7" ht="15">
      <c r="A37" s="33" t="s">
        <v>219</v>
      </c>
      <c r="B37" s="16">
        <v>2</v>
      </c>
      <c r="C37" s="16">
        <v>44</v>
      </c>
      <c r="D37" s="4">
        <v>10</v>
      </c>
      <c r="E37" s="37">
        <f t="shared" si="3"/>
        <v>0.0003907013088493846</v>
      </c>
      <c r="F37" s="38">
        <f t="shared" si="4"/>
        <v>4</v>
      </c>
      <c r="G37" s="16">
        <f t="shared" si="5"/>
        <v>8</v>
      </c>
    </row>
    <row r="38" spans="1:7" ht="15">
      <c r="A38" s="33" t="s">
        <v>220</v>
      </c>
      <c r="B38" s="16">
        <v>145</v>
      </c>
      <c r="C38" s="16">
        <v>480</v>
      </c>
      <c r="D38" s="4">
        <v>160</v>
      </c>
      <c r="E38" s="37">
        <f t="shared" si="3"/>
        <v>0.006251220941590154</v>
      </c>
      <c r="F38" s="38">
        <f t="shared" si="4"/>
        <v>0.10344827586206896</v>
      </c>
      <c r="G38" s="16">
        <f t="shared" si="5"/>
        <v>15</v>
      </c>
    </row>
    <row r="39" spans="1:7" ht="15">
      <c r="A39" s="33" t="s">
        <v>221</v>
      </c>
      <c r="B39" s="16">
        <v>12</v>
      </c>
      <c r="C39" s="16">
        <v>19</v>
      </c>
      <c r="D39" s="4">
        <v>9</v>
      </c>
      <c r="E39" s="37">
        <f t="shared" si="3"/>
        <v>0.00035163117796444617</v>
      </c>
      <c r="F39" s="38">
        <f t="shared" si="4"/>
        <v>-0.25</v>
      </c>
      <c r="G39" s="16">
        <f t="shared" si="5"/>
        <v>-3</v>
      </c>
    </row>
    <row r="40" spans="1:7" ht="15">
      <c r="A40" s="33" t="s">
        <v>222</v>
      </c>
      <c r="B40" s="16">
        <v>59</v>
      </c>
      <c r="C40" s="16">
        <v>119</v>
      </c>
      <c r="D40" s="4">
        <v>85</v>
      </c>
      <c r="E40" s="37">
        <f t="shared" si="3"/>
        <v>0.0033209611252197693</v>
      </c>
      <c r="F40" s="38">
        <f t="shared" si="4"/>
        <v>0.4406779661016949</v>
      </c>
      <c r="G40" s="16">
        <f t="shared" si="5"/>
        <v>26</v>
      </c>
    </row>
    <row r="41" spans="1:7" ht="15">
      <c r="A41" s="33" t="s">
        <v>223</v>
      </c>
      <c r="B41" s="16">
        <v>7630</v>
      </c>
      <c r="C41" s="16">
        <v>11437</v>
      </c>
      <c r="D41" s="4">
        <v>8225</v>
      </c>
      <c r="E41" s="37">
        <f t="shared" si="3"/>
        <v>0.3213518265286189</v>
      </c>
      <c r="F41" s="38">
        <f t="shared" si="4"/>
        <v>0.0779816513761468</v>
      </c>
      <c r="G41" s="16">
        <f t="shared" si="5"/>
        <v>595</v>
      </c>
    </row>
    <row r="42" spans="1:7" ht="15">
      <c r="A42" s="33" t="s">
        <v>224</v>
      </c>
      <c r="B42" s="16">
        <v>1556</v>
      </c>
      <c r="C42" s="16">
        <v>2528</v>
      </c>
      <c r="D42" s="4">
        <v>1871</v>
      </c>
      <c r="E42" s="37">
        <f t="shared" si="3"/>
        <v>0.07310021488571987</v>
      </c>
      <c r="F42" s="38">
        <f t="shared" si="4"/>
        <v>0.20244215938303342</v>
      </c>
      <c r="G42" s="16">
        <f t="shared" si="5"/>
        <v>315</v>
      </c>
    </row>
    <row r="43" spans="1:7" ht="15">
      <c r="A43" s="33" t="s">
        <v>225</v>
      </c>
      <c r="B43" s="16">
        <v>252</v>
      </c>
      <c r="C43" s="16">
        <v>382</v>
      </c>
      <c r="D43" s="4">
        <v>206</v>
      </c>
      <c r="E43" s="37">
        <f t="shared" si="3"/>
        <v>0.008048446962297324</v>
      </c>
      <c r="F43" s="38">
        <f t="shared" si="4"/>
        <v>-0.18253968253968253</v>
      </c>
      <c r="G43" s="16">
        <f t="shared" si="5"/>
        <v>-46</v>
      </c>
    </row>
    <row r="44" spans="1:7" ht="15">
      <c r="A44" s="33" t="s">
        <v>226</v>
      </c>
      <c r="B44" s="16">
        <v>39</v>
      </c>
      <c r="C44" s="16">
        <v>68</v>
      </c>
      <c r="D44" s="4">
        <v>66</v>
      </c>
      <c r="E44" s="37">
        <f t="shared" si="3"/>
        <v>0.0025786286384059387</v>
      </c>
      <c r="F44" s="38">
        <f t="shared" si="4"/>
        <v>0.6923076923076923</v>
      </c>
      <c r="G44" s="16">
        <f t="shared" si="5"/>
        <v>27</v>
      </c>
    </row>
    <row r="45" spans="1:7" ht="15">
      <c r="A45" s="33" t="s">
        <v>227</v>
      </c>
      <c r="B45" s="16">
        <v>44</v>
      </c>
      <c r="C45" s="16">
        <v>164</v>
      </c>
      <c r="D45" s="4">
        <v>59</v>
      </c>
      <c r="E45" s="37">
        <f t="shared" si="3"/>
        <v>0.0023051377222113693</v>
      </c>
      <c r="F45" s="38">
        <f t="shared" si="4"/>
        <v>0.3409090909090909</v>
      </c>
      <c r="G45" s="16">
        <f t="shared" si="5"/>
        <v>15</v>
      </c>
    </row>
    <row r="46" spans="1:7" ht="15">
      <c r="A46" s="33" t="s">
        <v>228</v>
      </c>
      <c r="B46" s="16">
        <v>19</v>
      </c>
      <c r="C46" s="16">
        <v>82</v>
      </c>
      <c r="D46" s="4">
        <v>29</v>
      </c>
      <c r="E46" s="37">
        <f t="shared" si="3"/>
        <v>0.0011330337956632155</v>
      </c>
      <c r="F46" s="38">
        <f t="shared" si="4"/>
        <v>0.5263157894736842</v>
      </c>
      <c r="G46" s="16">
        <f t="shared" si="5"/>
        <v>10</v>
      </c>
    </row>
    <row r="47" spans="1:7" ht="15">
      <c r="A47" s="33" t="s">
        <v>229</v>
      </c>
      <c r="B47" s="16">
        <v>37</v>
      </c>
      <c r="C47" s="16">
        <v>168</v>
      </c>
      <c r="D47" s="4">
        <v>54</v>
      </c>
      <c r="E47" s="37">
        <f t="shared" si="3"/>
        <v>0.002109787067786677</v>
      </c>
      <c r="F47" s="38">
        <f t="shared" si="4"/>
        <v>0.4594594594594595</v>
      </c>
      <c r="G47" s="16">
        <f t="shared" si="5"/>
        <v>17</v>
      </c>
    </row>
    <row r="48" spans="1:7" ht="15">
      <c r="A48" s="33" t="s">
        <v>230</v>
      </c>
      <c r="B48" s="16">
        <v>381</v>
      </c>
      <c r="C48" s="16">
        <v>659</v>
      </c>
      <c r="D48" s="4">
        <v>456</v>
      </c>
      <c r="E48" s="37">
        <f t="shared" si="3"/>
        <v>0.01781597968353194</v>
      </c>
      <c r="F48" s="38">
        <f t="shared" si="4"/>
        <v>0.1968503937007874</v>
      </c>
      <c r="G48" s="16">
        <f t="shared" si="5"/>
        <v>75</v>
      </c>
    </row>
    <row r="49" spans="1:7" ht="15">
      <c r="A49" s="33" t="s">
        <v>232</v>
      </c>
      <c r="B49" s="16">
        <v>63</v>
      </c>
      <c r="C49" s="16">
        <v>138</v>
      </c>
      <c r="D49" s="4">
        <v>69</v>
      </c>
      <c r="E49" s="37">
        <f t="shared" si="3"/>
        <v>0.002695839031060754</v>
      </c>
      <c r="F49" s="38">
        <f t="shared" si="4"/>
        <v>0.09523809523809523</v>
      </c>
      <c r="G49" s="16">
        <f t="shared" si="5"/>
        <v>6</v>
      </c>
    </row>
    <row r="50" spans="1:7" ht="15">
      <c r="A50" s="33" t="s">
        <v>140</v>
      </c>
      <c r="B50" s="16">
        <v>155</v>
      </c>
      <c r="C50" s="16">
        <v>158</v>
      </c>
      <c r="D50" s="4">
        <v>113</v>
      </c>
      <c r="E50" s="37">
        <f t="shared" si="3"/>
        <v>0.004414924789998047</v>
      </c>
      <c r="F50" s="38">
        <f t="shared" si="4"/>
        <v>-0.2709677419354839</v>
      </c>
      <c r="G50" s="16">
        <f t="shared" si="5"/>
        <v>-42</v>
      </c>
    </row>
    <row r="51" spans="1:7" ht="15">
      <c r="A51" s="33" t="s">
        <v>233</v>
      </c>
      <c r="B51" s="16">
        <v>31</v>
      </c>
      <c r="C51" s="16">
        <v>63</v>
      </c>
      <c r="D51" s="4">
        <v>51</v>
      </c>
      <c r="E51" s="37">
        <f t="shared" si="3"/>
        <v>0.0019925766751318617</v>
      </c>
      <c r="F51" s="38">
        <f t="shared" si="4"/>
        <v>0.6451612903225806</v>
      </c>
      <c r="G51" s="16">
        <f t="shared" si="5"/>
        <v>20</v>
      </c>
    </row>
    <row r="52" spans="1:7" ht="15">
      <c r="A52" s="33" t="s">
        <v>231</v>
      </c>
      <c r="B52" s="16">
        <v>9</v>
      </c>
      <c r="C52" s="16">
        <v>14</v>
      </c>
      <c r="D52" s="4">
        <v>21</v>
      </c>
      <c r="E52" s="37">
        <f t="shared" si="3"/>
        <v>0.0008204727485837078</v>
      </c>
      <c r="F52" s="38">
        <f t="shared" si="4"/>
        <v>1.3333333333333333</v>
      </c>
      <c r="G52" s="16">
        <f t="shared" si="5"/>
        <v>12</v>
      </c>
    </row>
    <row r="53" spans="1:7" ht="15">
      <c r="A53" s="33" t="s">
        <v>234</v>
      </c>
      <c r="B53" s="16">
        <v>787</v>
      </c>
      <c r="C53" s="16">
        <v>1125</v>
      </c>
      <c r="D53" s="4">
        <v>916</v>
      </c>
      <c r="E53" s="37">
        <f t="shared" si="3"/>
        <v>0.03578823989060363</v>
      </c>
      <c r="F53" s="38">
        <f t="shared" si="4"/>
        <v>0.1639135959339263</v>
      </c>
      <c r="G53" s="16">
        <f t="shared" si="5"/>
        <v>129</v>
      </c>
    </row>
    <row r="54" spans="1:7" ht="15">
      <c r="A54" s="33" t="s">
        <v>235</v>
      </c>
      <c r="B54" s="16">
        <v>373</v>
      </c>
      <c r="C54" s="16">
        <v>951</v>
      </c>
      <c r="D54" s="4">
        <v>388</v>
      </c>
      <c r="E54" s="37">
        <f t="shared" si="3"/>
        <v>0.015159210783356124</v>
      </c>
      <c r="F54" s="38">
        <f t="shared" si="4"/>
        <v>0.040214477211796246</v>
      </c>
      <c r="G54" s="16">
        <f t="shared" si="5"/>
        <v>15</v>
      </c>
    </row>
    <row r="55" spans="1:7" ht="15">
      <c r="A55" s="33" t="s">
        <v>236</v>
      </c>
      <c r="B55" s="16">
        <v>121</v>
      </c>
      <c r="C55" s="16">
        <v>377</v>
      </c>
      <c r="D55" s="4">
        <v>139</v>
      </c>
      <c r="E55" s="37">
        <f t="shared" si="3"/>
        <v>0.005430748193006447</v>
      </c>
      <c r="F55" s="38">
        <f t="shared" si="4"/>
        <v>0.1487603305785124</v>
      </c>
      <c r="G55" s="16">
        <f t="shared" si="5"/>
        <v>18</v>
      </c>
    </row>
    <row r="56" spans="1:7" ht="15">
      <c r="A56" s="33" t="s">
        <v>237</v>
      </c>
      <c r="B56" s="16">
        <v>167</v>
      </c>
      <c r="C56" s="16">
        <v>174</v>
      </c>
      <c r="D56" s="4">
        <v>130</v>
      </c>
      <c r="E56" s="37">
        <f t="shared" si="3"/>
        <v>0.005079117015042001</v>
      </c>
      <c r="F56" s="38">
        <f t="shared" si="4"/>
        <v>-0.2215568862275449</v>
      </c>
      <c r="G56" s="16">
        <f t="shared" si="5"/>
        <v>-37</v>
      </c>
    </row>
    <row r="57" spans="1:7" ht="15">
      <c r="A57" s="33" t="s">
        <v>238</v>
      </c>
      <c r="B57" s="16">
        <v>349</v>
      </c>
      <c r="C57" s="16">
        <v>566</v>
      </c>
      <c r="D57" s="4">
        <v>338</v>
      </c>
      <c r="E57" s="37">
        <f t="shared" si="3"/>
        <v>0.013205704239109202</v>
      </c>
      <c r="F57" s="38">
        <f t="shared" si="4"/>
        <v>-0.03151862464183381</v>
      </c>
      <c r="G57" s="16">
        <f t="shared" si="5"/>
        <v>-11</v>
      </c>
    </row>
    <row r="58" spans="1:7" ht="15">
      <c r="A58" s="33" t="s">
        <v>239</v>
      </c>
      <c r="B58" s="16">
        <v>47</v>
      </c>
      <c r="C58" s="16">
        <v>94</v>
      </c>
      <c r="D58" s="4">
        <v>55</v>
      </c>
      <c r="E58" s="37">
        <f t="shared" si="3"/>
        <v>0.0021488571986716157</v>
      </c>
      <c r="F58" s="38">
        <f t="shared" si="4"/>
        <v>0.1702127659574468</v>
      </c>
      <c r="G58" s="16">
        <f t="shared" si="5"/>
        <v>8</v>
      </c>
    </row>
    <row r="59" spans="1:7" ht="15">
      <c r="A59" s="33" t="s">
        <v>240</v>
      </c>
      <c r="B59" s="16">
        <v>323</v>
      </c>
      <c r="C59" s="16">
        <v>516</v>
      </c>
      <c r="D59" s="4">
        <v>368</v>
      </c>
      <c r="E59" s="37">
        <f t="shared" si="3"/>
        <v>0.014377808165657355</v>
      </c>
      <c r="F59" s="38">
        <f t="shared" si="4"/>
        <v>0.1393188854489164</v>
      </c>
      <c r="G59" s="16">
        <f t="shared" si="5"/>
        <v>45</v>
      </c>
    </row>
    <row r="60" spans="1:7" ht="15">
      <c r="A60" s="33" t="s">
        <v>241</v>
      </c>
      <c r="B60" s="16">
        <v>234</v>
      </c>
      <c r="C60" s="16">
        <v>457</v>
      </c>
      <c r="D60" s="4">
        <v>221</v>
      </c>
      <c r="E60" s="37">
        <f t="shared" si="3"/>
        <v>0.0086344989255714</v>
      </c>
      <c r="F60" s="38">
        <f t="shared" si="4"/>
        <v>-0.05555555555555555</v>
      </c>
      <c r="G60" s="16">
        <f t="shared" si="5"/>
        <v>-13</v>
      </c>
    </row>
    <row r="61" spans="1:7" ht="15">
      <c r="A61" s="33" t="s">
        <v>242</v>
      </c>
      <c r="B61" s="16">
        <v>15</v>
      </c>
      <c r="C61" s="16">
        <v>43</v>
      </c>
      <c r="D61" s="4">
        <v>13</v>
      </c>
      <c r="E61" s="37">
        <f t="shared" si="3"/>
        <v>0.0005079117015042</v>
      </c>
      <c r="F61" s="38">
        <f t="shared" si="4"/>
        <v>-0.13333333333333333</v>
      </c>
      <c r="G61" s="16">
        <f t="shared" si="5"/>
        <v>-2</v>
      </c>
    </row>
    <row r="62" spans="1:7" ht="15">
      <c r="A62" s="33" t="s">
        <v>243</v>
      </c>
      <c r="B62" s="16">
        <v>49</v>
      </c>
      <c r="C62" s="16">
        <v>124</v>
      </c>
      <c r="D62" s="4">
        <v>45</v>
      </c>
      <c r="E62" s="37">
        <f t="shared" si="3"/>
        <v>0.0017581558898222308</v>
      </c>
      <c r="F62" s="38">
        <f t="shared" si="4"/>
        <v>-0.08163265306122448</v>
      </c>
      <c r="G62" s="16">
        <f t="shared" si="5"/>
        <v>-4</v>
      </c>
    </row>
    <row r="63" spans="1:7" ht="15">
      <c r="A63" s="33" t="s">
        <v>244</v>
      </c>
      <c r="B63" s="16">
        <v>91</v>
      </c>
      <c r="C63" s="16">
        <v>80</v>
      </c>
      <c r="D63" s="4">
        <v>56</v>
      </c>
      <c r="E63" s="37">
        <f t="shared" si="3"/>
        <v>0.002187927329556554</v>
      </c>
      <c r="F63" s="38">
        <f t="shared" si="4"/>
        <v>-0.38461538461538464</v>
      </c>
      <c r="G63" s="16">
        <f t="shared" si="5"/>
        <v>-35</v>
      </c>
    </row>
    <row r="64" spans="1:7" ht="15">
      <c r="A64" s="33" t="s">
        <v>245</v>
      </c>
      <c r="B64" s="16">
        <v>95</v>
      </c>
      <c r="C64" s="16">
        <v>156</v>
      </c>
      <c r="D64" s="4">
        <v>168</v>
      </c>
      <c r="E64" s="37">
        <f t="shared" si="3"/>
        <v>0.006563781988669662</v>
      </c>
      <c r="F64" s="38">
        <f t="shared" si="4"/>
        <v>0.7684210526315789</v>
      </c>
      <c r="G64" s="16">
        <f t="shared" si="5"/>
        <v>73</v>
      </c>
    </row>
    <row r="65" spans="1:7" ht="15">
      <c r="A65" s="33" t="s">
        <v>246</v>
      </c>
      <c r="B65" s="16">
        <v>83</v>
      </c>
      <c r="C65" s="16">
        <v>128</v>
      </c>
      <c r="D65" s="4">
        <v>84</v>
      </c>
      <c r="E65" s="37">
        <f t="shared" si="3"/>
        <v>0.003281890994334831</v>
      </c>
      <c r="F65" s="38">
        <f t="shared" si="4"/>
        <v>0.012048192771084338</v>
      </c>
      <c r="G65" s="16">
        <f t="shared" si="5"/>
        <v>1</v>
      </c>
    </row>
    <row r="66" spans="1:7" ht="15">
      <c r="A66" s="33" t="s">
        <v>247</v>
      </c>
      <c r="B66" s="16">
        <v>69</v>
      </c>
      <c r="C66" s="16">
        <v>102</v>
      </c>
      <c r="D66" s="4">
        <v>64</v>
      </c>
      <c r="E66" s="37">
        <f aca="true" t="shared" si="6" ref="E66:E83">D66/$D$83</f>
        <v>0.0025004883766360617</v>
      </c>
      <c r="F66" s="38">
        <f aca="true" t="shared" si="7" ref="F66:F83">(D66-B66)/B66</f>
        <v>-0.07246376811594203</v>
      </c>
      <c r="G66" s="16">
        <f aca="true" t="shared" si="8" ref="G66:G83">D66-B66</f>
        <v>-5</v>
      </c>
    </row>
    <row r="67" spans="1:7" ht="15">
      <c r="A67" s="33" t="s">
        <v>248</v>
      </c>
      <c r="B67" s="16">
        <v>358</v>
      </c>
      <c r="C67" s="16">
        <v>501</v>
      </c>
      <c r="D67" s="4">
        <v>327</v>
      </c>
      <c r="E67" s="37">
        <f t="shared" si="6"/>
        <v>0.012775932799374877</v>
      </c>
      <c r="F67" s="38">
        <f t="shared" si="7"/>
        <v>-0.08659217877094973</v>
      </c>
      <c r="G67" s="16">
        <f t="shared" si="8"/>
        <v>-31</v>
      </c>
    </row>
    <row r="68" spans="1:7" ht="15">
      <c r="A68" s="33" t="s">
        <v>249</v>
      </c>
      <c r="B68" s="16">
        <v>248</v>
      </c>
      <c r="C68" s="16">
        <v>420</v>
      </c>
      <c r="D68" s="4">
        <v>251</v>
      </c>
      <c r="E68" s="37">
        <f t="shared" si="6"/>
        <v>0.009806602852119555</v>
      </c>
      <c r="F68" s="38">
        <f t="shared" si="7"/>
        <v>0.012096774193548387</v>
      </c>
      <c r="G68" s="16">
        <f t="shared" si="8"/>
        <v>3</v>
      </c>
    </row>
    <row r="69" spans="1:7" ht="15">
      <c r="A69" s="33" t="s">
        <v>250</v>
      </c>
      <c r="B69" s="16">
        <v>25</v>
      </c>
      <c r="C69" s="16">
        <v>53</v>
      </c>
      <c r="D69" s="4">
        <v>20</v>
      </c>
      <c r="E69" s="37">
        <f t="shared" si="6"/>
        <v>0.0007814026176987692</v>
      </c>
      <c r="F69" s="38">
        <f t="shared" si="7"/>
        <v>-0.2</v>
      </c>
      <c r="G69" s="16">
        <f t="shared" si="8"/>
        <v>-5</v>
      </c>
    </row>
    <row r="70" spans="1:7" ht="15">
      <c r="A70" s="33" t="s">
        <v>251</v>
      </c>
      <c r="B70" s="16">
        <v>39</v>
      </c>
      <c r="C70" s="16">
        <v>89</v>
      </c>
      <c r="D70" s="4">
        <v>43</v>
      </c>
      <c r="E70" s="37">
        <f t="shared" si="6"/>
        <v>0.001680015628052354</v>
      </c>
      <c r="F70" s="38">
        <f t="shared" si="7"/>
        <v>0.10256410256410256</v>
      </c>
      <c r="G70" s="16">
        <f t="shared" si="8"/>
        <v>4</v>
      </c>
    </row>
    <row r="71" spans="1:7" ht="15">
      <c r="A71" s="33" t="s">
        <v>252</v>
      </c>
      <c r="B71" s="16">
        <v>74</v>
      </c>
      <c r="C71" s="16">
        <v>262</v>
      </c>
      <c r="D71" s="4">
        <v>124</v>
      </c>
      <c r="E71" s="37">
        <f t="shared" si="6"/>
        <v>0.004844696229732369</v>
      </c>
      <c r="F71" s="38">
        <f t="shared" si="7"/>
        <v>0.6756756756756757</v>
      </c>
      <c r="G71" s="16">
        <f t="shared" si="8"/>
        <v>50</v>
      </c>
    </row>
    <row r="72" spans="1:7" ht="15">
      <c r="A72" s="33" t="s">
        <v>253</v>
      </c>
      <c r="B72" s="16">
        <v>128</v>
      </c>
      <c r="C72" s="16">
        <v>194</v>
      </c>
      <c r="D72" s="4">
        <v>119</v>
      </c>
      <c r="E72" s="37">
        <f t="shared" si="6"/>
        <v>0.004649345575307677</v>
      </c>
      <c r="F72" s="38">
        <f t="shared" si="7"/>
        <v>-0.0703125</v>
      </c>
      <c r="G72" s="16">
        <f t="shared" si="8"/>
        <v>-9</v>
      </c>
    </row>
    <row r="73" spans="1:7" ht="15">
      <c r="A73" s="33" t="s">
        <v>254</v>
      </c>
      <c r="B73" s="16">
        <v>34</v>
      </c>
      <c r="C73" s="16">
        <v>55</v>
      </c>
      <c r="D73" s="4">
        <v>23</v>
      </c>
      <c r="E73" s="37">
        <f t="shared" si="6"/>
        <v>0.0008986130103535847</v>
      </c>
      <c r="F73" s="38">
        <f t="shared" si="7"/>
        <v>-0.3235294117647059</v>
      </c>
      <c r="G73" s="16">
        <f t="shared" si="8"/>
        <v>-11</v>
      </c>
    </row>
    <row r="74" spans="1:7" ht="15">
      <c r="A74" s="33" t="s">
        <v>255</v>
      </c>
      <c r="B74" s="16">
        <v>617</v>
      </c>
      <c r="C74" s="16">
        <v>801</v>
      </c>
      <c r="D74" s="4">
        <v>621</v>
      </c>
      <c r="E74" s="37">
        <f t="shared" si="6"/>
        <v>0.024262551279546785</v>
      </c>
      <c r="F74" s="38">
        <f t="shared" si="7"/>
        <v>0.006482982171799027</v>
      </c>
      <c r="G74" s="16">
        <f t="shared" si="8"/>
        <v>4</v>
      </c>
    </row>
    <row r="75" spans="1:7" ht="15">
      <c r="A75" s="33" t="s">
        <v>256</v>
      </c>
      <c r="B75" s="16">
        <v>83</v>
      </c>
      <c r="C75" s="16">
        <v>248</v>
      </c>
      <c r="D75" s="4">
        <v>125</v>
      </c>
      <c r="E75" s="37">
        <f t="shared" si="6"/>
        <v>0.004883766360617308</v>
      </c>
      <c r="F75" s="38">
        <f t="shared" si="7"/>
        <v>0.5060240963855421</v>
      </c>
      <c r="G75" s="16">
        <f t="shared" si="8"/>
        <v>42</v>
      </c>
    </row>
    <row r="76" spans="1:7" ht="15">
      <c r="A76" s="33" t="s">
        <v>257</v>
      </c>
      <c r="B76" s="16">
        <v>173</v>
      </c>
      <c r="C76" s="16">
        <v>291</v>
      </c>
      <c r="D76" s="4">
        <v>204</v>
      </c>
      <c r="E76" s="37">
        <f t="shared" si="6"/>
        <v>0.007970306700527447</v>
      </c>
      <c r="F76" s="38">
        <f t="shared" si="7"/>
        <v>0.1791907514450867</v>
      </c>
      <c r="G76" s="16">
        <f t="shared" si="8"/>
        <v>31</v>
      </c>
    </row>
    <row r="77" spans="1:7" ht="15">
      <c r="A77" s="33" t="s">
        <v>258</v>
      </c>
      <c r="B77" s="16">
        <v>7</v>
      </c>
      <c r="C77" s="16">
        <v>43</v>
      </c>
      <c r="D77" s="4">
        <v>11</v>
      </c>
      <c r="E77" s="37">
        <f t="shared" si="6"/>
        <v>0.00042977143973432313</v>
      </c>
      <c r="F77" s="38">
        <f t="shared" si="7"/>
        <v>0.5714285714285714</v>
      </c>
      <c r="G77" s="16">
        <f t="shared" si="8"/>
        <v>4</v>
      </c>
    </row>
    <row r="78" spans="1:7" ht="15">
      <c r="A78" s="33" t="s">
        <v>259</v>
      </c>
      <c r="B78" s="16">
        <v>146</v>
      </c>
      <c r="C78" s="16">
        <v>263</v>
      </c>
      <c r="D78" s="4">
        <v>251</v>
      </c>
      <c r="E78" s="37">
        <f t="shared" si="6"/>
        <v>0.009806602852119555</v>
      </c>
      <c r="F78" s="38">
        <f t="shared" si="7"/>
        <v>0.7191780821917808</v>
      </c>
      <c r="G78" s="16">
        <f t="shared" si="8"/>
        <v>105</v>
      </c>
    </row>
    <row r="79" spans="1:7" ht="15">
      <c r="A79" s="33" t="s">
        <v>260</v>
      </c>
      <c r="B79" s="16">
        <v>55</v>
      </c>
      <c r="C79" s="16">
        <v>269</v>
      </c>
      <c r="D79" s="4">
        <v>127</v>
      </c>
      <c r="E79" s="37">
        <f t="shared" si="6"/>
        <v>0.004961906622387185</v>
      </c>
      <c r="F79" s="38">
        <f t="shared" si="7"/>
        <v>1.309090909090909</v>
      </c>
      <c r="G79" s="16">
        <f t="shared" si="8"/>
        <v>72</v>
      </c>
    </row>
    <row r="80" spans="1:7" ht="15">
      <c r="A80" s="33" t="s">
        <v>261</v>
      </c>
      <c r="B80" s="16">
        <v>81</v>
      </c>
      <c r="C80" s="16">
        <v>131</v>
      </c>
      <c r="D80" s="4">
        <v>92</v>
      </c>
      <c r="E80" s="37">
        <f t="shared" si="6"/>
        <v>0.0035944520414143387</v>
      </c>
      <c r="F80" s="38">
        <f t="shared" si="7"/>
        <v>0.13580246913580246</v>
      </c>
      <c r="G80" s="16">
        <f t="shared" si="8"/>
        <v>11</v>
      </c>
    </row>
    <row r="81" spans="1:7" ht="15">
      <c r="A81" s="33" t="s">
        <v>262</v>
      </c>
      <c r="B81" s="16">
        <v>133</v>
      </c>
      <c r="C81" s="16">
        <v>116</v>
      </c>
      <c r="D81" s="4">
        <v>68</v>
      </c>
      <c r="E81" s="37">
        <f t="shared" si="6"/>
        <v>0.0026567689001758157</v>
      </c>
      <c r="F81" s="38">
        <f t="shared" si="7"/>
        <v>-0.48872180451127817</v>
      </c>
      <c r="G81" s="16">
        <f t="shared" si="8"/>
        <v>-65</v>
      </c>
    </row>
    <row r="82" spans="1:7" ht="15.75" thickBot="1">
      <c r="A82" s="33" t="s">
        <v>263</v>
      </c>
      <c r="B82" s="16">
        <v>115</v>
      </c>
      <c r="C82" s="16">
        <v>266</v>
      </c>
      <c r="D82" s="4">
        <v>199</v>
      </c>
      <c r="E82" s="37">
        <f t="shared" si="6"/>
        <v>0.007774956046102755</v>
      </c>
      <c r="F82" s="38">
        <f t="shared" si="7"/>
        <v>0.7304347826086957</v>
      </c>
      <c r="G82" s="16">
        <f t="shared" si="8"/>
        <v>84</v>
      </c>
    </row>
    <row r="83" spans="1:7" ht="15.75" thickBot="1">
      <c r="A83" s="35" t="s">
        <v>183</v>
      </c>
      <c r="B83" s="58">
        <v>23122</v>
      </c>
      <c r="C83" s="58">
        <v>38996</v>
      </c>
      <c r="D83" s="73">
        <v>25595</v>
      </c>
      <c r="E83" s="39">
        <f t="shared" si="6"/>
        <v>1</v>
      </c>
      <c r="F83" s="39">
        <f t="shared" si="7"/>
        <v>0.10695441570798374</v>
      </c>
      <c r="G83" s="58">
        <f t="shared" si="8"/>
        <v>2473</v>
      </c>
    </row>
  </sheetData>
  <sheetProtection/>
  <autoFilter ref="A1:F83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Q13" sqref="Q13"/>
    </sheetView>
  </sheetViews>
  <sheetFormatPr defaultColWidth="9.140625" defaultRowHeight="15"/>
  <cols>
    <col min="2" max="2" width="12.57421875" style="0" customWidth="1"/>
    <col min="3" max="3" width="18.8515625" style="0" customWidth="1"/>
  </cols>
  <sheetData>
    <row r="1" spans="1:3" ht="75.75" thickBot="1">
      <c r="A1" s="22" t="s">
        <v>1</v>
      </c>
      <c r="B1" s="22" t="s">
        <v>270</v>
      </c>
      <c r="C1" s="22" t="s">
        <v>271</v>
      </c>
    </row>
    <row r="2" spans="1:4" ht="15">
      <c r="A2" s="64">
        <v>39722</v>
      </c>
      <c r="B2" s="95">
        <v>0.22645685232878826</v>
      </c>
      <c r="C2" s="95">
        <v>0.22903635409143855</v>
      </c>
      <c r="D2" s="96"/>
    </row>
    <row r="3" spans="1:4" ht="15">
      <c r="A3" s="64">
        <v>39753</v>
      </c>
      <c r="B3" s="95">
        <v>0.2274872287752957</v>
      </c>
      <c r="C3" s="95">
        <v>0.2294112722000272</v>
      </c>
      <c r="D3" s="96"/>
    </row>
    <row r="4" spans="1:4" ht="15">
      <c r="A4" s="64">
        <v>39783</v>
      </c>
      <c r="B4" s="95">
        <v>0.23042877822521418</v>
      </c>
      <c r="C4" s="95">
        <v>0.23036542110754027</v>
      </c>
      <c r="D4" s="96"/>
    </row>
    <row r="5" spans="1:4" ht="15">
      <c r="A5" s="64">
        <v>39814</v>
      </c>
      <c r="B5" s="95">
        <v>0.23536168034683602</v>
      </c>
      <c r="C5" s="95">
        <v>0.23113348824905053</v>
      </c>
      <c r="D5" s="96"/>
    </row>
    <row r="6" spans="1:4" ht="15">
      <c r="A6" s="64">
        <v>39845</v>
      </c>
      <c r="B6" s="95">
        <v>0.23670968119976704</v>
      </c>
      <c r="C6" s="95">
        <v>0.23212388825653818</v>
      </c>
      <c r="D6" s="96"/>
    </row>
    <row r="7" spans="1:4" ht="15">
      <c r="A7" s="64">
        <v>39873</v>
      </c>
      <c r="B7" s="95">
        <v>0.23721361379481237</v>
      </c>
      <c r="C7" s="95">
        <v>0.23310139051100912</v>
      </c>
      <c r="D7" s="96"/>
    </row>
    <row r="8" spans="1:4" ht="15">
      <c r="A8" s="64">
        <v>39904</v>
      </c>
      <c r="B8" s="95">
        <v>0.23647000671405904</v>
      </c>
      <c r="C8" s="95">
        <v>0.2336985879203058</v>
      </c>
      <c r="D8" s="96"/>
    </row>
    <row r="9" spans="1:4" ht="15">
      <c r="A9" s="64">
        <v>39934</v>
      </c>
      <c r="B9" s="95">
        <v>0.23470216811458944</v>
      </c>
      <c r="C9" s="95">
        <v>0.2342671629882381</v>
      </c>
      <c r="D9" s="96"/>
    </row>
    <row r="10" spans="1:4" ht="15">
      <c r="A10" s="64">
        <v>39965</v>
      </c>
      <c r="B10" s="95">
        <v>0.2345513033379982</v>
      </c>
      <c r="C10" s="95">
        <v>0.2344117550595005</v>
      </c>
      <c r="D10" s="96"/>
    </row>
    <row r="11" spans="1:4" ht="15">
      <c r="A11" s="64">
        <v>39995</v>
      </c>
      <c r="B11" s="95">
        <v>0.23114660266677792</v>
      </c>
      <c r="C11" s="95">
        <v>0.23509945307127555</v>
      </c>
      <c r="D11" s="96"/>
    </row>
    <row r="12" spans="1:4" ht="15">
      <c r="A12" s="64">
        <v>40026</v>
      </c>
      <c r="B12" s="95">
        <v>0.229076352137914</v>
      </c>
      <c r="C12" s="95">
        <v>0.23541520787318698</v>
      </c>
      <c r="D12" s="96"/>
    </row>
    <row r="13" spans="1:4" ht="15">
      <c r="A13" s="64">
        <v>40057</v>
      </c>
      <c r="B13" s="95">
        <v>0.23377973994132653</v>
      </c>
      <c r="C13" s="95">
        <v>0.23587734640256455</v>
      </c>
      <c r="D13" s="96"/>
    </row>
    <row r="14" spans="1:4" ht="15">
      <c r="A14" s="64">
        <v>40087</v>
      </c>
      <c r="B14" s="95">
        <v>0.2346934026943763</v>
      </c>
      <c r="C14" s="95">
        <v>0.23593315556209096</v>
      </c>
      <c r="D14" s="96"/>
    </row>
    <row r="15" spans="1:4" ht="15">
      <c r="A15" s="64">
        <v>40118</v>
      </c>
      <c r="B15" s="95">
        <v>0.23747265062169806</v>
      </c>
      <c r="C15" s="95">
        <v>0.2364358704824414</v>
      </c>
      <c r="D15" s="96"/>
    </row>
    <row r="16" spans="1:4" ht="15">
      <c r="A16" s="64">
        <v>40148</v>
      </c>
      <c r="B16" s="95">
        <v>0.23913662174998965</v>
      </c>
      <c r="C16" s="95">
        <v>0.23628220893140275</v>
      </c>
      <c r="D16" s="96"/>
    </row>
    <row r="17" spans="1:4" ht="15">
      <c r="A17" s="64">
        <v>40179</v>
      </c>
      <c r="B17" s="95">
        <v>0.2422480266403274</v>
      </c>
      <c r="C17" s="95">
        <v>0.2363541893085318</v>
      </c>
      <c r="D17" s="96"/>
    </row>
    <row r="18" spans="1:4" ht="15">
      <c r="A18" s="64">
        <v>40210</v>
      </c>
      <c r="B18" s="95">
        <v>0.23973201239130335</v>
      </c>
      <c r="C18" s="95">
        <v>0.23547703459086053</v>
      </c>
      <c r="D18" s="96"/>
    </row>
    <row r="19" spans="1:4" ht="15">
      <c r="A19" s="64">
        <v>40238</v>
      </c>
      <c r="B19" s="95">
        <v>0.2425300206785525</v>
      </c>
      <c r="C19" s="95">
        <v>0.24070717498226782</v>
      </c>
      <c r="D19" s="96"/>
    </row>
    <row r="20" spans="1:4" ht="15">
      <c r="A20" s="64">
        <v>40269</v>
      </c>
      <c r="B20" s="95">
        <v>0.24122461122033315</v>
      </c>
      <c r="C20" s="95">
        <v>0.240655778839708</v>
      </c>
      <c r="D20" s="96"/>
    </row>
    <row r="21" spans="1:4" ht="15">
      <c r="A21" s="64">
        <v>40299</v>
      </c>
      <c r="B21" s="95">
        <v>0.23962430875490873</v>
      </c>
      <c r="C21" s="95">
        <v>0.24039377920913435</v>
      </c>
      <c r="D21" s="96"/>
    </row>
    <row r="22" spans="1:4" ht="15">
      <c r="A22" s="64">
        <v>40330</v>
      </c>
      <c r="B22" s="95">
        <v>0.2410910029198183</v>
      </c>
      <c r="C22" s="95">
        <v>0.24113694611774125</v>
      </c>
      <c r="D22" s="96"/>
    </row>
    <row r="23" spans="1:4" ht="15">
      <c r="A23" s="64">
        <v>40360</v>
      </c>
      <c r="B23" s="95">
        <v>0.23630332404349869</v>
      </c>
      <c r="C23" s="95">
        <v>0.2406432112334156</v>
      </c>
      <c r="D23" s="96"/>
    </row>
    <row r="24" spans="1:4" ht="15">
      <c r="A24" s="64">
        <v>40391</v>
      </c>
      <c r="B24" s="95">
        <v>0.23365646268600096</v>
      </c>
      <c r="C24" s="95">
        <v>0.24076578223150868</v>
      </c>
      <c r="D24" s="96"/>
    </row>
    <row r="25" spans="1:4" ht="15">
      <c r="A25" s="64">
        <v>40422</v>
      </c>
      <c r="B25" s="95">
        <v>0.23743672616152017</v>
      </c>
      <c r="C25" s="95">
        <v>0.240879687788835</v>
      </c>
      <c r="D25" s="96"/>
    </row>
    <row r="26" spans="1:4" ht="15">
      <c r="A26" s="64">
        <v>40452</v>
      </c>
      <c r="B26" s="95">
        <v>0.23926347030514908</v>
      </c>
      <c r="C26" s="95">
        <v>0.24090479508892074</v>
      </c>
      <c r="D26" s="96"/>
    </row>
    <row r="27" spans="1:4" ht="15">
      <c r="A27" s="64">
        <v>40483</v>
      </c>
      <c r="B27" s="95">
        <v>0.24172171470712586</v>
      </c>
      <c r="C27" s="95">
        <v>0.24098259307778142</v>
      </c>
      <c r="D27" s="96"/>
    </row>
    <row r="28" spans="1:4" ht="15">
      <c r="A28" s="64">
        <v>40513</v>
      </c>
      <c r="B28" s="95">
        <v>0.2424198045820826</v>
      </c>
      <c r="C28" s="95">
        <v>0.240874273221625</v>
      </c>
      <c r="D28" s="96"/>
    </row>
    <row r="29" spans="1:4" ht="15">
      <c r="A29" s="64">
        <v>40544</v>
      </c>
      <c r="B29" s="95">
        <v>0.24513811962784732</v>
      </c>
      <c r="C29" s="95">
        <v>0.2409240002164429</v>
      </c>
      <c r="D29" s="96"/>
    </row>
    <row r="30" spans="1:4" ht="15">
      <c r="A30" s="64">
        <v>40575</v>
      </c>
      <c r="B30" s="95">
        <v>0.24666992175354233</v>
      </c>
      <c r="C30" s="95">
        <v>0.24139375782438408</v>
      </c>
      <c r="D30" s="96"/>
    </row>
    <row r="31" spans="1:4" ht="15">
      <c r="A31" s="64">
        <v>40603</v>
      </c>
      <c r="B31" s="95">
        <v>0.24543636901711408</v>
      </c>
      <c r="C31" s="95">
        <v>0.24166013471068945</v>
      </c>
      <c r="D31" s="96"/>
    </row>
    <row r="32" spans="1:4" ht="15">
      <c r="A32" s="64">
        <v>40634</v>
      </c>
      <c r="B32" s="95">
        <v>0.2443101043095221</v>
      </c>
      <c r="C32" s="95">
        <v>0.24171492376529752</v>
      </c>
      <c r="D32" s="96"/>
    </row>
    <row r="33" spans="1:4" ht="15">
      <c r="A33" s="64">
        <v>40664</v>
      </c>
      <c r="B33" s="95">
        <v>0.24326266438614272</v>
      </c>
      <c r="C33" s="95">
        <v>0.24195570461000449</v>
      </c>
      <c r="D33" s="96"/>
    </row>
    <row r="34" spans="1:4" ht="15">
      <c r="A34" s="64">
        <v>40695</v>
      </c>
      <c r="B34" s="95">
        <v>0.24262720252357683</v>
      </c>
      <c r="C34" s="95">
        <v>0.24156793887057929</v>
      </c>
      <c r="D34" s="96"/>
    </row>
    <row r="35" spans="1:4" ht="15">
      <c r="A35" s="64">
        <v>40725</v>
      </c>
      <c r="B35" s="95">
        <v>0.23806624873913979</v>
      </c>
      <c r="C35" s="95">
        <v>0.24180579514675887</v>
      </c>
      <c r="D35" s="96"/>
    </row>
    <row r="36" spans="1:4" ht="15">
      <c r="A36" s="64">
        <v>40756</v>
      </c>
      <c r="B36" s="95">
        <v>0.23427765214212362</v>
      </c>
      <c r="C36" s="95">
        <v>0.24175161338109782</v>
      </c>
      <c r="D36" s="96"/>
    </row>
    <row r="37" spans="1:4" ht="15">
      <c r="A37" s="64">
        <v>40787</v>
      </c>
      <c r="B37" s="95">
        <v>0.23677602790989402</v>
      </c>
      <c r="C37" s="95">
        <v>0.2414997420111935</v>
      </c>
      <c r="D37" s="96"/>
    </row>
    <row r="38" spans="1:4" ht="15">
      <c r="A38" s="64">
        <v>40817</v>
      </c>
      <c r="B38" s="95">
        <v>0.23965770007386633</v>
      </c>
      <c r="C38" s="95">
        <v>0.24170051507245233</v>
      </c>
      <c r="D38" s="96"/>
    </row>
    <row r="39" spans="1:4" ht="15">
      <c r="A39" s="64">
        <v>40848</v>
      </c>
      <c r="B39" s="95">
        <v>0.24180406185580713</v>
      </c>
      <c r="C39" s="95">
        <v>0.24162422055888547</v>
      </c>
      <c r="D39" s="96"/>
    </row>
    <row r="40" spans="1:4" ht="15">
      <c r="A40" s="64">
        <v>40878</v>
      </c>
      <c r="B40" s="95">
        <v>0.24292428776915545</v>
      </c>
      <c r="C40" s="95">
        <v>0.24174134123087662</v>
      </c>
      <c r="D40" s="96"/>
    </row>
    <row r="41" spans="1:4" ht="15">
      <c r="A41" s="64">
        <v>40909</v>
      </c>
      <c r="B41" s="96">
        <v>0.24509552677580726</v>
      </c>
      <c r="C41" s="96">
        <v>0.24161053999763676</v>
      </c>
      <c r="D41" s="96"/>
    </row>
    <row r="42" spans="1:3" ht="15">
      <c r="A42" s="64">
        <v>40940</v>
      </c>
      <c r="B42" s="97">
        <v>0.2470967034041066</v>
      </c>
      <c r="C42" s="97">
        <v>0.24174518093053632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A1">
      <pane ySplit="1" topLeftCell="A2" activePane="bottomLeft" state="frozen"/>
      <selection pane="topLeft" activeCell="X1" sqref="X1"/>
      <selection pane="bottomLeft" activeCell="K19" sqref="K19"/>
    </sheetView>
  </sheetViews>
  <sheetFormatPr defaultColWidth="9.140625" defaultRowHeight="15"/>
  <cols>
    <col min="1" max="1" width="17.28125" style="0" bestFit="1" customWidth="1"/>
    <col min="2" max="2" width="34.57421875" style="0" bestFit="1" customWidth="1"/>
    <col min="3" max="3" width="13.57421875" style="0" bestFit="1" customWidth="1"/>
    <col min="4" max="4" width="12.00390625" style="0" customWidth="1"/>
    <col min="5" max="5" width="13.57421875" style="0" bestFit="1" customWidth="1"/>
    <col min="6" max="6" width="17.8515625" style="0" bestFit="1" customWidth="1"/>
    <col min="7" max="7" width="28.57421875" style="0" bestFit="1" customWidth="1"/>
    <col min="8" max="8" width="26.7109375" style="0" bestFit="1" customWidth="1"/>
    <col min="9" max="9" width="22.00390625" style="0" customWidth="1"/>
    <col min="10" max="11" width="21.28125" style="0" bestFit="1" customWidth="1"/>
    <col min="12" max="12" width="30.00390625" style="0" customWidth="1"/>
    <col min="13" max="13" width="30.57421875" style="0" customWidth="1"/>
  </cols>
  <sheetData>
    <row r="1" spans="1:13" ht="45.75" thickBot="1">
      <c r="A1" s="20" t="s">
        <v>2</v>
      </c>
      <c r="B1" s="20" t="s">
        <v>100</v>
      </c>
      <c r="C1" s="81">
        <v>40575</v>
      </c>
      <c r="D1" s="80">
        <v>40909</v>
      </c>
      <c r="E1" s="81">
        <v>40940</v>
      </c>
      <c r="F1" s="44" t="s">
        <v>277</v>
      </c>
      <c r="G1" s="46" t="s">
        <v>278</v>
      </c>
      <c r="H1" s="17" t="s">
        <v>279</v>
      </c>
      <c r="I1" s="44" t="s">
        <v>280</v>
      </c>
      <c r="J1" s="79" t="s">
        <v>276</v>
      </c>
      <c r="K1" s="77" t="s">
        <v>281</v>
      </c>
      <c r="L1" s="56" t="s">
        <v>282</v>
      </c>
      <c r="M1" s="17" t="s">
        <v>283</v>
      </c>
    </row>
    <row r="2" spans="1:13" ht="15">
      <c r="A2" s="1" t="s">
        <v>3</v>
      </c>
      <c r="B2" s="7" t="s">
        <v>4</v>
      </c>
      <c r="C2" s="16">
        <v>73068</v>
      </c>
      <c r="D2" s="4">
        <v>80854</v>
      </c>
      <c r="E2" s="16">
        <v>79673</v>
      </c>
      <c r="F2" s="42">
        <f>E2/$E$90</f>
        <v>0.007346227858185429</v>
      </c>
      <c r="G2" s="18">
        <f>(E2-C2)/C2</f>
        <v>0.09039524826189303</v>
      </c>
      <c r="H2" s="11">
        <f aca="true" t="shared" si="0" ref="H2:H33">E2-C2</f>
        <v>6605</v>
      </c>
      <c r="I2" s="47">
        <f aca="true" t="shared" si="1" ref="I2:I33">H2/$H$90</f>
        <v>0.007545173944532405</v>
      </c>
      <c r="J2" s="4">
        <v>84660.18</v>
      </c>
      <c r="K2" s="16">
        <v>84511.28</v>
      </c>
      <c r="L2" s="47">
        <f aca="true" t="shared" si="2" ref="L2:L33">(K2-J2)/J2</f>
        <v>-0.0017587961660369042</v>
      </c>
      <c r="M2" s="16">
        <f aca="true" t="shared" si="3" ref="M2:M33">K2-J2</f>
        <v>-148.89999999999418</v>
      </c>
    </row>
    <row r="3" spans="1:13" ht="15">
      <c r="A3" s="5" t="s">
        <v>5</v>
      </c>
      <c r="B3" s="8" t="s">
        <v>6</v>
      </c>
      <c r="C3" s="16">
        <v>25881</v>
      </c>
      <c r="D3" s="4">
        <v>28271</v>
      </c>
      <c r="E3" s="16">
        <v>26953</v>
      </c>
      <c r="F3" s="43">
        <f aca="true" t="shared" si="4" ref="F3:F33">E3/$E$90</f>
        <v>0.0024851942246642135</v>
      </c>
      <c r="G3" s="19">
        <f aca="true" t="shared" si="5" ref="G3:G33">(E3-C3)/C3</f>
        <v>0.04142034697268266</v>
      </c>
      <c r="H3" s="11">
        <f t="shared" si="0"/>
        <v>1072</v>
      </c>
      <c r="I3" s="37">
        <f t="shared" si="1"/>
        <v>0.0012245914411110883</v>
      </c>
      <c r="J3" s="4">
        <v>33318.77</v>
      </c>
      <c r="K3" s="16">
        <v>33448.42</v>
      </c>
      <c r="L3" s="37">
        <f t="shared" si="2"/>
        <v>0.003891200065308577</v>
      </c>
      <c r="M3" s="16">
        <f t="shared" si="3"/>
        <v>129.65000000000146</v>
      </c>
    </row>
    <row r="4" spans="1:13" ht="15">
      <c r="A4" s="5" t="s">
        <v>7</v>
      </c>
      <c r="B4" s="8" t="s">
        <v>8</v>
      </c>
      <c r="C4" s="16">
        <v>6639</v>
      </c>
      <c r="D4" s="4">
        <v>8294</v>
      </c>
      <c r="E4" s="16">
        <v>8367</v>
      </c>
      <c r="F4" s="43">
        <f t="shared" si="4"/>
        <v>0.0007714770184308045</v>
      </c>
      <c r="G4" s="19">
        <f t="shared" si="5"/>
        <v>0.2602801626751017</v>
      </c>
      <c r="H4" s="11">
        <f t="shared" si="0"/>
        <v>1728</v>
      </c>
      <c r="I4" s="37">
        <f t="shared" si="1"/>
        <v>0.0019739682931342916</v>
      </c>
      <c r="J4" s="4">
        <v>8261.358</v>
      </c>
      <c r="K4" s="16">
        <v>8451.195</v>
      </c>
      <c r="L4" s="37">
        <f t="shared" si="2"/>
        <v>0.022978909762777444</v>
      </c>
      <c r="M4" s="16">
        <f t="shared" si="3"/>
        <v>189.83699999999953</v>
      </c>
    </row>
    <row r="5" spans="1:13" ht="15">
      <c r="A5" s="5" t="s">
        <v>9</v>
      </c>
      <c r="B5" s="8" t="s">
        <v>10</v>
      </c>
      <c r="C5" s="16">
        <v>49504</v>
      </c>
      <c r="D5" s="4">
        <v>52923</v>
      </c>
      <c r="E5" s="16">
        <v>40447</v>
      </c>
      <c r="F5" s="43">
        <f t="shared" si="4"/>
        <v>0.0037294049198602543</v>
      </c>
      <c r="G5" s="19">
        <f t="shared" si="5"/>
        <v>-0.1829549127343245</v>
      </c>
      <c r="H5" s="11">
        <f t="shared" si="0"/>
        <v>-9057</v>
      </c>
      <c r="I5" s="37">
        <f t="shared" si="1"/>
        <v>-0.010346198397521574</v>
      </c>
      <c r="J5" s="4">
        <v>52201.82</v>
      </c>
      <c r="K5" s="16">
        <v>42149.46</v>
      </c>
      <c r="L5" s="37">
        <f t="shared" si="2"/>
        <v>-0.19256723233021378</v>
      </c>
      <c r="M5" s="16">
        <f t="shared" si="3"/>
        <v>-10052.36</v>
      </c>
    </row>
    <row r="6" spans="1:13" ht="15">
      <c r="A6" s="5" t="s">
        <v>11</v>
      </c>
      <c r="B6" s="8" t="s">
        <v>12</v>
      </c>
      <c r="C6" s="16">
        <v>3757</v>
      </c>
      <c r="D6" s="4">
        <v>3510</v>
      </c>
      <c r="E6" s="16">
        <v>3668</v>
      </c>
      <c r="F6" s="43">
        <f t="shared" si="4"/>
        <v>0.0003382069682806491</v>
      </c>
      <c r="G6" s="19">
        <f t="shared" si="5"/>
        <v>-0.023689113654511578</v>
      </c>
      <c r="H6" s="11">
        <f t="shared" si="0"/>
        <v>-89</v>
      </c>
      <c r="I6" s="37">
        <f t="shared" si="1"/>
        <v>-0.00010166850583851386</v>
      </c>
      <c r="J6" s="4">
        <v>3528.853</v>
      </c>
      <c r="K6" s="16">
        <v>3553.648</v>
      </c>
      <c r="L6" s="37">
        <f t="shared" si="2"/>
        <v>0.007026362390272441</v>
      </c>
      <c r="M6" s="16">
        <f t="shared" si="3"/>
        <v>24.795000000000073</v>
      </c>
    </row>
    <row r="7" spans="1:13" ht="15">
      <c r="A7" s="5" t="s">
        <v>13</v>
      </c>
      <c r="B7" s="8" t="s">
        <v>14</v>
      </c>
      <c r="C7" s="16">
        <v>18723</v>
      </c>
      <c r="D7" s="4">
        <v>21040</v>
      </c>
      <c r="E7" s="16">
        <v>20931</v>
      </c>
      <c r="F7" s="43">
        <f t="shared" si="4"/>
        <v>0.0019299373100006177</v>
      </c>
      <c r="G7" s="19">
        <f t="shared" si="5"/>
        <v>0.11792981893927255</v>
      </c>
      <c r="H7" s="11">
        <f t="shared" si="0"/>
        <v>2208</v>
      </c>
      <c r="I7" s="37">
        <f t="shared" si="1"/>
        <v>0.002522292819004928</v>
      </c>
      <c r="J7" s="4">
        <v>22895.82</v>
      </c>
      <c r="K7" s="16">
        <v>23146.66</v>
      </c>
      <c r="L7" s="37">
        <f t="shared" si="2"/>
        <v>0.010955711566565432</v>
      </c>
      <c r="M7" s="16">
        <f t="shared" si="3"/>
        <v>250.84000000000015</v>
      </c>
    </row>
    <row r="8" spans="1:13" ht="15">
      <c r="A8" s="5" t="s">
        <v>15</v>
      </c>
      <c r="B8" s="8" t="s">
        <v>16</v>
      </c>
      <c r="C8" s="16">
        <v>47817</v>
      </c>
      <c r="D8" s="4">
        <v>53735</v>
      </c>
      <c r="E8" s="16">
        <v>51736</v>
      </c>
      <c r="F8" s="43">
        <f t="shared" si="4"/>
        <v>0.0047703041742005615</v>
      </c>
      <c r="G8" s="19">
        <f t="shared" si="5"/>
        <v>0.08195829934960369</v>
      </c>
      <c r="H8" s="11">
        <f t="shared" si="0"/>
        <v>3919</v>
      </c>
      <c r="I8" s="37">
        <f t="shared" si="1"/>
        <v>0.004476841285181301</v>
      </c>
      <c r="J8" s="4">
        <v>59009.97</v>
      </c>
      <c r="K8" s="16">
        <v>59102.78</v>
      </c>
      <c r="L8" s="37">
        <f t="shared" si="2"/>
        <v>0.001572785073437551</v>
      </c>
      <c r="M8" s="16">
        <f t="shared" si="3"/>
        <v>92.80999999999767</v>
      </c>
    </row>
    <row r="9" spans="1:13" ht="15">
      <c r="A9" s="5" t="s">
        <v>17</v>
      </c>
      <c r="B9" s="8" t="s">
        <v>18</v>
      </c>
      <c r="C9" s="16">
        <v>3085</v>
      </c>
      <c r="D9" s="4">
        <v>4645</v>
      </c>
      <c r="E9" s="16">
        <v>3766</v>
      </c>
      <c r="F9" s="43">
        <f t="shared" si="4"/>
        <v>0.0003472430323186817</v>
      </c>
      <c r="G9" s="19">
        <f t="shared" si="5"/>
        <v>0.2207455429497569</v>
      </c>
      <c r="H9" s="11">
        <f t="shared" si="0"/>
        <v>681</v>
      </c>
      <c r="I9" s="37">
        <f t="shared" si="1"/>
        <v>0.0007779354210789656</v>
      </c>
      <c r="J9" s="4">
        <v>4954.286</v>
      </c>
      <c r="K9" s="16">
        <v>4824.741</v>
      </c>
      <c r="L9" s="37">
        <f t="shared" si="2"/>
        <v>-0.02614806654278741</v>
      </c>
      <c r="M9" s="16">
        <f t="shared" si="3"/>
        <v>-129.54500000000007</v>
      </c>
    </row>
    <row r="10" spans="1:13" ht="15">
      <c r="A10" s="5">
        <v>10</v>
      </c>
      <c r="B10" s="8" t="s">
        <v>19</v>
      </c>
      <c r="C10" s="16">
        <v>349237</v>
      </c>
      <c r="D10" s="4">
        <v>379065</v>
      </c>
      <c r="E10" s="16">
        <v>371386</v>
      </c>
      <c r="F10" s="43">
        <f t="shared" si="4"/>
        <v>0.034243547743150804</v>
      </c>
      <c r="G10" s="19">
        <f t="shared" si="5"/>
        <v>0.06342111517393632</v>
      </c>
      <c r="H10" s="11">
        <f t="shared" si="0"/>
        <v>22149</v>
      </c>
      <c r="I10" s="37">
        <f t="shared" si="1"/>
        <v>0.025301749840643185</v>
      </c>
      <c r="J10" s="4">
        <v>383471.8</v>
      </c>
      <c r="K10" s="16">
        <v>384631.1</v>
      </c>
      <c r="L10" s="37">
        <f t="shared" si="2"/>
        <v>0.0030231688484002955</v>
      </c>
      <c r="M10" s="16">
        <f t="shared" si="3"/>
        <v>1159.2999999999884</v>
      </c>
    </row>
    <row r="11" spans="1:13" ht="15">
      <c r="A11" s="5">
        <v>11</v>
      </c>
      <c r="B11" s="8" t="s">
        <v>20</v>
      </c>
      <c r="C11" s="16">
        <v>11698</v>
      </c>
      <c r="D11" s="4">
        <v>11852</v>
      </c>
      <c r="E11" s="16">
        <v>11888</v>
      </c>
      <c r="F11" s="43">
        <f t="shared" si="4"/>
        <v>0.0010961298906544048</v>
      </c>
      <c r="G11" s="19">
        <f t="shared" si="5"/>
        <v>0.01624209266541289</v>
      </c>
      <c r="H11" s="11">
        <f t="shared" si="0"/>
        <v>190</v>
      </c>
      <c r="I11" s="37">
        <f t="shared" si="1"/>
        <v>0.00021704512482379363</v>
      </c>
      <c r="J11" s="4">
        <v>12292.53</v>
      </c>
      <c r="K11" s="16">
        <v>12436.61</v>
      </c>
      <c r="L11" s="37">
        <f t="shared" si="2"/>
        <v>0.011720939464861987</v>
      </c>
      <c r="M11" s="16">
        <f t="shared" si="3"/>
        <v>144.07999999999993</v>
      </c>
    </row>
    <row r="12" spans="1:13" ht="15">
      <c r="A12" s="5">
        <v>12</v>
      </c>
      <c r="B12" s="8" t="s">
        <v>21</v>
      </c>
      <c r="C12" s="16">
        <v>4337</v>
      </c>
      <c r="D12" s="4">
        <v>3775</v>
      </c>
      <c r="E12" s="16">
        <v>3767</v>
      </c>
      <c r="F12" s="43">
        <f t="shared" si="4"/>
        <v>0.00034733523705376366</v>
      </c>
      <c r="G12" s="19">
        <f t="shared" si="5"/>
        <v>-0.13142725386211668</v>
      </c>
      <c r="H12" s="11">
        <f t="shared" si="0"/>
        <v>-570</v>
      </c>
      <c r="I12" s="37">
        <f t="shared" si="1"/>
        <v>-0.0006511353744713809</v>
      </c>
      <c r="J12" s="4">
        <v>4690.923</v>
      </c>
      <c r="K12" s="16">
        <v>4634.771</v>
      </c>
      <c r="L12" s="37">
        <f t="shared" si="2"/>
        <v>-0.011970352103413347</v>
      </c>
      <c r="M12" s="16">
        <f t="shared" si="3"/>
        <v>-56.152000000000044</v>
      </c>
    </row>
    <row r="13" spans="1:13" ht="15">
      <c r="A13" s="5">
        <v>13</v>
      </c>
      <c r="B13" s="8" t="s">
        <v>22</v>
      </c>
      <c r="C13" s="16">
        <v>358733</v>
      </c>
      <c r="D13" s="4">
        <v>393798</v>
      </c>
      <c r="E13" s="16">
        <v>397385</v>
      </c>
      <c r="F13" s="43">
        <f t="shared" si="4"/>
        <v>0.036640778650546824</v>
      </c>
      <c r="G13" s="19">
        <f t="shared" si="5"/>
        <v>0.10774587227826823</v>
      </c>
      <c r="H13" s="11">
        <f t="shared" si="0"/>
        <v>38652</v>
      </c>
      <c r="I13" s="37">
        <f t="shared" si="1"/>
        <v>0.04415383244573301</v>
      </c>
      <c r="J13" s="4">
        <v>393785.4</v>
      </c>
      <c r="K13" s="16">
        <v>400668.4</v>
      </c>
      <c r="L13" s="37">
        <f t="shared" si="2"/>
        <v>0.01747906346959537</v>
      </c>
      <c r="M13" s="16">
        <f t="shared" si="3"/>
        <v>6883</v>
      </c>
    </row>
    <row r="14" spans="1:13" ht="15">
      <c r="A14" s="5">
        <v>14</v>
      </c>
      <c r="B14" s="8" t="s">
        <v>23</v>
      </c>
      <c r="C14" s="16">
        <v>391270</v>
      </c>
      <c r="D14" s="4">
        <v>421460</v>
      </c>
      <c r="E14" s="16">
        <v>429614</v>
      </c>
      <c r="F14" s="43">
        <f t="shared" si="4"/>
        <v>0.039612445057503484</v>
      </c>
      <c r="G14" s="19">
        <f t="shared" si="5"/>
        <v>0.09799882434124774</v>
      </c>
      <c r="H14" s="11">
        <f t="shared" si="0"/>
        <v>38344</v>
      </c>
      <c r="I14" s="37">
        <f t="shared" si="1"/>
        <v>0.043801990874966015</v>
      </c>
      <c r="J14" s="4">
        <v>421514.7</v>
      </c>
      <c r="K14" s="16">
        <v>428993.9</v>
      </c>
      <c r="L14" s="37">
        <f t="shared" si="2"/>
        <v>0.017743627920924255</v>
      </c>
      <c r="M14" s="16">
        <f t="shared" si="3"/>
        <v>7479.200000000012</v>
      </c>
    </row>
    <row r="15" spans="1:13" ht="15">
      <c r="A15" s="5">
        <v>15</v>
      </c>
      <c r="B15" s="8" t="s">
        <v>24</v>
      </c>
      <c r="C15" s="16">
        <v>47272</v>
      </c>
      <c r="D15" s="4">
        <v>54307</v>
      </c>
      <c r="E15" s="16">
        <v>55720</v>
      </c>
      <c r="F15" s="43">
        <f t="shared" si="4"/>
        <v>0.005137647838767112</v>
      </c>
      <c r="G15" s="19">
        <f t="shared" si="5"/>
        <v>0.17871044169910305</v>
      </c>
      <c r="H15" s="11">
        <f t="shared" si="0"/>
        <v>8448</v>
      </c>
      <c r="I15" s="37">
        <f t="shared" si="1"/>
        <v>0.009650511655323202</v>
      </c>
      <c r="J15" s="4">
        <v>55218.71</v>
      </c>
      <c r="K15" s="16">
        <v>56175.81</v>
      </c>
      <c r="L15" s="37">
        <f t="shared" si="2"/>
        <v>0.017332893144370785</v>
      </c>
      <c r="M15" s="16">
        <f t="shared" si="3"/>
        <v>957.0999999999985</v>
      </c>
    </row>
    <row r="16" spans="1:13" ht="15">
      <c r="A16" s="5">
        <v>16</v>
      </c>
      <c r="B16" s="8" t="s">
        <v>25</v>
      </c>
      <c r="C16" s="16">
        <v>59650</v>
      </c>
      <c r="D16" s="4">
        <v>65040</v>
      </c>
      <c r="E16" s="16">
        <v>65342</v>
      </c>
      <c r="F16" s="43">
        <f t="shared" si="4"/>
        <v>0.006024841799725783</v>
      </c>
      <c r="G16" s="19">
        <f t="shared" si="5"/>
        <v>0.0954233025984912</v>
      </c>
      <c r="H16" s="11">
        <f t="shared" si="0"/>
        <v>5692</v>
      </c>
      <c r="I16" s="37">
        <f t="shared" si="1"/>
        <v>0.006502215002615965</v>
      </c>
      <c r="J16" s="4">
        <v>66400.42</v>
      </c>
      <c r="K16" s="16">
        <v>67062.38</v>
      </c>
      <c r="L16" s="37">
        <f t="shared" si="2"/>
        <v>0.009969214050152189</v>
      </c>
      <c r="M16" s="16">
        <f t="shared" si="3"/>
        <v>661.9600000000064</v>
      </c>
    </row>
    <row r="17" spans="1:13" ht="15">
      <c r="A17" s="5">
        <v>17</v>
      </c>
      <c r="B17" s="8" t="s">
        <v>26</v>
      </c>
      <c r="C17" s="16">
        <v>37217</v>
      </c>
      <c r="D17" s="4">
        <v>39450</v>
      </c>
      <c r="E17" s="16">
        <v>39121</v>
      </c>
      <c r="F17" s="43">
        <f t="shared" si="4"/>
        <v>0.0036071414411415685</v>
      </c>
      <c r="G17" s="19">
        <f t="shared" si="5"/>
        <v>0.05115941639573313</v>
      </c>
      <c r="H17" s="11">
        <f t="shared" si="0"/>
        <v>1904</v>
      </c>
      <c r="I17" s="37">
        <f t="shared" si="1"/>
        <v>0.002175020619286858</v>
      </c>
      <c r="J17" s="4">
        <v>39442.03</v>
      </c>
      <c r="K17" s="16">
        <v>39464.96</v>
      </c>
      <c r="L17" s="37">
        <f t="shared" si="2"/>
        <v>0.0005813595294157093</v>
      </c>
      <c r="M17" s="16">
        <f t="shared" si="3"/>
        <v>22.93000000000029</v>
      </c>
    </row>
    <row r="18" spans="1:13" ht="15">
      <c r="A18" s="5">
        <v>18</v>
      </c>
      <c r="B18" s="8" t="s">
        <v>27</v>
      </c>
      <c r="C18" s="16">
        <v>64679</v>
      </c>
      <c r="D18" s="4">
        <v>69577</v>
      </c>
      <c r="E18" s="16">
        <v>70277</v>
      </c>
      <c r="F18" s="43">
        <f t="shared" si="4"/>
        <v>0.006479872167355283</v>
      </c>
      <c r="G18" s="19">
        <f t="shared" si="5"/>
        <v>0.08655050325453392</v>
      </c>
      <c r="H18" s="11">
        <f t="shared" si="0"/>
        <v>5598</v>
      </c>
      <c r="I18" s="37">
        <f t="shared" si="1"/>
        <v>0.006394834782966299</v>
      </c>
      <c r="J18" s="4">
        <v>69767.77</v>
      </c>
      <c r="K18" s="16">
        <v>70345.33</v>
      </c>
      <c r="L18" s="37">
        <f t="shared" si="2"/>
        <v>0.008278321064296561</v>
      </c>
      <c r="M18" s="16">
        <f t="shared" si="3"/>
        <v>577.5599999999977</v>
      </c>
    </row>
    <row r="19" spans="1:13" ht="15">
      <c r="A19" s="5">
        <v>19</v>
      </c>
      <c r="B19" s="8" t="s">
        <v>28</v>
      </c>
      <c r="C19" s="16">
        <v>8281</v>
      </c>
      <c r="D19" s="4">
        <v>8812</v>
      </c>
      <c r="E19" s="16">
        <v>8729</v>
      </c>
      <c r="F19" s="43">
        <f t="shared" si="4"/>
        <v>0.000804855132530476</v>
      </c>
      <c r="G19" s="19">
        <f t="shared" si="5"/>
        <v>0.05409974640743871</v>
      </c>
      <c r="H19" s="11">
        <f t="shared" si="0"/>
        <v>448</v>
      </c>
      <c r="I19" s="37">
        <f t="shared" si="1"/>
        <v>0.0005117695574792608</v>
      </c>
      <c r="J19" s="4">
        <v>8773.065</v>
      </c>
      <c r="K19" s="16">
        <v>8820.644</v>
      </c>
      <c r="L19" s="37">
        <f t="shared" si="2"/>
        <v>0.005423304170207302</v>
      </c>
      <c r="M19" s="16">
        <f t="shared" si="3"/>
        <v>47.57899999999972</v>
      </c>
    </row>
    <row r="20" spans="1:13" ht="15">
      <c r="A20" s="5">
        <v>20</v>
      </c>
      <c r="B20" s="8" t="s">
        <v>29</v>
      </c>
      <c r="C20" s="16">
        <v>74911</v>
      </c>
      <c r="D20" s="4">
        <v>77893</v>
      </c>
      <c r="E20" s="16">
        <v>77795</v>
      </c>
      <c r="F20" s="43">
        <f t="shared" si="4"/>
        <v>0.007173067365701499</v>
      </c>
      <c r="G20" s="19">
        <f t="shared" si="5"/>
        <v>0.03849901883568501</v>
      </c>
      <c r="H20" s="11">
        <f t="shared" si="0"/>
        <v>2884</v>
      </c>
      <c r="I20" s="37">
        <f t="shared" si="1"/>
        <v>0.003294516526272741</v>
      </c>
      <c r="J20" s="4">
        <v>78248.74</v>
      </c>
      <c r="K20" s="16">
        <v>78679.02</v>
      </c>
      <c r="L20" s="37">
        <f t="shared" si="2"/>
        <v>0.005498874486669035</v>
      </c>
      <c r="M20" s="16">
        <f t="shared" si="3"/>
        <v>430.27999999999884</v>
      </c>
    </row>
    <row r="21" spans="1:13" ht="15">
      <c r="A21" s="5">
        <v>21</v>
      </c>
      <c r="B21" s="8" t="s">
        <v>30</v>
      </c>
      <c r="C21" s="16">
        <v>9586</v>
      </c>
      <c r="D21" s="4">
        <v>10183</v>
      </c>
      <c r="E21" s="16">
        <v>10515</v>
      </c>
      <c r="F21" s="43">
        <f t="shared" si="4"/>
        <v>0.0009695327893868661</v>
      </c>
      <c r="G21" s="19">
        <f t="shared" si="5"/>
        <v>0.09691216357187565</v>
      </c>
      <c r="H21" s="11">
        <f t="shared" si="0"/>
        <v>929</v>
      </c>
      <c r="I21" s="37">
        <f t="shared" si="1"/>
        <v>0.0010612364261121277</v>
      </c>
      <c r="J21" s="4">
        <v>10480.83</v>
      </c>
      <c r="K21" s="16">
        <v>10890.91</v>
      </c>
      <c r="L21" s="37">
        <f t="shared" si="2"/>
        <v>0.039126672219661984</v>
      </c>
      <c r="M21" s="16">
        <f t="shared" si="3"/>
        <v>410.0799999999999</v>
      </c>
    </row>
    <row r="22" spans="1:13" ht="15">
      <c r="A22" s="5">
        <v>22</v>
      </c>
      <c r="B22" s="8" t="s">
        <v>31</v>
      </c>
      <c r="C22" s="16">
        <v>146132</v>
      </c>
      <c r="D22" s="4">
        <v>160418</v>
      </c>
      <c r="E22" s="16">
        <v>160594</v>
      </c>
      <c r="F22" s="43">
        <f t="shared" si="4"/>
        <v>0.014807527225753151</v>
      </c>
      <c r="G22" s="19">
        <f t="shared" si="5"/>
        <v>0.09896531902663346</v>
      </c>
      <c r="H22" s="11">
        <f t="shared" si="0"/>
        <v>14462</v>
      </c>
      <c r="I22" s="37">
        <f t="shared" si="1"/>
        <v>0.016520561027377388</v>
      </c>
      <c r="J22" s="4">
        <v>161961</v>
      </c>
      <c r="K22" s="16">
        <v>162932.5</v>
      </c>
      <c r="L22" s="37">
        <f t="shared" si="2"/>
        <v>0.00599835762930582</v>
      </c>
      <c r="M22" s="16">
        <f t="shared" si="3"/>
        <v>971.5</v>
      </c>
    </row>
    <row r="23" spans="1:13" ht="15">
      <c r="A23" s="5">
        <v>23</v>
      </c>
      <c r="B23" s="8" t="s">
        <v>32</v>
      </c>
      <c r="C23" s="16">
        <v>174170</v>
      </c>
      <c r="D23" s="4">
        <v>189758</v>
      </c>
      <c r="E23" s="16">
        <v>187673</v>
      </c>
      <c r="F23" s="43">
        <f t="shared" si="4"/>
        <v>0.01730433924703769</v>
      </c>
      <c r="G23" s="19">
        <f t="shared" si="5"/>
        <v>0.0775277028190848</v>
      </c>
      <c r="H23" s="11">
        <f t="shared" si="0"/>
        <v>13503</v>
      </c>
      <c r="I23" s="37">
        <f t="shared" si="1"/>
        <v>0.015425054318398345</v>
      </c>
      <c r="J23" s="4">
        <v>201081.7</v>
      </c>
      <c r="K23" s="16">
        <v>202448.3</v>
      </c>
      <c r="L23" s="37">
        <f t="shared" si="2"/>
        <v>0.006796242522317927</v>
      </c>
      <c r="M23" s="16">
        <f t="shared" si="3"/>
        <v>1366.5999999999767</v>
      </c>
    </row>
    <row r="24" spans="1:13" ht="15">
      <c r="A24" s="5">
        <v>24</v>
      </c>
      <c r="B24" s="8" t="s">
        <v>33</v>
      </c>
      <c r="C24" s="16">
        <v>146229</v>
      </c>
      <c r="D24" s="4">
        <v>160160</v>
      </c>
      <c r="E24" s="16">
        <v>159514</v>
      </c>
      <c r="F24" s="43">
        <f t="shared" si="4"/>
        <v>0.014707946111864628</v>
      </c>
      <c r="G24" s="19">
        <f t="shared" si="5"/>
        <v>0.09085065205944101</v>
      </c>
      <c r="H24" s="11">
        <f t="shared" si="0"/>
        <v>13285</v>
      </c>
      <c r="I24" s="37">
        <f t="shared" si="1"/>
        <v>0.015176023596232097</v>
      </c>
      <c r="J24" s="4">
        <v>160456.2</v>
      </c>
      <c r="K24" s="16">
        <v>161454</v>
      </c>
      <c r="L24" s="37">
        <f t="shared" si="2"/>
        <v>0.0062185194464282985</v>
      </c>
      <c r="M24" s="16">
        <f t="shared" si="3"/>
        <v>997.7999999999884</v>
      </c>
    </row>
    <row r="25" spans="1:13" ht="15">
      <c r="A25" s="5">
        <v>25</v>
      </c>
      <c r="B25" s="8" t="s">
        <v>34</v>
      </c>
      <c r="C25" s="16">
        <v>322561</v>
      </c>
      <c r="D25" s="4">
        <v>354992</v>
      </c>
      <c r="E25" s="16">
        <v>353672</v>
      </c>
      <c r="F25" s="43">
        <f t="shared" si="4"/>
        <v>0.032610233065908864</v>
      </c>
      <c r="G25" s="19">
        <f t="shared" si="5"/>
        <v>0.09644997380340463</v>
      </c>
      <c r="H25" s="11">
        <f t="shared" si="0"/>
        <v>31111</v>
      </c>
      <c r="I25" s="37">
        <f t="shared" si="1"/>
        <v>0.03553942567575286</v>
      </c>
      <c r="J25" s="4">
        <v>358471.3</v>
      </c>
      <c r="K25" s="16">
        <v>360830.9</v>
      </c>
      <c r="L25" s="37">
        <f t="shared" si="2"/>
        <v>0.0065823958570742904</v>
      </c>
      <c r="M25" s="16">
        <f t="shared" si="3"/>
        <v>2359.600000000035</v>
      </c>
    </row>
    <row r="26" spans="1:13" ht="15">
      <c r="A26" s="5">
        <v>26</v>
      </c>
      <c r="B26" s="8" t="s">
        <v>35</v>
      </c>
      <c r="C26" s="16">
        <v>36505</v>
      </c>
      <c r="D26" s="4">
        <v>39779</v>
      </c>
      <c r="E26" s="16">
        <v>39663</v>
      </c>
      <c r="F26" s="43">
        <f t="shared" si="4"/>
        <v>0.0036571164075559935</v>
      </c>
      <c r="G26" s="19">
        <f t="shared" si="5"/>
        <v>0.08650869743870702</v>
      </c>
      <c r="H26" s="11">
        <f t="shared" si="0"/>
        <v>3158</v>
      </c>
      <c r="I26" s="37">
        <f t="shared" si="1"/>
        <v>0.003607518443123896</v>
      </c>
      <c r="J26" s="4">
        <v>39700.34</v>
      </c>
      <c r="K26" s="16">
        <v>39672.54</v>
      </c>
      <c r="L26" s="37">
        <f t="shared" si="2"/>
        <v>-0.0007002458921005623</v>
      </c>
      <c r="M26" s="16">
        <f t="shared" si="3"/>
        <v>-27.799999999995634</v>
      </c>
    </row>
    <row r="27" spans="1:13" ht="15">
      <c r="A27" s="5">
        <v>27</v>
      </c>
      <c r="B27" s="8" t="s">
        <v>36</v>
      </c>
      <c r="C27" s="16">
        <v>79163</v>
      </c>
      <c r="D27" s="4">
        <v>86434</v>
      </c>
      <c r="E27" s="16">
        <v>87775</v>
      </c>
      <c r="F27" s="43">
        <f t="shared" si="4"/>
        <v>0.008093270621819512</v>
      </c>
      <c r="G27" s="19">
        <f t="shared" si="5"/>
        <v>0.10878819650594343</v>
      </c>
      <c r="H27" s="11">
        <f t="shared" si="0"/>
        <v>8612</v>
      </c>
      <c r="I27" s="37">
        <f t="shared" si="1"/>
        <v>0.009837855868329004</v>
      </c>
      <c r="J27" s="4">
        <v>88160.28</v>
      </c>
      <c r="K27" s="16">
        <v>89489.54</v>
      </c>
      <c r="L27" s="37">
        <f t="shared" si="2"/>
        <v>0.01507776517951162</v>
      </c>
      <c r="M27" s="16">
        <f t="shared" si="3"/>
        <v>1329.2599999999948</v>
      </c>
    </row>
    <row r="28" spans="1:13" ht="15">
      <c r="A28" s="5">
        <v>28</v>
      </c>
      <c r="B28" s="8" t="s">
        <v>37</v>
      </c>
      <c r="C28" s="16">
        <v>157467</v>
      </c>
      <c r="D28" s="4">
        <v>170986</v>
      </c>
      <c r="E28" s="16">
        <v>172968</v>
      </c>
      <c r="F28" s="43">
        <f t="shared" si="4"/>
        <v>0.01594846861765739</v>
      </c>
      <c r="G28" s="19">
        <f t="shared" si="5"/>
        <v>0.09843967307435844</v>
      </c>
      <c r="H28" s="11">
        <f t="shared" si="0"/>
        <v>15501</v>
      </c>
      <c r="I28" s="37">
        <f t="shared" si="1"/>
        <v>0.017707455157334868</v>
      </c>
      <c r="J28" s="4">
        <v>175593.6</v>
      </c>
      <c r="K28" s="16">
        <v>177494.1</v>
      </c>
      <c r="L28" s="37">
        <f t="shared" si="2"/>
        <v>0.010823287409108304</v>
      </c>
      <c r="M28" s="16">
        <f t="shared" si="3"/>
        <v>1900.5</v>
      </c>
    </row>
    <row r="29" spans="1:13" ht="15">
      <c r="A29" s="5">
        <v>29</v>
      </c>
      <c r="B29" s="8" t="s">
        <v>38</v>
      </c>
      <c r="C29" s="16">
        <v>85422</v>
      </c>
      <c r="D29" s="4">
        <v>102509</v>
      </c>
      <c r="E29" s="16">
        <v>102390</v>
      </c>
      <c r="F29" s="43">
        <f t="shared" si="4"/>
        <v>0.009440842825042437</v>
      </c>
      <c r="G29" s="19">
        <f t="shared" si="5"/>
        <v>0.1986373533750088</v>
      </c>
      <c r="H29" s="11">
        <f t="shared" si="0"/>
        <v>16968</v>
      </c>
      <c r="I29" s="37">
        <f t="shared" si="1"/>
        <v>0.019383271989527003</v>
      </c>
      <c r="J29" s="4">
        <v>101955.6</v>
      </c>
      <c r="K29" s="16">
        <v>103603.8</v>
      </c>
      <c r="L29" s="37">
        <f t="shared" si="2"/>
        <v>0.016165860433365084</v>
      </c>
      <c r="M29" s="16">
        <f t="shared" si="3"/>
        <v>1648.199999999997</v>
      </c>
    </row>
    <row r="30" spans="1:13" ht="15">
      <c r="A30" s="5">
        <v>30</v>
      </c>
      <c r="B30" s="8" t="s">
        <v>39</v>
      </c>
      <c r="C30" s="16">
        <v>33696</v>
      </c>
      <c r="D30" s="4">
        <v>35533</v>
      </c>
      <c r="E30" s="16">
        <v>32371</v>
      </c>
      <c r="F30" s="43">
        <f t="shared" si="4"/>
        <v>0.002984759479338302</v>
      </c>
      <c r="G30" s="19">
        <f t="shared" si="5"/>
        <v>-0.039322174738841406</v>
      </c>
      <c r="H30" s="11">
        <f t="shared" si="0"/>
        <v>-1325</v>
      </c>
      <c r="I30" s="37">
        <f t="shared" si="1"/>
        <v>-0.0015136041599554029</v>
      </c>
      <c r="J30" s="4">
        <v>35446.16</v>
      </c>
      <c r="K30" s="16">
        <v>32701.51</v>
      </c>
      <c r="L30" s="37">
        <f t="shared" si="2"/>
        <v>-0.0774315186750837</v>
      </c>
      <c r="M30" s="16">
        <f t="shared" si="3"/>
        <v>-2744.650000000005</v>
      </c>
    </row>
    <row r="31" spans="1:13" ht="15">
      <c r="A31" s="5">
        <v>31</v>
      </c>
      <c r="B31" s="8" t="s">
        <v>40</v>
      </c>
      <c r="C31" s="16">
        <v>100865</v>
      </c>
      <c r="D31" s="4">
        <v>117971</v>
      </c>
      <c r="E31" s="16">
        <v>119445</v>
      </c>
      <c r="F31" s="43">
        <f t="shared" si="4"/>
        <v>0.011013394581865357</v>
      </c>
      <c r="G31" s="19">
        <f t="shared" si="5"/>
        <v>0.18420661279928618</v>
      </c>
      <c r="H31" s="11">
        <f t="shared" si="0"/>
        <v>18580</v>
      </c>
      <c r="I31" s="37">
        <f t="shared" si="1"/>
        <v>0.021224728522242556</v>
      </c>
      <c r="J31" s="4">
        <v>119873.5</v>
      </c>
      <c r="K31" s="16">
        <v>123218.2</v>
      </c>
      <c r="L31" s="37">
        <f t="shared" si="2"/>
        <v>0.027901913266902167</v>
      </c>
      <c r="M31" s="16">
        <f t="shared" si="3"/>
        <v>3344.699999999997</v>
      </c>
    </row>
    <row r="32" spans="1:13" ht="15">
      <c r="A32" s="5">
        <v>32</v>
      </c>
      <c r="B32" s="8" t="s">
        <v>41</v>
      </c>
      <c r="C32" s="16">
        <v>31629</v>
      </c>
      <c r="D32" s="4">
        <v>35037</v>
      </c>
      <c r="E32" s="16">
        <v>35885</v>
      </c>
      <c r="F32" s="43">
        <f t="shared" si="4"/>
        <v>0.0033087669184163285</v>
      </c>
      <c r="G32" s="19">
        <f t="shared" si="5"/>
        <v>0.1345600556451358</v>
      </c>
      <c r="H32" s="11">
        <f t="shared" si="0"/>
        <v>4256</v>
      </c>
      <c r="I32" s="37">
        <f t="shared" si="1"/>
        <v>0.004861810796052977</v>
      </c>
      <c r="J32" s="4">
        <v>35737.85</v>
      </c>
      <c r="K32" s="16">
        <v>36211.6</v>
      </c>
      <c r="L32" s="37">
        <f t="shared" si="2"/>
        <v>0.013256253523924915</v>
      </c>
      <c r="M32" s="16">
        <f t="shared" si="3"/>
        <v>473.75</v>
      </c>
    </row>
    <row r="33" spans="1:13" ht="15">
      <c r="A33" s="5">
        <v>33</v>
      </c>
      <c r="B33" s="8" t="s">
        <v>42</v>
      </c>
      <c r="C33" s="16">
        <v>145000</v>
      </c>
      <c r="D33" s="4">
        <v>159546</v>
      </c>
      <c r="E33" s="16">
        <v>152658</v>
      </c>
      <c r="F33" s="43">
        <f t="shared" si="4"/>
        <v>0.014075790448142673</v>
      </c>
      <c r="G33" s="19">
        <f t="shared" si="5"/>
        <v>0.052813793103448275</v>
      </c>
      <c r="H33" s="11">
        <f t="shared" si="0"/>
        <v>7658</v>
      </c>
      <c r="I33" s="37">
        <f t="shared" si="1"/>
        <v>0.008748060873161113</v>
      </c>
      <c r="J33" s="4">
        <v>161012.9</v>
      </c>
      <c r="K33" s="16">
        <v>157523.5</v>
      </c>
      <c r="L33" s="37">
        <f t="shared" si="2"/>
        <v>-0.021671555508906395</v>
      </c>
      <c r="M33" s="16">
        <f t="shared" si="3"/>
        <v>-3489.399999999994</v>
      </c>
    </row>
    <row r="34" spans="1:13" ht="15">
      <c r="A34" s="5">
        <v>35</v>
      </c>
      <c r="B34" s="8" t="s">
        <v>43</v>
      </c>
      <c r="C34" s="16">
        <v>101567</v>
      </c>
      <c r="D34" s="4">
        <v>100697</v>
      </c>
      <c r="E34" s="16">
        <v>94498</v>
      </c>
      <c r="F34" s="43">
        <f aca="true" t="shared" si="6" ref="F34:F65">E34/$E$90</f>
        <v>0.008713163055775566</v>
      </c>
      <c r="G34" s="19">
        <f aca="true" t="shared" si="7" ref="G34:G65">(E34-C34)/C34</f>
        <v>-0.06959937775064735</v>
      </c>
      <c r="H34" s="11">
        <f aca="true" t="shared" si="8" ref="H34:H65">E34-C34</f>
        <v>-7069</v>
      </c>
      <c r="I34" s="37">
        <f aca="true" t="shared" si="9" ref="I34:I65">H34/$H$90</f>
        <v>-0.008075220986207353</v>
      </c>
      <c r="J34" s="4">
        <v>100468.5</v>
      </c>
      <c r="K34" s="16">
        <v>95150.02</v>
      </c>
      <c r="L34" s="37">
        <f aca="true" t="shared" si="10" ref="L34:L65">(K34-J34)/J34</f>
        <v>-0.05293679113353933</v>
      </c>
      <c r="M34" s="16">
        <f aca="true" t="shared" si="11" ref="M34:M65">K34-J34</f>
        <v>-5318.479999999996</v>
      </c>
    </row>
    <row r="35" spans="1:13" ht="15">
      <c r="A35" s="5">
        <v>36</v>
      </c>
      <c r="B35" s="8" t="s">
        <v>44</v>
      </c>
      <c r="C35" s="16">
        <v>17580</v>
      </c>
      <c r="D35" s="4">
        <v>16365</v>
      </c>
      <c r="E35" s="16">
        <v>13654</v>
      </c>
      <c r="F35" s="43">
        <f t="shared" si="6"/>
        <v>0.0012589634528091555</v>
      </c>
      <c r="G35" s="19">
        <f t="shared" si="7"/>
        <v>-0.22332195676905575</v>
      </c>
      <c r="H35" s="11">
        <f t="shared" si="8"/>
        <v>-3926</v>
      </c>
      <c r="I35" s="37">
        <f t="shared" si="9"/>
        <v>-0.004484837684516915</v>
      </c>
      <c r="J35" s="4">
        <v>17405.25</v>
      </c>
      <c r="K35" s="16">
        <v>14591.64</v>
      </c>
      <c r="L35" s="37">
        <f t="shared" si="10"/>
        <v>-0.16165294954108678</v>
      </c>
      <c r="M35" s="16">
        <f t="shared" si="11"/>
        <v>-2813.6100000000006</v>
      </c>
    </row>
    <row r="36" spans="1:13" ht="15">
      <c r="A36" s="5">
        <v>37</v>
      </c>
      <c r="B36" s="8" t="s">
        <v>45</v>
      </c>
      <c r="C36" s="16">
        <v>3032</v>
      </c>
      <c r="D36" s="4">
        <v>3251</v>
      </c>
      <c r="E36" s="16">
        <v>2935</v>
      </c>
      <c r="F36" s="43">
        <f t="shared" si="6"/>
        <v>0.00027062089746556845</v>
      </c>
      <c r="G36" s="19">
        <f t="shared" si="7"/>
        <v>-0.03199208443271768</v>
      </c>
      <c r="H36" s="11">
        <f t="shared" si="8"/>
        <v>-97</v>
      </c>
      <c r="I36" s="37">
        <f t="shared" si="9"/>
        <v>-0.0001108072479363578</v>
      </c>
      <c r="J36" s="4">
        <v>337.2861</v>
      </c>
      <c r="K36" s="16">
        <v>329.1395</v>
      </c>
      <c r="L36" s="37">
        <f t="shared" si="10"/>
        <v>-0.024153381950812614</v>
      </c>
      <c r="M36" s="16">
        <f t="shared" si="11"/>
        <v>-8.146599999999978</v>
      </c>
    </row>
    <row r="37" spans="1:13" ht="15">
      <c r="A37" s="5">
        <v>38</v>
      </c>
      <c r="B37" s="8" t="s">
        <v>46</v>
      </c>
      <c r="C37" s="16">
        <v>55749</v>
      </c>
      <c r="D37" s="4">
        <v>50331</v>
      </c>
      <c r="E37" s="16">
        <v>48297</v>
      </c>
      <c r="F37" s="43">
        <f t="shared" si="6"/>
        <v>0.004453212090253683</v>
      </c>
      <c r="G37" s="19">
        <f t="shared" si="7"/>
        <v>-0.13367055911316794</v>
      </c>
      <c r="H37" s="11">
        <f t="shared" si="8"/>
        <v>-7452</v>
      </c>
      <c r="I37" s="37">
        <f t="shared" si="9"/>
        <v>-0.008512738264141633</v>
      </c>
      <c r="J37" s="4">
        <v>50408.23</v>
      </c>
      <c r="K37" s="16">
        <v>48963.26</v>
      </c>
      <c r="L37" s="37">
        <f t="shared" si="10"/>
        <v>-0.028665358811448074</v>
      </c>
      <c r="M37" s="16">
        <f t="shared" si="11"/>
        <v>-1444.9700000000012</v>
      </c>
    </row>
    <row r="38" spans="1:13" ht="15">
      <c r="A38" s="5">
        <v>39</v>
      </c>
      <c r="B38" s="8" t="s">
        <v>47</v>
      </c>
      <c r="C38" s="16">
        <v>2523</v>
      </c>
      <c r="D38" s="4">
        <v>2647</v>
      </c>
      <c r="E38" s="16">
        <v>2614</v>
      </c>
      <c r="F38" s="43">
        <f t="shared" si="6"/>
        <v>0.00024102317750425756</v>
      </c>
      <c r="G38" s="19">
        <f t="shared" si="7"/>
        <v>0.036068172810146654</v>
      </c>
      <c r="H38" s="11">
        <f t="shared" si="8"/>
        <v>91</v>
      </c>
      <c r="I38" s="37">
        <f t="shared" si="9"/>
        <v>0.00010395319136297485</v>
      </c>
      <c r="J38" s="4">
        <v>2791.075</v>
      </c>
      <c r="K38" s="16">
        <v>2691.484</v>
      </c>
      <c r="L38" s="37">
        <f t="shared" si="10"/>
        <v>-0.03568195050294238</v>
      </c>
      <c r="M38" s="16">
        <f t="shared" si="11"/>
        <v>-99.5909999999999</v>
      </c>
    </row>
    <row r="39" spans="1:13" ht="15">
      <c r="A39" s="5">
        <v>41</v>
      </c>
      <c r="B39" s="8" t="s">
        <v>48</v>
      </c>
      <c r="C39" s="16">
        <v>765585</v>
      </c>
      <c r="D39" s="4">
        <v>869433</v>
      </c>
      <c r="E39" s="16">
        <v>843609</v>
      </c>
      <c r="F39" s="43">
        <f t="shared" si="6"/>
        <v>0.07778474435776175</v>
      </c>
      <c r="G39" s="19">
        <f t="shared" si="7"/>
        <v>0.10191422245733654</v>
      </c>
      <c r="H39" s="11">
        <f t="shared" si="8"/>
        <v>78024</v>
      </c>
      <c r="I39" s="37">
        <f t="shared" si="9"/>
        <v>0.08913015168027197</v>
      </c>
      <c r="J39" s="4">
        <v>941529</v>
      </c>
      <c r="K39" s="16">
        <v>948019.1</v>
      </c>
      <c r="L39" s="37">
        <f t="shared" si="10"/>
        <v>0.0068931493347522774</v>
      </c>
      <c r="M39" s="16">
        <f t="shared" si="11"/>
        <v>6490.099999999977</v>
      </c>
    </row>
    <row r="40" spans="1:13" ht="15">
      <c r="A40" s="5">
        <v>42</v>
      </c>
      <c r="B40" s="8" t="s">
        <v>49</v>
      </c>
      <c r="C40" s="16">
        <v>241382</v>
      </c>
      <c r="D40" s="4">
        <v>255442</v>
      </c>
      <c r="E40" s="16">
        <v>225261</v>
      </c>
      <c r="F40" s="43">
        <f t="shared" si="6"/>
        <v>0.020770130829298607</v>
      </c>
      <c r="G40" s="19">
        <f t="shared" si="7"/>
        <v>-0.0667862558102924</v>
      </c>
      <c r="H40" s="11">
        <f t="shared" si="8"/>
        <v>-16121</v>
      </c>
      <c r="I40" s="37">
        <f t="shared" si="9"/>
        <v>-0.018415707669917774</v>
      </c>
      <c r="J40" s="4">
        <v>295682.8</v>
      </c>
      <c r="K40" s="16">
        <v>269490</v>
      </c>
      <c r="L40" s="37">
        <f t="shared" si="10"/>
        <v>-0.08858411784520435</v>
      </c>
      <c r="M40" s="16">
        <f t="shared" si="11"/>
        <v>-26192.79999999999</v>
      </c>
    </row>
    <row r="41" spans="1:13" ht="15">
      <c r="A41" s="5">
        <v>43</v>
      </c>
      <c r="B41" s="8" t="s">
        <v>50</v>
      </c>
      <c r="C41" s="16">
        <v>327645</v>
      </c>
      <c r="D41" s="4">
        <v>390913</v>
      </c>
      <c r="E41" s="16">
        <v>378037</v>
      </c>
      <c r="F41" s="43">
        <f t="shared" si="6"/>
        <v>0.03485680143618095</v>
      </c>
      <c r="G41" s="19">
        <f t="shared" si="7"/>
        <v>0.15380060736467824</v>
      </c>
      <c r="H41" s="11">
        <f t="shared" si="8"/>
        <v>50392</v>
      </c>
      <c r="I41" s="37">
        <f t="shared" si="9"/>
        <v>0.05756493647431899</v>
      </c>
      <c r="J41" s="4">
        <v>411272.7</v>
      </c>
      <c r="K41" s="16">
        <v>411485.1</v>
      </c>
      <c r="L41" s="37">
        <f t="shared" si="10"/>
        <v>0.0005164456575891496</v>
      </c>
      <c r="M41" s="16">
        <f t="shared" si="11"/>
        <v>212.39999999996508</v>
      </c>
    </row>
    <row r="42" spans="1:13" ht="15">
      <c r="A42" s="5">
        <v>45</v>
      </c>
      <c r="B42" s="8" t="s">
        <v>51</v>
      </c>
      <c r="C42" s="16">
        <v>100918</v>
      </c>
      <c r="D42" s="4">
        <v>119853</v>
      </c>
      <c r="E42" s="16">
        <v>119739</v>
      </c>
      <c r="F42" s="43">
        <f t="shared" si="6"/>
        <v>0.011040502773979454</v>
      </c>
      <c r="G42" s="19">
        <f t="shared" si="7"/>
        <v>0.18649794882974297</v>
      </c>
      <c r="H42" s="11">
        <f t="shared" si="8"/>
        <v>18821</v>
      </c>
      <c r="I42" s="37">
        <f t="shared" si="9"/>
        <v>0.021500033127940105</v>
      </c>
      <c r="J42" s="4">
        <v>119691.7</v>
      </c>
      <c r="K42" s="16">
        <v>120815.1</v>
      </c>
      <c r="L42" s="37">
        <f t="shared" si="10"/>
        <v>0.009385780300555584</v>
      </c>
      <c r="M42" s="16">
        <f t="shared" si="11"/>
        <v>1123.4000000000087</v>
      </c>
    </row>
    <row r="43" spans="1:13" ht="15">
      <c r="A43" s="5">
        <v>46</v>
      </c>
      <c r="B43" s="8" t="s">
        <v>52</v>
      </c>
      <c r="C43" s="16">
        <v>436431</v>
      </c>
      <c r="D43" s="4">
        <v>483533</v>
      </c>
      <c r="E43" s="16">
        <v>488153</v>
      </c>
      <c r="F43" s="43">
        <f t="shared" si="6"/>
        <v>0.04501001804446666</v>
      </c>
      <c r="G43" s="19">
        <f t="shared" si="7"/>
        <v>0.11851128815322468</v>
      </c>
      <c r="H43" s="11">
        <f t="shared" si="8"/>
        <v>51722</v>
      </c>
      <c r="I43" s="37">
        <f t="shared" si="9"/>
        <v>0.05908425234808555</v>
      </c>
      <c r="J43" s="4">
        <v>486588.6</v>
      </c>
      <c r="K43" s="16">
        <v>491442.7</v>
      </c>
      <c r="L43" s="37">
        <f t="shared" si="10"/>
        <v>0.00997577830635579</v>
      </c>
      <c r="M43" s="16">
        <f t="shared" si="11"/>
        <v>4854.100000000035</v>
      </c>
    </row>
    <row r="44" spans="1:13" ht="15">
      <c r="A44" s="5">
        <v>47</v>
      </c>
      <c r="B44" s="8" t="s">
        <v>53</v>
      </c>
      <c r="C44" s="16">
        <v>945571</v>
      </c>
      <c r="D44" s="4">
        <v>1074222</v>
      </c>
      <c r="E44" s="16">
        <v>1087212</v>
      </c>
      <c r="F44" s="43">
        <f t="shared" si="6"/>
        <v>0.10024609443793377</v>
      </c>
      <c r="G44" s="19">
        <f t="shared" si="7"/>
        <v>0.14979414554803394</v>
      </c>
      <c r="H44" s="11">
        <f t="shared" si="8"/>
        <v>141641</v>
      </c>
      <c r="I44" s="37">
        <f t="shared" si="9"/>
        <v>0.16180257118508923</v>
      </c>
      <c r="J44" s="4">
        <v>1092917</v>
      </c>
      <c r="K44" s="16">
        <v>1110159</v>
      </c>
      <c r="L44" s="37">
        <f t="shared" si="10"/>
        <v>0.015776129385854553</v>
      </c>
      <c r="M44" s="16">
        <f t="shared" si="11"/>
        <v>17242</v>
      </c>
    </row>
    <row r="45" spans="1:13" ht="15">
      <c r="A45" s="5">
        <v>49</v>
      </c>
      <c r="B45" s="8" t="s">
        <v>54</v>
      </c>
      <c r="C45" s="16">
        <v>502606</v>
      </c>
      <c r="D45" s="4">
        <v>562750</v>
      </c>
      <c r="E45" s="16">
        <v>563100</v>
      </c>
      <c r="F45" s="43">
        <f t="shared" si="6"/>
        <v>0.051920486324654715</v>
      </c>
      <c r="G45" s="19">
        <f t="shared" si="7"/>
        <v>0.12036068013513568</v>
      </c>
      <c r="H45" s="11">
        <f t="shared" si="8"/>
        <v>60494</v>
      </c>
      <c r="I45" s="37">
        <f t="shared" si="9"/>
        <v>0.06910488305837142</v>
      </c>
      <c r="J45" s="4">
        <v>568953.6</v>
      </c>
      <c r="K45" s="16">
        <v>576188.4</v>
      </c>
      <c r="L45" s="37">
        <f t="shared" si="10"/>
        <v>0.012715975432794601</v>
      </c>
      <c r="M45" s="16">
        <f t="shared" si="11"/>
        <v>7234.800000000047</v>
      </c>
    </row>
    <row r="46" spans="1:13" ht="15">
      <c r="A46" s="5">
        <v>50</v>
      </c>
      <c r="B46" s="8" t="s">
        <v>55</v>
      </c>
      <c r="C46" s="16">
        <v>24954</v>
      </c>
      <c r="D46" s="4">
        <v>24745</v>
      </c>
      <c r="E46" s="16">
        <v>23422</v>
      </c>
      <c r="F46" s="43">
        <f t="shared" si="6"/>
        <v>0.0021596193050897935</v>
      </c>
      <c r="G46" s="19">
        <f t="shared" si="7"/>
        <v>-0.061392963052015706</v>
      </c>
      <c r="H46" s="11">
        <f t="shared" si="8"/>
        <v>-1532</v>
      </c>
      <c r="I46" s="37">
        <f t="shared" si="9"/>
        <v>-0.001750069111737115</v>
      </c>
      <c r="J46" s="4">
        <v>25817.32</v>
      </c>
      <c r="K46" s="16">
        <v>25131.84</v>
      </c>
      <c r="L46" s="37">
        <f t="shared" si="10"/>
        <v>-0.026551167975607057</v>
      </c>
      <c r="M46" s="16">
        <f t="shared" si="11"/>
        <v>-685.4799999999996</v>
      </c>
    </row>
    <row r="47" spans="1:13" ht="15">
      <c r="A47" s="5">
        <v>51</v>
      </c>
      <c r="B47" s="8" t="s">
        <v>56</v>
      </c>
      <c r="C47" s="16">
        <v>5922</v>
      </c>
      <c r="D47" s="4">
        <v>6494</v>
      </c>
      <c r="E47" s="16">
        <v>6501</v>
      </c>
      <c r="F47" s="43">
        <f t="shared" si="6"/>
        <v>0.0005994229827678571</v>
      </c>
      <c r="G47" s="19">
        <f t="shared" si="7"/>
        <v>0.0977710233029382</v>
      </c>
      <c r="H47" s="11">
        <f t="shared" si="8"/>
        <v>579</v>
      </c>
      <c r="I47" s="37">
        <f t="shared" si="9"/>
        <v>0.0006614164593314553</v>
      </c>
      <c r="J47" s="4">
        <v>6582.499</v>
      </c>
      <c r="K47" s="16">
        <v>6540.012</v>
      </c>
      <c r="L47" s="37">
        <f t="shared" si="10"/>
        <v>-0.006454539529743959</v>
      </c>
      <c r="M47" s="16">
        <f t="shared" si="11"/>
        <v>-42.48700000000008</v>
      </c>
    </row>
    <row r="48" spans="1:13" ht="15">
      <c r="A48" s="5">
        <v>52</v>
      </c>
      <c r="B48" s="8" t="s">
        <v>57</v>
      </c>
      <c r="C48" s="16">
        <v>182472</v>
      </c>
      <c r="D48" s="4">
        <v>196357</v>
      </c>
      <c r="E48" s="16">
        <v>194040</v>
      </c>
      <c r="F48" s="43">
        <f t="shared" si="6"/>
        <v>0.017891406795304567</v>
      </c>
      <c r="G48" s="19">
        <f t="shared" si="7"/>
        <v>0.06339602788373011</v>
      </c>
      <c r="H48" s="11">
        <f t="shared" si="8"/>
        <v>11568</v>
      </c>
      <c r="I48" s="37">
        <f t="shared" si="9"/>
        <v>0.013214621073482341</v>
      </c>
      <c r="J48" s="4">
        <v>202424.1</v>
      </c>
      <c r="K48" s="16">
        <v>202886.3</v>
      </c>
      <c r="L48" s="37">
        <f t="shared" si="10"/>
        <v>0.0022833249598243613</v>
      </c>
      <c r="M48" s="16">
        <f t="shared" si="11"/>
        <v>462.19999999998254</v>
      </c>
    </row>
    <row r="49" spans="1:13" ht="15">
      <c r="A49" s="5">
        <v>53</v>
      </c>
      <c r="B49" s="8" t="s">
        <v>58</v>
      </c>
      <c r="C49" s="16">
        <v>15001</v>
      </c>
      <c r="D49" s="4">
        <v>16476</v>
      </c>
      <c r="E49" s="16">
        <v>15922</v>
      </c>
      <c r="F49" s="43">
        <f t="shared" si="6"/>
        <v>0.001468083791975053</v>
      </c>
      <c r="G49" s="19">
        <f t="shared" si="7"/>
        <v>0.061395906939537365</v>
      </c>
      <c r="H49" s="11">
        <f t="shared" si="8"/>
        <v>921</v>
      </c>
      <c r="I49" s="37">
        <f t="shared" si="9"/>
        <v>0.001052097684014284</v>
      </c>
      <c r="J49" s="4">
        <v>16707.4</v>
      </c>
      <c r="K49" s="16">
        <v>15937.09</v>
      </c>
      <c r="L49" s="37">
        <f t="shared" si="10"/>
        <v>-0.046105917138513544</v>
      </c>
      <c r="M49" s="16">
        <f t="shared" si="11"/>
        <v>-770.3100000000013</v>
      </c>
    </row>
    <row r="50" spans="1:13" ht="15">
      <c r="A50" s="5">
        <v>55</v>
      </c>
      <c r="B50" s="8" t="s">
        <v>59</v>
      </c>
      <c r="C50" s="16">
        <v>137259</v>
      </c>
      <c r="D50" s="4">
        <v>154202</v>
      </c>
      <c r="E50" s="16">
        <v>156689</v>
      </c>
      <c r="F50" s="43">
        <f t="shared" si="6"/>
        <v>0.014447467735258077</v>
      </c>
      <c r="G50" s="19">
        <f t="shared" si="7"/>
        <v>0.14155720207782369</v>
      </c>
      <c r="H50" s="11">
        <f t="shared" si="8"/>
        <v>19430</v>
      </c>
      <c r="I50" s="37">
        <f t="shared" si="9"/>
        <v>0.022195719870138474</v>
      </c>
      <c r="J50" s="4">
        <v>220299.9</v>
      </c>
      <c r="K50" s="16">
        <v>222226.2</v>
      </c>
      <c r="L50" s="37">
        <f t="shared" si="10"/>
        <v>0.008743989443481443</v>
      </c>
      <c r="M50" s="16">
        <f t="shared" si="11"/>
        <v>1926.3000000000175</v>
      </c>
    </row>
    <row r="51" spans="1:13" ht="15">
      <c r="A51" s="5">
        <v>56</v>
      </c>
      <c r="B51" s="8" t="s">
        <v>60</v>
      </c>
      <c r="C51" s="16">
        <v>329883</v>
      </c>
      <c r="D51" s="4">
        <v>379125</v>
      </c>
      <c r="E51" s="16">
        <v>380238</v>
      </c>
      <c r="F51" s="43">
        <f t="shared" si="6"/>
        <v>0.03505974405809636</v>
      </c>
      <c r="G51" s="19">
        <f t="shared" si="7"/>
        <v>0.1526450286919908</v>
      </c>
      <c r="H51" s="11">
        <f t="shared" si="8"/>
        <v>50355</v>
      </c>
      <c r="I51" s="37">
        <f t="shared" si="9"/>
        <v>0.05752266979211646</v>
      </c>
      <c r="J51" s="4">
        <v>384298.9</v>
      </c>
      <c r="K51" s="16">
        <v>399220.8</v>
      </c>
      <c r="L51" s="37">
        <f t="shared" si="10"/>
        <v>0.03882889074103508</v>
      </c>
      <c r="M51" s="16">
        <f t="shared" si="11"/>
        <v>14921.899999999965</v>
      </c>
    </row>
    <row r="52" spans="1:13" ht="15">
      <c r="A52" s="5">
        <v>58</v>
      </c>
      <c r="B52" s="8" t="s">
        <v>61</v>
      </c>
      <c r="C52" s="16">
        <v>14997</v>
      </c>
      <c r="D52" s="4">
        <v>15056</v>
      </c>
      <c r="E52" s="16">
        <v>14888</v>
      </c>
      <c r="F52" s="43">
        <f t="shared" si="6"/>
        <v>0.001372744095900301</v>
      </c>
      <c r="G52" s="19">
        <f t="shared" si="7"/>
        <v>-0.007268120290724812</v>
      </c>
      <c r="H52" s="11">
        <f t="shared" si="8"/>
        <v>-109</v>
      </c>
      <c r="I52" s="37">
        <f t="shared" si="9"/>
        <v>-0.00012451536108312372</v>
      </c>
      <c r="J52" s="4">
        <v>15124.24</v>
      </c>
      <c r="K52" s="16">
        <v>15006.79</v>
      </c>
      <c r="L52" s="37">
        <f t="shared" si="10"/>
        <v>-0.007765679465546627</v>
      </c>
      <c r="M52" s="16">
        <f t="shared" si="11"/>
        <v>-117.44999999999891</v>
      </c>
    </row>
    <row r="53" spans="1:13" ht="15">
      <c r="A53" s="5">
        <v>59</v>
      </c>
      <c r="B53" s="8" t="s">
        <v>62</v>
      </c>
      <c r="C53" s="16">
        <v>12547</v>
      </c>
      <c r="D53" s="4">
        <v>16305</v>
      </c>
      <c r="E53" s="16">
        <v>16833</v>
      </c>
      <c r="F53" s="43">
        <f t="shared" si="6"/>
        <v>0.0015520823056347235</v>
      </c>
      <c r="G53" s="19">
        <f t="shared" si="7"/>
        <v>0.3415956005419622</v>
      </c>
      <c r="H53" s="11">
        <f t="shared" si="8"/>
        <v>4286</v>
      </c>
      <c r="I53" s="37">
        <f t="shared" si="9"/>
        <v>0.004896081078919892</v>
      </c>
      <c r="J53" s="4">
        <v>16052.67</v>
      </c>
      <c r="K53" s="16">
        <v>16411.09</v>
      </c>
      <c r="L53" s="37">
        <f t="shared" si="10"/>
        <v>0.02232774983850039</v>
      </c>
      <c r="M53" s="16">
        <f t="shared" si="11"/>
        <v>358.4200000000001</v>
      </c>
    </row>
    <row r="54" spans="1:13" ht="15">
      <c r="A54" s="5">
        <v>60</v>
      </c>
      <c r="B54" s="8" t="s">
        <v>63</v>
      </c>
      <c r="C54" s="16">
        <v>5243</v>
      </c>
      <c r="D54" s="4">
        <v>6055</v>
      </c>
      <c r="E54" s="16">
        <v>6003</v>
      </c>
      <c r="F54" s="43">
        <f t="shared" si="6"/>
        <v>0.0005535050246970383</v>
      </c>
      <c r="G54" s="19">
        <f t="shared" si="7"/>
        <v>0.14495517833301544</v>
      </c>
      <c r="H54" s="11">
        <f t="shared" si="8"/>
        <v>760</v>
      </c>
      <c r="I54" s="37">
        <f t="shared" si="9"/>
        <v>0.0008681804992951745</v>
      </c>
      <c r="J54" s="4">
        <v>6084.69</v>
      </c>
      <c r="K54" s="16">
        <v>6065.325</v>
      </c>
      <c r="L54" s="37">
        <f t="shared" si="10"/>
        <v>-0.0031825779127613377</v>
      </c>
      <c r="M54" s="16">
        <f t="shared" si="11"/>
        <v>-19.36499999999978</v>
      </c>
    </row>
    <row r="55" spans="1:13" ht="15">
      <c r="A55" s="5">
        <v>61</v>
      </c>
      <c r="B55" s="8" t="s">
        <v>64</v>
      </c>
      <c r="C55" s="16">
        <v>9851</v>
      </c>
      <c r="D55" s="4">
        <v>12392</v>
      </c>
      <c r="E55" s="16">
        <v>12723</v>
      </c>
      <c r="F55" s="43">
        <f t="shared" si="6"/>
        <v>0.0011731208444478458</v>
      </c>
      <c r="G55" s="19">
        <f t="shared" si="7"/>
        <v>0.29154400568470207</v>
      </c>
      <c r="H55" s="11">
        <f t="shared" si="8"/>
        <v>2872</v>
      </c>
      <c r="I55" s="37">
        <f t="shared" si="9"/>
        <v>0.0032808084131259753</v>
      </c>
      <c r="J55" s="4">
        <v>11860.26</v>
      </c>
      <c r="K55" s="16">
        <v>12224.8</v>
      </c>
      <c r="L55" s="37">
        <f t="shared" si="10"/>
        <v>0.03073625704664139</v>
      </c>
      <c r="M55" s="16">
        <f t="shared" si="11"/>
        <v>364.53999999999905</v>
      </c>
    </row>
    <row r="56" spans="1:13" ht="15">
      <c r="A56" s="5">
        <v>62</v>
      </c>
      <c r="B56" s="8" t="s">
        <v>65</v>
      </c>
      <c r="C56" s="16">
        <v>32113</v>
      </c>
      <c r="D56" s="4">
        <v>36767</v>
      </c>
      <c r="E56" s="16">
        <v>36326</v>
      </c>
      <c r="F56" s="43">
        <f t="shared" si="6"/>
        <v>0.003349429206587475</v>
      </c>
      <c r="G56" s="19">
        <f t="shared" si="7"/>
        <v>0.13119297480771028</v>
      </c>
      <c r="H56" s="11">
        <f t="shared" si="8"/>
        <v>4213</v>
      </c>
      <c r="I56" s="37">
        <f t="shared" si="9"/>
        <v>0.0048126900572770664</v>
      </c>
      <c r="J56" s="4">
        <v>37472.69</v>
      </c>
      <c r="K56" s="16">
        <v>37808.06</v>
      </c>
      <c r="L56" s="37">
        <f t="shared" si="10"/>
        <v>0.00894971778113595</v>
      </c>
      <c r="M56" s="16">
        <f t="shared" si="11"/>
        <v>335.36999999999534</v>
      </c>
    </row>
    <row r="57" spans="1:13" ht="15">
      <c r="A57" s="5">
        <v>63</v>
      </c>
      <c r="B57" s="8" t="s">
        <v>66</v>
      </c>
      <c r="C57" s="16">
        <v>41200</v>
      </c>
      <c r="D57" s="4">
        <v>45408</v>
      </c>
      <c r="E57" s="16">
        <v>44780</v>
      </c>
      <c r="F57" s="43">
        <f t="shared" si="6"/>
        <v>0.004128928036970411</v>
      </c>
      <c r="G57" s="19">
        <f t="shared" si="7"/>
        <v>0.08689320388349514</v>
      </c>
      <c r="H57" s="11">
        <f t="shared" si="8"/>
        <v>3580</v>
      </c>
      <c r="I57" s="37">
        <f t="shared" si="9"/>
        <v>0.0040895870887851645</v>
      </c>
      <c r="J57" s="4">
        <v>43572.02</v>
      </c>
      <c r="K57" s="16">
        <v>43696.42</v>
      </c>
      <c r="L57" s="37">
        <f t="shared" si="10"/>
        <v>0.002855043213511824</v>
      </c>
      <c r="M57" s="16">
        <f t="shared" si="11"/>
        <v>124.40000000000146</v>
      </c>
    </row>
    <row r="58" spans="1:13" ht="15">
      <c r="A58" s="5">
        <v>64</v>
      </c>
      <c r="B58" s="8" t="s">
        <v>67</v>
      </c>
      <c r="C58" s="16">
        <v>83255</v>
      </c>
      <c r="D58" s="4">
        <v>85078</v>
      </c>
      <c r="E58" s="16">
        <v>84571</v>
      </c>
      <c r="F58" s="43">
        <f t="shared" si="6"/>
        <v>0.007797846650616896</v>
      </c>
      <c r="G58" s="19">
        <f t="shared" si="7"/>
        <v>0.015806858446940124</v>
      </c>
      <c r="H58" s="11">
        <f t="shared" si="8"/>
        <v>1316</v>
      </c>
      <c r="I58" s="37">
        <f t="shared" si="9"/>
        <v>0.0015033230750953286</v>
      </c>
      <c r="J58" s="4">
        <v>84935.99</v>
      </c>
      <c r="K58" s="16">
        <v>84795.68</v>
      </c>
      <c r="L58" s="37">
        <f t="shared" si="10"/>
        <v>-0.0016519498977996515</v>
      </c>
      <c r="M58" s="16">
        <f t="shared" si="11"/>
        <v>-140.31000000001222</v>
      </c>
    </row>
    <row r="59" spans="1:13" ht="15">
      <c r="A59" s="5">
        <v>65</v>
      </c>
      <c r="B59" s="8" t="s">
        <v>68</v>
      </c>
      <c r="C59" s="16">
        <v>22814</v>
      </c>
      <c r="D59" s="4">
        <v>24307</v>
      </c>
      <c r="E59" s="16">
        <v>24475</v>
      </c>
      <c r="F59" s="43">
        <f t="shared" si="6"/>
        <v>0.0022567108911311032</v>
      </c>
      <c r="G59" s="19">
        <f t="shared" si="7"/>
        <v>0.07280617164898746</v>
      </c>
      <c r="H59" s="11">
        <f t="shared" si="8"/>
        <v>1661</v>
      </c>
      <c r="I59" s="37">
        <f t="shared" si="9"/>
        <v>0.0018974313280648485</v>
      </c>
      <c r="J59" s="4">
        <v>23946.74</v>
      </c>
      <c r="K59" s="16">
        <v>23911.67</v>
      </c>
      <c r="L59" s="37">
        <f t="shared" si="10"/>
        <v>-0.0014644999695158233</v>
      </c>
      <c r="M59" s="16">
        <f t="shared" si="11"/>
        <v>-35.07000000000335</v>
      </c>
    </row>
    <row r="60" spans="1:13" ht="15">
      <c r="A60" s="5">
        <v>66</v>
      </c>
      <c r="B60" s="8" t="s">
        <v>69</v>
      </c>
      <c r="C60" s="16">
        <v>29106</v>
      </c>
      <c r="D60" s="4">
        <v>32928</v>
      </c>
      <c r="E60" s="16">
        <v>33326</v>
      </c>
      <c r="F60" s="43">
        <f t="shared" si="6"/>
        <v>0.0030728150013415788</v>
      </c>
      <c r="G60" s="19">
        <f t="shared" si="7"/>
        <v>0.1449872878444307</v>
      </c>
      <c r="H60" s="11">
        <f t="shared" si="8"/>
        <v>4220</v>
      </c>
      <c r="I60" s="37">
        <f t="shared" si="9"/>
        <v>0.004820686456612679</v>
      </c>
      <c r="J60" s="4">
        <v>33489.85</v>
      </c>
      <c r="K60" s="16">
        <v>34883.45</v>
      </c>
      <c r="L60" s="37">
        <f t="shared" si="10"/>
        <v>0.041612607999139996</v>
      </c>
      <c r="M60" s="16">
        <f t="shared" si="11"/>
        <v>1393.5999999999985</v>
      </c>
    </row>
    <row r="61" spans="1:13" ht="15">
      <c r="A61" s="5">
        <v>68</v>
      </c>
      <c r="B61" s="8" t="s">
        <v>70</v>
      </c>
      <c r="C61" s="16">
        <v>13464</v>
      </c>
      <c r="D61" s="4">
        <v>17405</v>
      </c>
      <c r="E61" s="16">
        <v>17939</v>
      </c>
      <c r="F61" s="43">
        <f t="shared" si="6"/>
        <v>0.0016540607426353774</v>
      </c>
      <c r="G61" s="19">
        <f t="shared" si="7"/>
        <v>0.3323677956030897</v>
      </c>
      <c r="H61" s="11">
        <f t="shared" si="8"/>
        <v>4475</v>
      </c>
      <c r="I61" s="37">
        <f t="shared" si="9"/>
        <v>0.005111983860981455</v>
      </c>
      <c r="J61" s="4">
        <v>17683.48</v>
      </c>
      <c r="K61" s="16">
        <v>18346.93</v>
      </c>
      <c r="L61" s="37">
        <f t="shared" si="10"/>
        <v>0.03751806771065428</v>
      </c>
      <c r="M61" s="16">
        <f t="shared" si="11"/>
        <v>663.4500000000007</v>
      </c>
    </row>
    <row r="62" spans="1:13" ht="15">
      <c r="A62" s="5">
        <v>69</v>
      </c>
      <c r="B62" s="8" t="s">
        <v>71</v>
      </c>
      <c r="C62" s="16">
        <v>99823</v>
      </c>
      <c r="D62" s="4">
        <v>112404</v>
      </c>
      <c r="E62" s="16">
        <v>113354</v>
      </c>
      <c r="F62" s="43">
        <f t="shared" si="6"/>
        <v>0.010451775540481106</v>
      </c>
      <c r="G62" s="19">
        <f t="shared" si="7"/>
        <v>0.1355499233643549</v>
      </c>
      <c r="H62" s="11">
        <f t="shared" si="8"/>
        <v>13531</v>
      </c>
      <c r="I62" s="37">
        <f t="shared" si="9"/>
        <v>0.015457039915740798</v>
      </c>
      <c r="J62" s="4">
        <v>112162.1</v>
      </c>
      <c r="K62" s="16">
        <v>113455.9</v>
      </c>
      <c r="L62" s="37">
        <f t="shared" si="10"/>
        <v>0.011535090730291143</v>
      </c>
      <c r="M62" s="16">
        <f t="shared" si="11"/>
        <v>1293.7999999999884</v>
      </c>
    </row>
    <row r="63" spans="1:13" ht="15">
      <c r="A63" s="5">
        <v>70</v>
      </c>
      <c r="B63" s="8" t="s">
        <v>72</v>
      </c>
      <c r="C63" s="16">
        <v>279181</v>
      </c>
      <c r="D63" s="4">
        <v>282052</v>
      </c>
      <c r="E63" s="16">
        <v>272585</v>
      </c>
      <c r="F63" s="43">
        <f t="shared" si="6"/>
        <v>0.025133627712317537</v>
      </c>
      <c r="G63" s="19">
        <f t="shared" si="7"/>
        <v>-0.023626249637332054</v>
      </c>
      <c r="H63" s="11">
        <f t="shared" si="8"/>
        <v>-6596</v>
      </c>
      <c r="I63" s="37">
        <f t="shared" si="9"/>
        <v>-0.00753489285967233</v>
      </c>
      <c r="J63" s="4">
        <v>280365.5</v>
      </c>
      <c r="K63" s="16">
        <v>268120.8</v>
      </c>
      <c r="L63" s="37">
        <f t="shared" si="10"/>
        <v>-0.043674061180851466</v>
      </c>
      <c r="M63" s="16">
        <f t="shared" si="11"/>
        <v>-12244.700000000012</v>
      </c>
    </row>
    <row r="64" spans="1:13" ht="15">
      <c r="A64" s="5">
        <v>71</v>
      </c>
      <c r="B64" s="8" t="s">
        <v>73</v>
      </c>
      <c r="C64" s="16">
        <v>89981</v>
      </c>
      <c r="D64" s="4">
        <v>99964</v>
      </c>
      <c r="E64" s="16">
        <v>99069</v>
      </c>
      <c r="F64" s="43">
        <f t="shared" si="6"/>
        <v>0.00913463089983523</v>
      </c>
      <c r="G64" s="19">
        <f t="shared" si="7"/>
        <v>0.10099909980995989</v>
      </c>
      <c r="H64" s="11">
        <f t="shared" si="8"/>
        <v>9088</v>
      </c>
      <c r="I64" s="37">
        <f t="shared" si="9"/>
        <v>0.010381611023150718</v>
      </c>
      <c r="J64" s="4">
        <v>99985.71</v>
      </c>
      <c r="K64" s="16">
        <v>101449.4</v>
      </c>
      <c r="L64" s="37">
        <f t="shared" si="10"/>
        <v>0.014638991911944094</v>
      </c>
      <c r="M64" s="16">
        <f t="shared" si="11"/>
        <v>1463.6899999999878</v>
      </c>
    </row>
    <row r="65" spans="1:13" ht="15">
      <c r="A65" s="5">
        <v>72</v>
      </c>
      <c r="B65" s="8" t="s">
        <v>74</v>
      </c>
      <c r="C65" s="16">
        <v>5966</v>
      </c>
      <c r="D65" s="4">
        <v>7251</v>
      </c>
      <c r="E65" s="16">
        <v>7217</v>
      </c>
      <c r="F65" s="43">
        <f t="shared" si="6"/>
        <v>0.0006654415730865443</v>
      </c>
      <c r="G65" s="19">
        <f t="shared" si="7"/>
        <v>0.2096882333221589</v>
      </c>
      <c r="H65" s="11">
        <f t="shared" si="8"/>
        <v>1251</v>
      </c>
      <c r="I65" s="37">
        <f t="shared" si="9"/>
        <v>0.0014290707955503465</v>
      </c>
      <c r="J65" s="4">
        <v>7409.733</v>
      </c>
      <c r="K65" s="16">
        <v>7450.164</v>
      </c>
      <c r="L65" s="37">
        <f t="shared" si="10"/>
        <v>0.005456471913360385</v>
      </c>
      <c r="M65" s="16">
        <f t="shared" si="11"/>
        <v>40.430999999999585</v>
      </c>
    </row>
    <row r="66" spans="1:13" ht="15">
      <c r="A66" s="5">
        <v>73</v>
      </c>
      <c r="B66" s="8" t="s">
        <v>75</v>
      </c>
      <c r="C66" s="16">
        <v>42776</v>
      </c>
      <c r="D66" s="4">
        <v>46851</v>
      </c>
      <c r="E66" s="16">
        <v>44657</v>
      </c>
      <c r="F66" s="43">
        <f aca="true" t="shared" si="12" ref="F66:F90">E66/$E$90</f>
        <v>0.004117586854555329</v>
      </c>
      <c r="G66" s="19">
        <f aca="true" t="shared" si="13" ref="G66:G90">(E66-C66)/C66</f>
        <v>0.04397325603141949</v>
      </c>
      <c r="H66" s="11">
        <f aca="true" t="shared" si="14" ref="H66:H90">E66-C66</f>
        <v>1881</v>
      </c>
      <c r="I66" s="37">
        <f aca="true" t="shared" si="15" ref="I66:I90">H66/$H$90</f>
        <v>0.0021487467357555567</v>
      </c>
      <c r="J66" s="4">
        <v>48326.25</v>
      </c>
      <c r="K66" s="16">
        <v>46572.43</v>
      </c>
      <c r="L66" s="37">
        <f aca="true" t="shared" si="16" ref="L66:L90">(K66-J66)/J66</f>
        <v>-0.036291249579679774</v>
      </c>
      <c r="M66" s="16">
        <f aca="true" t="shared" si="17" ref="M66:M90">K66-J66</f>
        <v>-1753.8199999999997</v>
      </c>
    </row>
    <row r="67" spans="1:13" ht="15">
      <c r="A67" s="5">
        <v>74</v>
      </c>
      <c r="B67" s="8" t="s">
        <v>76</v>
      </c>
      <c r="C67" s="16">
        <v>10383</v>
      </c>
      <c r="D67" s="4">
        <v>13955</v>
      </c>
      <c r="E67" s="16">
        <v>14224</v>
      </c>
      <c r="F67" s="43">
        <f t="shared" si="12"/>
        <v>0.0013115201518058759</v>
      </c>
      <c r="G67" s="19">
        <f t="shared" si="13"/>
        <v>0.36993161899258403</v>
      </c>
      <c r="H67" s="11">
        <f t="shared" si="14"/>
        <v>3841</v>
      </c>
      <c r="I67" s="37">
        <f t="shared" si="15"/>
        <v>0.004387738549727323</v>
      </c>
      <c r="J67" s="4">
        <v>14006.34</v>
      </c>
      <c r="K67" s="16">
        <v>14426.65</v>
      </c>
      <c r="L67" s="37">
        <f t="shared" si="16"/>
        <v>0.030008553269447943</v>
      </c>
      <c r="M67" s="16">
        <f t="shared" si="17"/>
        <v>420.3099999999995</v>
      </c>
    </row>
    <row r="68" spans="1:13" ht="15">
      <c r="A68" s="5">
        <v>75</v>
      </c>
      <c r="B68" s="8" t="s">
        <v>77</v>
      </c>
      <c r="C68" s="16">
        <v>20733</v>
      </c>
      <c r="D68" s="4">
        <v>15319</v>
      </c>
      <c r="E68" s="16">
        <v>15186</v>
      </c>
      <c r="F68" s="43">
        <f t="shared" si="12"/>
        <v>0.0014002211069547266</v>
      </c>
      <c r="G68" s="19">
        <f t="shared" si="13"/>
        <v>-0.267544494284474</v>
      </c>
      <c r="H68" s="11">
        <f t="shared" si="14"/>
        <v>-5547</v>
      </c>
      <c r="I68" s="37">
        <f t="shared" si="15"/>
        <v>-0.006336575302092543</v>
      </c>
      <c r="J68" s="4">
        <v>14896.11</v>
      </c>
      <c r="K68" s="16">
        <v>13938</v>
      </c>
      <c r="L68" s="37">
        <f t="shared" si="16"/>
        <v>-0.06431947669559372</v>
      </c>
      <c r="M68" s="16">
        <f t="shared" si="17"/>
        <v>-958.1100000000006</v>
      </c>
    </row>
    <row r="69" spans="1:13" ht="15">
      <c r="A69" s="5">
        <v>77</v>
      </c>
      <c r="B69" s="8" t="s">
        <v>78</v>
      </c>
      <c r="C69" s="16">
        <v>32554</v>
      </c>
      <c r="D69" s="4">
        <v>33292</v>
      </c>
      <c r="E69" s="16">
        <v>33854</v>
      </c>
      <c r="F69" s="43">
        <f t="shared" si="12"/>
        <v>0.0031214991014648567</v>
      </c>
      <c r="G69" s="19">
        <f t="shared" si="13"/>
        <v>0.03993364870676414</v>
      </c>
      <c r="H69" s="11">
        <f t="shared" si="14"/>
        <v>1300</v>
      </c>
      <c r="I69" s="37">
        <f t="shared" si="15"/>
        <v>0.0014850455908996406</v>
      </c>
      <c r="J69" s="4">
        <v>33262.16</v>
      </c>
      <c r="K69" s="16">
        <v>33314.62</v>
      </c>
      <c r="L69" s="37">
        <f t="shared" si="16"/>
        <v>0.0015771675681915762</v>
      </c>
      <c r="M69" s="16">
        <f t="shared" si="17"/>
        <v>52.45999999999913</v>
      </c>
    </row>
    <row r="70" spans="1:13" ht="15">
      <c r="A70" s="5">
        <v>78</v>
      </c>
      <c r="B70" s="8" t="s">
        <v>79</v>
      </c>
      <c r="C70" s="16">
        <v>6389</v>
      </c>
      <c r="D70" s="4">
        <v>8508</v>
      </c>
      <c r="E70" s="16">
        <v>6333</v>
      </c>
      <c r="F70" s="43">
        <f t="shared" si="12"/>
        <v>0.0005839325872740869</v>
      </c>
      <c r="G70" s="19">
        <f t="shared" si="13"/>
        <v>-0.008765064955392081</v>
      </c>
      <c r="H70" s="11">
        <f t="shared" si="14"/>
        <v>-56</v>
      </c>
      <c r="I70" s="37">
        <f t="shared" si="15"/>
        <v>-6.39711946849076E-05</v>
      </c>
      <c r="J70" s="4">
        <v>8508</v>
      </c>
      <c r="K70" s="16">
        <v>6333</v>
      </c>
      <c r="L70" s="37">
        <f t="shared" si="16"/>
        <v>-0.25564174894217206</v>
      </c>
      <c r="M70" s="16">
        <f t="shared" si="17"/>
        <v>-2175</v>
      </c>
    </row>
    <row r="71" spans="1:13" ht="15">
      <c r="A71" s="5">
        <v>79</v>
      </c>
      <c r="B71" s="8" t="s">
        <v>80</v>
      </c>
      <c r="C71" s="16">
        <v>38375</v>
      </c>
      <c r="D71" s="4">
        <v>40798</v>
      </c>
      <c r="E71" s="16">
        <v>41110</v>
      </c>
      <c r="F71" s="43">
        <f t="shared" si="12"/>
        <v>0.0037905366592195975</v>
      </c>
      <c r="G71" s="19">
        <f t="shared" si="13"/>
        <v>0.07127035830618893</v>
      </c>
      <c r="H71" s="11">
        <f t="shared" si="14"/>
        <v>2735</v>
      </c>
      <c r="I71" s="37">
        <f t="shared" si="15"/>
        <v>0.0031243074547003978</v>
      </c>
      <c r="J71" s="4">
        <v>44503.79</v>
      </c>
      <c r="K71" s="16">
        <v>44695.84</v>
      </c>
      <c r="L71" s="37">
        <f t="shared" si="16"/>
        <v>0.004315362803931882</v>
      </c>
      <c r="M71" s="16">
        <f t="shared" si="17"/>
        <v>192.04999999999563</v>
      </c>
    </row>
    <row r="72" spans="1:13" ht="15">
      <c r="A72" s="5">
        <v>80</v>
      </c>
      <c r="B72" s="8" t="s">
        <v>81</v>
      </c>
      <c r="C72" s="16">
        <v>189494</v>
      </c>
      <c r="D72" s="4">
        <v>209593</v>
      </c>
      <c r="E72" s="16">
        <v>207700</v>
      </c>
      <c r="F72" s="43">
        <f t="shared" si="12"/>
        <v>0.019150923476524213</v>
      </c>
      <c r="G72" s="19">
        <f t="shared" si="13"/>
        <v>0.0960769206412868</v>
      </c>
      <c r="H72" s="11">
        <f t="shared" si="14"/>
        <v>18206</v>
      </c>
      <c r="I72" s="37">
        <f t="shared" si="15"/>
        <v>0.020797492329168353</v>
      </c>
      <c r="J72" s="4">
        <v>209159.5</v>
      </c>
      <c r="K72" s="16">
        <v>209598.5</v>
      </c>
      <c r="L72" s="37">
        <f t="shared" si="16"/>
        <v>0.002098876694579974</v>
      </c>
      <c r="M72" s="16">
        <f t="shared" si="17"/>
        <v>439</v>
      </c>
    </row>
    <row r="73" spans="1:13" ht="15">
      <c r="A73" s="5">
        <v>81</v>
      </c>
      <c r="B73" s="8" t="s">
        <v>82</v>
      </c>
      <c r="C73" s="16">
        <v>205433</v>
      </c>
      <c r="D73" s="4">
        <v>256609</v>
      </c>
      <c r="E73" s="16">
        <v>255811</v>
      </c>
      <c r="F73" s="43">
        <f t="shared" si="12"/>
        <v>0.02358698548605265</v>
      </c>
      <c r="G73" s="19">
        <f t="shared" si="13"/>
        <v>0.24522837129380382</v>
      </c>
      <c r="H73" s="11">
        <f t="shared" si="14"/>
        <v>50378</v>
      </c>
      <c r="I73" s="37">
        <f t="shared" si="15"/>
        <v>0.057548943675647765</v>
      </c>
      <c r="J73" s="4">
        <v>261233.7</v>
      </c>
      <c r="K73" s="16">
        <v>266173.8</v>
      </c>
      <c r="L73" s="37">
        <f t="shared" si="16"/>
        <v>0.01891065356422229</v>
      </c>
      <c r="M73" s="16">
        <f t="shared" si="17"/>
        <v>4940.099999999977</v>
      </c>
    </row>
    <row r="74" spans="1:13" ht="15">
      <c r="A74" s="5">
        <v>82</v>
      </c>
      <c r="B74" s="8" t="s">
        <v>83</v>
      </c>
      <c r="C74" s="16">
        <v>221724</v>
      </c>
      <c r="D74" s="4">
        <v>261635</v>
      </c>
      <c r="E74" s="16">
        <v>259643</v>
      </c>
      <c r="F74" s="43">
        <f t="shared" si="12"/>
        <v>0.023940314030886742</v>
      </c>
      <c r="G74" s="19">
        <f t="shared" si="13"/>
        <v>0.17101892442856886</v>
      </c>
      <c r="H74" s="11">
        <f t="shared" si="14"/>
        <v>37919</v>
      </c>
      <c r="I74" s="37">
        <f t="shared" si="15"/>
        <v>0.04331649520101805</v>
      </c>
      <c r="J74" s="4">
        <v>276030.9</v>
      </c>
      <c r="K74" s="16">
        <v>275982.3</v>
      </c>
      <c r="L74" s="37">
        <f t="shared" si="16"/>
        <v>-0.00017606724464556294</v>
      </c>
      <c r="M74" s="16">
        <f t="shared" si="17"/>
        <v>-48.600000000034925</v>
      </c>
    </row>
    <row r="75" spans="1:13" ht="15">
      <c r="A75" s="5">
        <v>84</v>
      </c>
      <c r="B75" s="8" t="s">
        <v>84</v>
      </c>
      <c r="C75" s="16">
        <v>10599</v>
      </c>
      <c r="D75" s="4">
        <v>9963</v>
      </c>
      <c r="E75" s="16">
        <v>9536</v>
      </c>
      <c r="F75" s="43">
        <f t="shared" si="12"/>
        <v>0.0008792643537416221</v>
      </c>
      <c r="G75" s="19">
        <f t="shared" si="13"/>
        <v>-0.10029248042268138</v>
      </c>
      <c r="H75" s="11">
        <f t="shared" si="14"/>
        <v>-1063</v>
      </c>
      <c r="I75" s="37">
        <f t="shared" si="15"/>
        <v>-0.0012143103562510138</v>
      </c>
      <c r="J75" s="4">
        <v>10199.21</v>
      </c>
      <c r="K75" s="16">
        <v>9859</v>
      </c>
      <c r="L75" s="37">
        <f t="shared" si="16"/>
        <v>-0.033356505062646924</v>
      </c>
      <c r="M75" s="16">
        <f t="shared" si="17"/>
        <v>-340.2099999999991</v>
      </c>
    </row>
    <row r="76" spans="1:13" ht="15">
      <c r="A76" s="5">
        <v>85</v>
      </c>
      <c r="B76" s="8" t="s">
        <v>85</v>
      </c>
      <c r="C76" s="16">
        <v>448963</v>
      </c>
      <c r="D76" s="4">
        <v>422816</v>
      </c>
      <c r="E76" s="16">
        <v>414911</v>
      </c>
      <c r="F76" s="43">
        <f t="shared" si="12"/>
        <v>0.038256758837593344</v>
      </c>
      <c r="G76" s="19">
        <f t="shared" si="13"/>
        <v>-0.07584589375961939</v>
      </c>
      <c r="H76" s="11">
        <f t="shared" si="14"/>
        <v>-34052</v>
      </c>
      <c r="I76" s="37">
        <f t="shared" si="15"/>
        <v>-0.03889905573947274</v>
      </c>
      <c r="J76" s="4">
        <v>433128.4</v>
      </c>
      <c r="K76" s="16">
        <v>424893.6</v>
      </c>
      <c r="L76" s="37">
        <f t="shared" si="16"/>
        <v>-0.01901237600674545</v>
      </c>
      <c r="M76" s="16">
        <f t="shared" si="17"/>
        <v>-8234.800000000047</v>
      </c>
    </row>
    <row r="77" spans="1:13" ht="15">
      <c r="A77" s="5">
        <v>86</v>
      </c>
      <c r="B77" s="8" t="s">
        <v>86</v>
      </c>
      <c r="C77" s="16">
        <v>231687</v>
      </c>
      <c r="D77" s="4">
        <v>211327</v>
      </c>
      <c r="E77" s="16">
        <v>211305</v>
      </c>
      <c r="F77" s="43">
        <f t="shared" si="12"/>
        <v>0.019483321546494698</v>
      </c>
      <c r="G77" s="19">
        <f t="shared" si="13"/>
        <v>-0.08797213481982157</v>
      </c>
      <c r="H77" s="11">
        <f t="shared" si="14"/>
        <v>-20382</v>
      </c>
      <c r="I77" s="37">
        <f t="shared" si="15"/>
        <v>-0.023283230179781903</v>
      </c>
      <c r="J77" s="4">
        <v>211086.4</v>
      </c>
      <c r="K77" s="16">
        <v>211969.9</v>
      </c>
      <c r="L77" s="37">
        <f t="shared" si="16"/>
        <v>0.004185489922609888</v>
      </c>
      <c r="M77" s="16">
        <f t="shared" si="17"/>
        <v>883.5</v>
      </c>
    </row>
    <row r="78" spans="1:13" ht="15">
      <c r="A78" s="5">
        <v>87</v>
      </c>
      <c r="B78" s="8" t="s">
        <v>87</v>
      </c>
      <c r="C78" s="16">
        <v>14303</v>
      </c>
      <c r="D78" s="4">
        <v>15882</v>
      </c>
      <c r="E78" s="16">
        <v>15770</v>
      </c>
      <c r="F78" s="43">
        <f t="shared" si="12"/>
        <v>0.0014540686722425943</v>
      </c>
      <c r="G78" s="19">
        <f t="shared" si="13"/>
        <v>0.10256589526672726</v>
      </c>
      <c r="H78" s="11">
        <f t="shared" si="14"/>
        <v>1467</v>
      </c>
      <c r="I78" s="37">
        <f t="shared" si="15"/>
        <v>0.0016758168321921328</v>
      </c>
      <c r="J78" s="4">
        <v>15551.94</v>
      </c>
      <c r="K78" s="16">
        <v>15560.42</v>
      </c>
      <c r="L78" s="37">
        <f t="shared" si="16"/>
        <v>0.0005452695933754608</v>
      </c>
      <c r="M78" s="16">
        <f t="shared" si="17"/>
        <v>8.479999999999563</v>
      </c>
    </row>
    <row r="79" spans="1:13" ht="15">
      <c r="A79" s="5">
        <v>88</v>
      </c>
      <c r="B79" s="8" t="s">
        <v>88</v>
      </c>
      <c r="C79" s="16">
        <v>22341</v>
      </c>
      <c r="D79" s="4">
        <v>27270</v>
      </c>
      <c r="E79" s="16">
        <v>27586</v>
      </c>
      <c r="F79" s="43">
        <f t="shared" si="12"/>
        <v>0.0025435598219710974</v>
      </c>
      <c r="G79" s="19">
        <f t="shared" si="13"/>
        <v>0.23477015352938543</v>
      </c>
      <c r="H79" s="11">
        <f t="shared" si="14"/>
        <v>5245</v>
      </c>
      <c r="I79" s="37">
        <f t="shared" si="15"/>
        <v>0.005991587787898935</v>
      </c>
      <c r="J79" s="4">
        <v>26805.23</v>
      </c>
      <c r="K79" s="16">
        <v>27640.77</v>
      </c>
      <c r="L79" s="37">
        <f t="shared" si="16"/>
        <v>0.031170782716656447</v>
      </c>
      <c r="M79" s="16">
        <f t="shared" si="17"/>
        <v>835.5400000000009</v>
      </c>
    </row>
    <row r="80" spans="1:13" ht="15">
      <c r="A80" s="5">
        <v>90</v>
      </c>
      <c r="B80" s="8" t="s">
        <v>89</v>
      </c>
      <c r="C80" s="16">
        <v>9139</v>
      </c>
      <c r="D80" s="4">
        <v>10091</v>
      </c>
      <c r="E80" s="16">
        <v>9895</v>
      </c>
      <c r="F80" s="43">
        <f t="shared" si="12"/>
        <v>0.0009123658536360476</v>
      </c>
      <c r="G80" s="19">
        <f t="shared" si="13"/>
        <v>0.0827223985118722</v>
      </c>
      <c r="H80" s="11">
        <f t="shared" si="14"/>
        <v>756</v>
      </c>
      <c r="I80" s="37">
        <f t="shared" si="15"/>
        <v>0.0008636111282462525</v>
      </c>
      <c r="J80" s="4">
        <v>10167.17</v>
      </c>
      <c r="K80" s="16">
        <v>9984</v>
      </c>
      <c r="L80" s="37">
        <f t="shared" si="16"/>
        <v>-0.018015829380250363</v>
      </c>
      <c r="M80" s="16">
        <f t="shared" si="17"/>
        <v>-183.17000000000007</v>
      </c>
    </row>
    <row r="81" spans="1:13" ht="15">
      <c r="A81" s="5">
        <v>91</v>
      </c>
      <c r="B81" s="8" t="s">
        <v>90</v>
      </c>
      <c r="C81" s="16">
        <v>1726</v>
      </c>
      <c r="D81" s="4">
        <v>1683</v>
      </c>
      <c r="E81" s="16">
        <v>1955</v>
      </c>
      <c r="F81" s="43">
        <f t="shared" si="12"/>
        <v>0.00018026025708524235</v>
      </c>
      <c r="G81" s="19">
        <f t="shared" si="13"/>
        <v>0.13267670915411356</v>
      </c>
      <c r="H81" s="11">
        <f t="shared" si="14"/>
        <v>229</v>
      </c>
      <c r="I81" s="37">
        <f t="shared" si="15"/>
        <v>0.00026159649255078283</v>
      </c>
      <c r="J81" s="4">
        <v>1808.792</v>
      </c>
      <c r="K81" s="16">
        <v>1822.531</v>
      </c>
      <c r="L81" s="37">
        <f t="shared" si="16"/>
        <v>0.007595677114892167</v>
      </c>
      <c r="M81" s="16">
        <f t="shared" si="17"/>
        <v>13.739000000000033</v>
      </c>
    </row>
    <row r="82" spans="1:13" ht="15">
      <c r="A82" s="5">
        <v>92</v>
      </c>
      <c r="B82" s="8" t="s">
        <v>91</v>
      </c>
      <c r="C82" s="16">
        <v>20237</v>
      </c>
      <c r="D82" s="4">
        <v>21703</v>
      </c>
      <c r="E82" s="16">
        <v>21623</v>
      </c>
      <c r="F82" s="43">
        <f t="shared" si="12"/>
        <v>0.0019937429866773377</v>
      </c>
      <c r="G82" s="19">
        <f t="shared" si="13"/>
        <v>0.06848841231407818</v>
      </c>
      <c r="H82" s="11">
        <f t="shared" si="14"/>
        <v>1386</v>
      </c>
      <c r="I82" s="37">
        <f t="shared" si="15"/>
        <v>0.001583287068451463</v>
      </c>
      <c r="J82" s="4">
        <v>21851.65</v>
      </c>
      <c r="K82" s="16">
        <v>20887.51</v>
      </c>
      <c r="L82" s="37">
        <f t="shared" si="16"/>
        <v>-0.04412206858520995</v>
      </c>
      <c r="M82" s="16">
        <f t="shared" si="17"/>
        <v>-964.140000000003</v>
      </c>
    </row>
    <row r="83" spans="1:13" ht="15">
      <c r="A83" s="5">
        <v>93</v>
      </c>
      <c r="B83" s="8" t="s">
        <v>92</v>
      </c>
      <c r="C83" s="16">
        <v>34844</v>
      </c>
      <c r="D83" s="4">
        <v>42498</v>
      </c>
      <c r="E83" s="16">
        <v>42226</v>
      </c>
      <c r="F83" s="43">
        <f t="shared" si="12"/>
        <v>0.003893437143571071</v>
      </c>
      <c r="G83" s="19">
        <f t="shared" si="13"/>
        <v>0.21185856962461255</v>
      </c>
      <c r="H83" s="11">
        <f t="shared" si="14"/>
        <v>7382</v>
      </c>
      <c r="I83" s="37">
        <f t="shared" si="15"/>
        <v>0.008432774270785497</v>
      </c>
      <c r="J83" s="4">
        <v>43574.53</v>
      </c>
      <c r="K83" s="16">
        <v>44676.37</v>
      </c>
      <c r="L83" s="37">
        <f t="shared" si="16"/>
        <v>0.025286331258191512</v>
      </c>
      <c r="M83" s="16">
        <f t="shared" si="17"/>
        <v>1101.8400000000038</v>
      </c>
    </row>
    <row r="84" spans="1:13" ht="15">
      <c r="A84" s="5">
        <v>94</v>
      </c>
      <c r="B84" s="8" t="s">
        <v>93</v>
      </c>
      <c r="C84" s="16">
        <v>35143</v>
      </c>
      <c r="D84" s="4">
        <v>31880</v>
      </c>
      <c r="E84" s="16">
        <v>31932</v>
      </c>
      <c r="F84" s="43">
        <f t="shared" si="12"/>
        <v>0.002944281600637319</v>
      </c>
      <c r="G84" s="19">
        <f t="shared" si="13"/>
        <v>-0.0913695472782631</v>
      </c>
      <c r="H84" s="11">
        <f t="shared" si="14"/>
        <v>-3211</v>
      </c>
      <c r="I84" s="37">
        <f t="shared" si="15"/>
        <v>-0.003668062609522112</v>
      </c>
      <c r="J84" s="4">
        <v>32628.12</v>
      </c>
      <c r="K84" s="16">
        <v>33085</v>
      </c>
      <c r="L84" s="37">
        <f t="shared" si="16"/>
        <v>0.014002645570753113</v>
      </c>
      <c r="M84" s="16">
        <f t="shared" si="17"/>
        <v>456.880000000001</v>
      </c>
    </row>
    <row r="85" spans="1:13" ht="15">
      <c r="A85" s="5">
        <v>95</v>
      </c>
      <c r="B85" s="8" t="s">
        <v>94</v>
      </c>
      <c r="C85" s="16">
        <v>73806</v>
      </c>
      <c r="D85" s="4">
        <v>79987</v>
      </c>
      <c r="E85" s="16">
        <v>79872</v>
      </c>
      <c r="F85" s="43">
        <f t="shared" si="12"/>
        <v>0.00736457660046674</v>
      </c>
      <c r="G85" s="19">
        <f t="shared" si="13"/>
        <v>0.08218843996423054</v>
      </c>
      <c r="H85" s="11">
        <f t="shared" si="14"/>
        <v>6066</v>
      </c>
      <c r="I85" s="37">
        <f t="shared" si="15"/>
        <v>0.0069294511956901695</v>
      </c>
      <c r="J85" s="4">
        <v>80401.09</v>
      </c>
      <c r="K85" s="16">
        <v>79939.24</v>
      </c>
      <c r="L85" s="37">
        <f t="shared" si="16"/>
        <v>-0.005744325108030144</v>
      </c>
      <c r="M85" s="16">
        <f t="shared" si="17"/>
        <v>-461.84999999999127</v>
      </c>
    </row>
    <row r="86" spans="1:13" ht="15">
      <c r="A86" s="5">
        <v>96</v>
      </c>
      <c r="B86" s="8" t="s">
        <v>95</v>
      </c>
      <c r="C86" s="16">
        <v>250261</v>
      </c>
      <c r="D86" s="4">
        <v>283002</v>
      </c>
      <c r="E86" s="16">
        <v>279873</v>
      </c>
      <c r="F86" s="43">
        <f t="shared" si="12"/>
        <v>0.025805615821594904</v>
      </c>
      <c r="G86" s="19">
        <f t="shared" si="13"/>
        <v>0.11832446925409872</v>
      </c>
      <c r="H86" s="11">
        <f t="shared" si="14"/>
        <v>29612</v>
      </c>
      <c r="I86" s="37">
        <f t="shared" si="15"/>
        <v>0.03382705387516935</v>
      </c>
      <c r="J86" s="4">
        <v>286041.4</v>
      </c>
      <c r="K86" s="16">
        <v>283616.3</v>
      </c>
      <c r="L86" s="37">
        <f t="shared" si="16"/>
        <v>-0.008478143373651627</v>
      </c>
      <c r="M86" s="16">
        <f t="shared" si="17"/>
        <v>-2425.100000000035</v>
      </c>
    </row>
    <row r="87" spans="1:13" ht="15">
      <c r="A87" s="5">
        <v>97</v>
      </c>
      <c r="B87" s="8" t="s">
        <v>96</v>
      </c>
      <c r="C87" s="16">
        <v>3395</v>
      </c>
      <c r="D87" s="4">
        <v>4387</v>
      </c>
      <c r="E87" s="16">
        <v>4497</v>
      </c>
      <c r="F87" s="43">
        <f t="shared" si="12"/>
        <v>0.0004146446936635984</v>
      </c>
      <c r="G87" s="19">
        <f t="shared" si="13"/>
        <v>0.32459499263622976</v>
      </c>
      <c r="H87" s="11">
        <f t="shared" si="14"/>
        <v>1102</v>
      </c>
      <c r="I87" s="37">
        <f t="shared" si="15"/>
        <v>0.001258861723978003</v>
      </c>
      <c r="J87" s="4">
        <v>4370.236</v>
      </c>
      <c r="K87" s="16">
        <v>4510.268</v>
      </c>
      <c r="L87" s="37">
        <f t="shared" si="16"/>
        <v>0.03204220550103019</v>
      </c>
      <c r="M87" s="16">
        <f t="shared" si="17"/>
        <v>140.03200000000015</v>
      </c>
    </row>
    <row r="88" spans="1:13" ht="15">
      <c r="A88" s="5">
        <v>98</v>
      </c>
      <c r="B88" s="8" t="s">
        <v>97</v>
      </c>
      <c r="C88" s="16">
        <v>2494</v>
      </c>
      <c r="D88" s="4">
        <v>2714</v>
      </c>
      <c r="E88" s="16">
        <v>2575</v>
      </c>
      <c r="F88" s="43">
        <f t="shared" si="12"/>
        <v>0.0002374271928360609</v>
      </c>
      <c r="G88" s="19">
        <f t="shared" si="13"/>
        <v>0.03247794707297514</v>
      </c>
      <c r="H88" s="11">
        <f t="shared" si="14"/>
        <v>81</v>
      </c>
      <c r="I88" s="37">
        <f t="shared" si="15"/>
        <v>9.252976374066992E-05</v>
      </c>
      <c r="J88" s="4">
        <v>2745.144</v>
      </c>
      <c r="K88" s="16">
        <v>2620.796</v>
      </c>
      <c r="L88" s="37">
        <f t="shared" si="16"/>
        <v>-0.04529744159140649</v>
      </c>
      <c r="M88" s="16">
        <f t="shared" si="17"/>
        <v>-124.34799999999996</v>
      </c>
    </row>
    <row r="89" spans="1:13" ht="15.75" thickBot="1">
      <c r="A89" s="6">
        <v>99</v>
      </c>
      <c r="B89" s="9" t="s">
        <v>98</v>
      </c>
      <c r="C89" s="16">
        <v>3432</v>
      </c>
      <c r="D89" s="4">
        <v>3664</v>
      </c>
      <c r="E89" s="16">
        <v>3658</v>
      </c>
      <c r="F89" s="43">
        <f t="shared" si="12"/>
        <v>0.00033728492092982944</v>
      </c>
      <c r="G89" s="19">
        <f t="shared" si="13"/>
        <v>0.06585081585081586</v>
      </c>
      <c r="H89" s="11">
        <f t="shared" si="14"/>
        <v>226</v>
      </c>
      <c r="I89" s="69">
        <f t="shared" si="15"/>
        <v>0.00025816946426409135</v>
      </c>
      <c r="J89" s="4">
        <v>3408.382</v>
      </c>
      <c r="K89" s="16">
        <v>3298.797</v>
      </c>
      <c r="L89" s="37">
        <f t="shared" si="16"/>
        <v>-0.03215161915536464</v>
      </c>
      <c r="M89" s="16">
        <f t="shared" si="17"/>
        <v>-109.58500000000004</v>
      </c>
    </row>
    <row r="90" spans="1:13" s="68" customFormat="1" ht="15.75" thickBot="1">
      <c r="A90" s="98" t="s">
        <v>99</v>
      </c>
      <c r="B90" s="99"/>
      <c r="C90" s="58">
        <v>9970036</v>
      </c>
      <c r="D90" s="94">
        <v>10957242</v>
      </c>
      <c r="E90" s="58">
        <v>10845430</v>
      </c>
      <c r="F90" s="45">
        <f t="shared" si="12"/>
        <v>1</v>
      </c>
      <c r="G90" s="28">
        <f t="shared" si="13"/>
        <v>0.08780249138518657</v>
      </c>
      <c r="H90" s="58">
        <f t="shared" si="14"/>
        <v>875394</v>
      </c>
      <c r="I90" s="70">
        <f t="shared" si="15"/>
        <v>1</v>
      </c>
      <c r="J90" s="59">
        <v>11238864</v>
      </c>
      <c r="K90" s="58">
        <v>11297098</v>
      </c>
      <c r="L90" s="39">
        <f t="shared" si="16"/>
        <v>0.005181484534379987</v>
      </c>
      <c r="M90" s="58">
        <f t="shared" si="17"/>
        <v>58234</v>
      </c>
    </row>
    <row r="91" ht="15">
      <c r="E91" s="4"/>
    </row>
  </sheetData>
  <sheetProtection/>
  <autoFilter ref="A1:M90"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3" sqref="B13"/>
    </sheetView>
  </sheetViews>
  <sheetFormatPr defaultColWidth="9.140625" defaultRowHeight="15"/>
  <cols>
    <col min="1" max="1" width="17.28125" style="0" bestFit="1" customWidth="1"/>
    <col min="2" max="2" width="34.57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7.8515625" style="0" bestFit="1" customWidth="1"/>
    <col min="7" max="7" width="28.57421875" style="0" bestFit="1" customWidth="1"/>
    <col min="8" max="8" width="26.7109375" style="0" bestFit="1" customWidth="1"/>
    <col min="9" max="9" width="22.00390625" style="0" customWidth="1"/>
    <col min="10" max="11" width="21.28125" style="0" bestFit="1" customWidth="1"/>
    <col min="12" max="12" width="30.00390625" style="0" customWidth="1"/>
    <col min="13" max="13" width="30.57421875" style="0" customWidth="1"/>
  </cols>
  <sheetData>
    <row r="1" spans="1:13" ht="45.75" thickBot="1">
      <c r="A1" s="20" t="s">
        <v>2</v>
      </c>
      <c r="B1" s="20" t="s">
        <v>100</v>
      </c>
      <c r="C1" s="81">
        <v>40575</v>
      </c>
      <c r="D1" s="80">
        <v>40909</v>
      </c>
      <c r="E1" s="81">
        <v>40940</v>
      </c>
      <c r="F1" s="17" t="s">
        <v>277</v>
      </c>
      <c r="G1" s="14" t="s">
        <v>278</v>
      </c>
      <c r="H1" s="17" t="s">
        <v>279</v>
      </c>
      <c r="I1" s="17" t="s">
        <v>280</v>
      </c>
      <c r="J1" s="79" t="s">
        <v>276</v>
      </c>
      <c r="K1" s="77" t="s">
        <v>281</v>
      </c>
      <c r="L1" s="17" t="s">
        <v>282</v>
      </c>
      <c r="M1" s="17" t="s">
        <v>283</v>
      </c>
    </row>
    <row r="2" spans="1:13" ht="15">
      <c r="A2" s="5">
        <v>10</v>
      </c>
      <c r="B2" s="8" t="s">
        <v>19</v>
      </c>
      <c r="C2" s="16">
        <v>349237</v>
      </c>
      <c r="D2" s="4">
        <v>379065</v>
      </c>
      <c r="E2" s="16">
        <v>371386</v>
      </c>
      <c r="F2" s="43">
        <f aca="true" t="shared" si="0" ref="F2:F26">E2/$E$26</f>
        <v>0.11804470674765039</v>
      </c>
      <c r="G2" s="19">
        <f aca="true" t="shared" si="1" ref="G2:G26">(E2-C2)/C2</f>
        <v>0.06342111517393632</v>
      </c>
      <c r="H2" s="11">
        <f aca="true" t="shared" si="2" ref="H2:H26">E2-C2</f>
        <v>22149</v>
      </c>
      <c r="I2" s="37">
        <f aca="true" t="shared" si="3" ref="I2:I26">H2/$H$26</f>
        <v>0.08190077541164856</v>
      </c>
      <c r="J2" s="4">
        <v>383471.8</v>
      </c>
      <c r="K2" s="16">
        <v>384631.1</v>
      </c>
      <c r="L2" s="37">
        <f aca="true" t="shared" si="4" ref="L2:L26">(K2-J2)/J2</f>
        <v>0.0030231688484002955</v>
      </c>
      <c r="M2" s="16">
        <f aca="true" t="shared" si="5" ref="M2:M26">K2-J2</f>
        <v>1159.2999999999884</v>
      </c>
    </row>
    <row r="3" spans="1:13" ht="15">
      <c r="A3" s="5">
        <v>11</v>
      </c>
      <c r="B3" s="8" t="s">
        <v>20</v>
      </c>
      <c r="C3" s="16">
        <v>11698</v>
      </c>
      <c r="D3" s="4">
        <v>11852</v>
      </c>
      <c r="E3" s="16">
        <v>11888</v>
      </c>
      <c r="F3" s="43">
        <f t="shared" si="0"/>
        <v>0.003778590129450404</v>
      </c>
      <c r="G3" s="19">
        <f t="shared" si="1"/>
        <v>0.01624209266541289</v>
      </c>
      <c r="H3" s="11">
        <f t="shared" si="2"/>
        <v>190</v>
      </c>
      <c r="I3" s="37">
        <f t="shared" si="3"/>
        <v>0.0007025665866726816</v>
      </c>
      <c r="J3" s="4">
        <v>12292.53</v>
      </c>
      <c r="K3" s="16">
        <v>12436.61</v>
      </c>
      <c r="L3" s="37">
        <f t="shared" si="4"/>
        <v>0.011720939464861987</v>
      </c>
      <c r="M3" s="16">
        <f t="shared" si="5"/>
        <v>144.07999999999993</v>
      </c>
    </row>
    <row r="4" spans="1:13" ht="15">
      <c r="A4" s="5">
        <v>12</v>
      </c>
      <c r="B4" s="8" t="s">
        <v>21</v>
      </c>
      <c r="C4" s="16">
        <v>4337</v>
      </c>
      <c r="D4" s="4">
        <v>3775</v>
      </c>
      <c r="E4" s="16">
        <v>3767</v>
      </c>
      <c r="F4" s="43">
        <f t="shared" si="0"/>
        <v>0.0011973375687785726</v>
      </c>
      <c r="G4" s="19">
        <f t="shared" si="1"/>
        <v>-0.13142725386211668</v>
      </c>
      <c r="H4" s="11">
        <f t="shared" si="2"/>
        <v>-570</v>
      </c>
      <c r="I4" s="37">
        <f t="shared" si="3"/>
        <v>-0.002107699760018045</v>
      </c>
      <c r="J4" s="4">
        <v>4690.923</v>
      </c>
      <c r="K4" s="16">
        <v>4634.771</v>
      </c>
      <c r="L4" s="37">
        <f t="shared" si="4"/>
        <v>-0.011970352103413347</v>
      </c>
      <c r="M4" s="16">
        <f t="shared" si="5"/>
        <v>-56.152000000000044</v>
      </c>
    </row>
    <row r="5" spans="1:13" ht="15">
      <c r="A5" s="5">
        <v>13</v>
      </c>
      <c r="B5" s="8" t="s">
        <v>22</v>
      </c>
      <c r="C5" s="16">
        <v>358733</v>
      </c>
      <c r="D5" s="4">
        <v>393798</v>
      </c>
      <c r="E5" s="16">
        <v>397385</v>
      </c>
      <c r="F5" s="43">
        <f t="shared" si="0"/>
        <v>0.12630846556120867</v>
      </c>
      <c r="G5" s="19">
        <f t="shared" si="1"/>
        <v>0.10774587227826823</v>
      </c>
      <c r="H5" s="11">
        <f t="shared" si="2"/>
        <v>38652</v>
      </c>
      <c r="I5" s="37">
        <f t="shared" si="3"/>
        <v>0.14292423004248678</v>
      </c>
      <c r="J5" s="4">
        <v>393785.4</v>
      </c>
      <c r="K5" s="16">
        <v>400668.4</v>
      </c>
      <c r="L5" s="37">
        <f t="shared" si="4"/>
        <v>0.01747906346959537</v>
      </c>
      <c r="M5" s="16">
        <f t="shared" si="5"/>
        <v>6883</v>
      </c>
    </row>
    <row r="6" spans="1:13" ht="15">
      <c r="A6" s="5">
        <v>14</v>
      </c>
      <c r="B6" s="8" t="s">
        <v>23</v>
      </c>
      <c r="C6" s="16">
        <v>391270</v>
      </c>
      <c r="D6" s="4">
        <v>421460</v>
      </c>
      <c r="E6" s="16">
        <v>429614</v>
      </c>
      <c r="F6" s="43">
        <f t="shared" si="0"/>
        <v>0.13655242428278144</v>
      </c>
      <c r="G6" s="19">
        <f t="shared" si="1"/>
        <v>0.09799882434124774</v>
      </c>
      <c r="H6" s="11">
        <f t="shared" si="2"/>
        <v>38344</v>
      </c>
      <c r="I6" s="37">
        <f t="shared" si="3"/>
        <v>0.1417853326283016</v>
      </c>
      <c r="J6" s="4">
        <v>421514.7</v>
      </c>
      <c r="K6" s="16">
        <v>428993.9</v>
      </c>
      <c r="L6" s="37">
        <f t="shared" si="4"/>
        <v>0.017743627920924255</v>
      </c>
      <c r="M6" s="16">
        <f t="shared" si="5"/>
        <v>7479.200000000012</v>
      </c>
    </row>
    <row r="7" spans="1:13" ht="15">
      <c r="A7" s="5">
        <v>15</v>
      </c>
      <c r="B7" s="8" t="s">
        <v>24</v>
      </c>
      <c r="C7" s="16">
        <v>47272</v>
      </c>
      <c r="D7" s="4">
        <v>54307</v>
      </c>
      <c r="E7" s="16">
        <v>55720</v>
      </c>
      <c r="F7" s="43">
        <f t="shared" si="0"/>
        <v>0.017710551986286717</v>
      </c>
      <c r="G7" s="19">
        <f t="shared" si="1"/>
        <v>0.17871044169910305</v>
      </c>
      <c r="H7" s="11">
        <f t="shared" si="2"/>
        <v>8448</v>
      </c>
      <c r="I7" s="37">
        <f t="shared" si="3"/>
        <v>0.03123832907479376</v>
      </c>
      <c r="J7" s="4">
        <v>55218.71</v>
      </c>
      <c r="K7" s="16">
        <v>56175.81</v>
      </c>
      <c r="L7" s="37">
        <f t="shared" si="4"/>
        <v>0.017332893144370785</v>
      </c>
      <c r="M7" s="16">
        <f t="shared" si="5"/>
        <v>957.0999999999985</v>
      </c>
    </row>
    <row r="8" spans="1:13" ht="15">
      <c r="A8" s="5">
        <v>16</v>
      </c>
      <c r="B8" s="8" t="s">
        <v>25</v>
      </c>
      <c r="C8" s="16">
        <v>59650</v>
      </c>
      <c r="D8" s="4">
        <v>65040</v>
      </c>
      <c r="E8" s="16">
        <v>65342</v>
      </c>
      <c r="F8" s="43">
        <f t="shared" si="0"/>
        <v>0.020768896049676</v>
      </c>
      <c r="G8" s="19">
        <f t="shared" si="1"/>
        <v>0.0954233025984912</v>
      </c>
      <c r="H8" s="11">
        <f t="shared" si="2"/>
        <v>5692</v>
      </c>
      <c r="I8" s="37">
        <f t="shared" si="3"/>
        <v>0.021047415849162653</v>
      </c>
      <c r="J8" s="4">
        <v>66400.42</v>
      </c>
      <c r="K8" s="16">
        <v>67062.38</v>
      </c>
      <c r="L8" s="37">
        <f t="shared" si="4"/>
        <v>0.009969214050152189</v>
      </c>
      <c r="M8" s="16">
        <f t="shared" si="5"/>
        <v>661.9600000000064</v>
      </c>
    </row>
    <row r="9" spans="1:13" ht="15">
      <c r="A9" s="5">
        <v>17</v>
      </c>
      <c r="B9" s="8" t="s">
        <v>26</v>
      </c>
      <c r="C9" s="16">
        <v>37217</v>
      </c>
      <c r="D9" s="4">
        <v>39450</v>
      </c>
      <c r="E9" s="16">
        <v>39121</v>
      </c>
      <c r="F9" s="43">
        <f t="shared" si="0"/>
        <v>0.012434574735382675</v>
      </c>
      <c r="G9" s="19">
        <f t="shared" si="1"/>
        <v>0.05115941639573313</v>
      </c>
      <c r="H9" s="11">
        <f t="shared" si="2"/>
        <v>1904</v>
      </c>
      <c r="I9" s="37">
        <f t="shared" si="3"/>
        <v>0.007040456742235714</v>
      </c>
      <c r="J9" s="4">
        <v>39442.03</v>
      </c>
      <c r="K9" s="16">
        <v>39464.96</v>
      </c>
      <c r="L9" s="37">
        <f t="shared" si="4"/>
        <v>0.0005813595294157093</v>
      </c>
      <c r="M9" s="16">
        <f t="shared" si="5"/>
        <v>22.93000000000029</v>
      </c>
    </row>
    <row r="10" spans="1:13" ht="15">
      <c r="A10" s="5">
        <v>18</v>
      </c>
      <c r="B10" s="8" t="s">
        <v>27</v>
      </c>
      <c r="C10" s="16">
        <v>64679</v>
      </c>
      <c r="D10" s="4">
        <v>69577</v>
      </c>
      <c r="E10" s="16">
        <v>70277</v>
      </c>
      <c r="F10" s="43">
        <f t="shared" si="0"/>
        <v>0.022337481370069485</v>
      </c>
      <c r="G10" s="19">
        <f t="shared" si="1"/>
        <v>0.08655050325453392</v>
      </c>
      <c r="H10" s="11">
        <f t="shared" si="2"/>
        <v>5598</v>
      </c>
      <c r="I10" s="37">
        <f t="shared" si="3"/>
        <v>0.020699830274703537</v>
      </c>
      <c r="J10" s="4">
        <v>69767.77</v>
      </c>
      <c r="K10" s="16">
        <v>70345.33</v>
      </c>
      <c r="L10" s="37">
        <f t="shared" si="4"/>
        <v>0.008278321064296561</v>
      </c>
      <c r="M10" s="16">
        <f t="shared" si="5"/>
        <v>577.5599999999977</v>
      </c>
    </row>
    <row r="11" spans="1:13" ht="15">
      <c r="A11" s="5">
        <v>19</v>
      </c>
      <c r="B11" s="8" t="s">
        <v>28</v>
      </c>
      <c r="C11" s="16">
        <v>8281</v>
      </c>
      <c r="D11" s="4">
        <v>8812</v>
      </c>
      <c r="E11" s="16">
        <v>8729</v>
      </c>
      <c r="F11" s="43">
        <f t="shared" si="0"/>
        <v>0.002774504814937128</v>
      </c>
      <c r="G11" s="19">
        <f t="shared" si="1"/>
        <v>0.05409974640743871</v>
      </c>
      <c r="H11" s="11">
        <f t="shared" si="2"/>
        <v>448</v>
      </c>
      <c r="I11" s="37">
        <f t="shared" si="3"/>
        <v>0.0016565780569966389</v>
      </c>
      <c r="J11" s="4">
        <v>8773.065</v>
      </c>
      <c r="K11" s="16">
        <v>8820.644</v>
      </c>
      <c r="L11" s="37">
        <f t="shared" si="4"/>
        <v>0.005423304170207302</v>
      </c>
      <c r="M11" s="16">
        <f t="shared" si="5"/>
        <v>47.57899999999972</v>
      </c>
    </row>
    <row r="12" spans="1:13" ht="15">
      <c r="A12" s="5">
        <v>20</v>
      </c>
      <c r="B12" s="8" t="s">
        <v>29</v>
      </c>
      <c r="C12" s="16">
        <v>74911</v>
      </c>
      <c r="D12" s="4">
        <v>77893</v>
      </c>
      <c r="E12" s="16">
        <v>77795</v>
      </c>
      <c r="F12" s="43">
        <f t="shared" si="0"/>
        <v>0.02472707092198807</v>
      </c>
      <c r="G12" s="19">
        <f t="shared" si="1"/>
        <v>0.03849901883568501</v>
      </c>
      <c r="H12" s="11">
        <f t="shared" si="2"/>
        <v>2884</v>
      </c>
      <c r="I12" s="37">
        <f t="shared" si="3"/>
        <v>0.010664221241915862</v>
      </c>
      <c r="J12" s="4">
        <v>78248.74</v>
      </c>
      <c r="K12" s="16">
        <v>78679.02</v>
      </c>
      <c r="L12" s="37">
        <f t="shared" si="4"/>
        <v>0.005498874486669035</v>
      </c>
      <c r="M12" s="16">
        <f t="shared" si="5"/>
        <v>430.27999999999884</v>
      </c>
    </row>
    <row r="13" spans="1:13" ht="15">
      <c r="A13" s="5">
        <v>21</v>
      </c>
      <c r="B13" s="8" t="s">
        <v>30</v>
      </c>
      <c r="C13" s="16">
        <v>9586</v>
      </c>
      <c r="D13" s="4">
        <v>10183</v>
      </c>
      <c r="E13" s="16">
        <v>10515</v>
      </c>
      <c r="F13" s="43">
        <f t="shared" si="0"/>
        <v>0.0033421833118414367</v>
      </c>
      <c r="G13" s="19">
        <f t="shared" si="1"/>
        <v>0.09691216357187565</v>
      </c>
      <c r="H13" s="11">
        <f t="shared" si="2"/>
        <v>929</v>
      </c>
      <c r="I13" s="37">
        <f t="shared" si="3"/>
        <v>0.0034351808369416908</v>
      </c>
      <c r="J13" s="4">
        <v>10480.83</v>
      </c>
      <c r="K13" s="16">
        <v>10890.91</v>
      </c>
      <c r="L13" s="37">
        <f t="shared" si="4"/>
        <v>0.039126672219661984</v>
      </c>
      <c r="M13" s="16">
        <f t="shared" si="5"/>
        <v>410.0799999999999</v>
      </c>
    </row>
    <row r="14" spans="1:13" ht="15">
      <c r="A14" s="5">
        <v>22</v>
      </c>
      <c r="B14" s="8" t="s">
        <v>31</v>
      </c>
      <c r="C14" s="16">
        <v>146132</v>
      </c>
      <c r="D14" s="4">
        <v>160418</v>
      </c>
      <c r="E14" s="16">
        <v>160594</v>
      </c>
      <c r="F14" s="43">
        <f t="shared" si="0"/>
        <v>0.05104465875243592</v>
      </c>
      <c r="G14" s="19">
        <f t="shared" si="1"/>
        <v>0.09896531902663346</v>
      </c>
      <c r="H14" s="11">
        <f t="shared" si="2"/>
        <v>14462</v>
      </c>
      <c r="I14" s="37">
        <f t="shared" si="3"/>
        <v>0.05347641040242274</v>
      </c>
      <c r="J14" s="4">
        <v>161961</v>
      </c>
      <c r="K14" s="16">
        <v>162932.5</v>
      </c>
      <c r="L14" s="37">
        <f t="shared" si="4"/>
        <v>0.00599835762930582</v>
      </c>
      <c r="M14" s="16">
        <f t="shared" si="5"/>
        <v>971.5</v>
      </c>
    </row>
    <row r="15" spans="1:13" ht="15">
      <c r="A15" s="5">
        <v>23</v>
      </c>
      <c r="B15" s="8" t="s">
        <v>32</v>
      </c>
      <c r="C15" s="16">
        <v>174170</v>
      </c>
      <c r="D15" s="4">
        <v>189758</v>
      </c>
      <c r="E15" s="16">
        <v>187673</v>
      </c>
      <c r="F15" s="43">
        <f t="shared" si="0"/>
        <v>0.05965169459659704</v>
      </c>
      <c r="G15" s="19">
        <f t="shared" si="1"/>
        <v>0.0775277028190848</v>
      </c>
      <c r="H15" s="11">
        <f t="shared" si="2"/>
        <v>13503</v>
      </c>
      <c r="I15" s="37">
        <f t="shared" si="3"/>
        <v>0.04993029799916431</v>
      </c>
      <c r="J15" s="4">
        <v>201081.7</v>
      </c>
      <c r="K15" s="16">
        <v>202448.3</v>
      </c>
      <c r="L15" s="37">
        <f t="shared" si="4"/>
        <v>0.006796242522317927</v>
      </c>
      <c r="M15" s="16">
        <f t="shared" si="5"/>
        <v>1366.5999999999767</v>
      </c>
    </row>
    <row r="16" spans="1:13" ht="15">
      <c r="A16" s="5">
        <v>24</v>
      </c>
      <c r="B16" s="8" t="s">
        <v>33</v>
      </c>
      <c r="C16" s="16">
        <v>146229</v>
      </c>
      <c r="D16" s="4">
        <v>160160</v>
      </c>
      <c r="E16" s="16">
        <v>159514</v>
      </c>
      <c r="F16" s="43">
        <f t="shared" si="0"/>
        <v>0.05070138172183309</v>
      </c>
      <c r="G16" s="19">
        <f t="shared" si="1"/>
        <v>0.09085065205944101</v>
      </c>
      <c r="H16" s="11">
        <f t="shared" si="2"/>
        <v>13285</v>
      </c>
      <c r="I16" s="37">
        <f t="shared" si="3"/>
        <v>0.04912419528392934</v>
      </c>
      <c r="J16" s="4">
        <v>160456.2</v>
      </c>
      <c r="K16" s="16">
        <v>161454</v>
      </c>
      <c r="L16" s="37">
        <f t="shared" si="4"/>
        <v>0.0062185194464282985</v>
      </c>
      <c r="M16" s="16">
        <f t="shared" si="5"/>
        <v>997.7999999999884</v>
      </c>
    </row>
    <row r="17" spans="1:13" ht="15">
      <c r="A17" s="5">
        <v>25</v>
      </c>
      <c r="B17" s="8" t="s">
        <v>34</v>
      </c>
      <c r="C17" s="16">
        <v>322561</v>
      </c>
      <c r="D17" s="4">
        <v>354992</v>
      </c>
      <c r="E17" s="16">
        <v>353672</v>
      </c>
      <c r="F17" s="43">
        <f t="shared" si="0"/>
        <v>0.11241432774755916</v>
      </c>
      <c r="G17" s="19">
        <f t="shared" si="1"/>
        <v>0.09644997380340463</v>
      </c>
      <c r="H17" s="11">
        <f t="shared" si="2"/>
        <v>31111</v>
      </c>
      <c r="I17" s="37">
        <f t="shared" si="3"/>
        <v>0.11503973198933577</v>
      </c>
      <c r="J17" s="4">
        <v>358471.3</v>
      </c>
      <c r="K17" s="16">
        <v>360830.9</v>
      </c>
      <c r="L17" s="37">
        <f t="shared" si="4"/>
        <v>0.0065823958570742904</v>
      </c>
      <c r="M17" s="16">
        <f t="shared" si="5"/>
        <v>2359.600000000035</v>
      </c>
    </row>
    <row r="18" spans="1:13" ht="15">
      <c r="A18" s="5">
        <v>26</v>
      </c>
      <c r="B18" s="8" t="s">
        <v>35</v>
      </c>
      <c r="C18" s="16">
        <v>36505</v>
      </c>
      <c r="D18" s="4">
        <v>39779</v>
      </c>
      <c r="E18" s="16">
        <v>39663</v>
      </c>
      <c r="F18" s="43">
        <f t="shared" si="0"/>
        <v>0.01260684894888891</v>
      </c>
      <c r="G18" s="19">
        <f t="shared" si="1"/>
        <v>0.08650869743870702</v>
      </c>
      <c r="H18" s="11">
        <f t="shared" si="2"/>
        <v>3158</v>
      </c>
      <c r="I18" s="37">
        <f t="shared" si="3"/>
        <v>0.011677396214275413</v>
      </c>
      <c r="J18" s="4">
        <v>39700.34</v>
      </c>
      <c r="K18" s="16">
        <v>39672.54</v>
      </c>
      <c r="L18" s="37">
        <f t="shared" si="4"/>
        <v>-0.0007002458921005623</v>
      </c>
      <c r="M18" s="16">
        <f t="shared" si="5"/>
        <v>-27.799999999995634</v>
      </c>
    </row>
    <row r="19" spans="1:13" ht="15">
      <c r="A19" s="5">
        <v>27</v>
      </c>
      <c r="B19" s="8" t="s">
        <v>36</v>
      </c>
      <c r="C19" s="16">
        <v>79163</v>
      </c>
      <c r="D19" s="4">
        <v>86434</v>
      </c>
      <c r="E19" s="16">
        <v>87775</v>
      </c>
      <c r="F19" s="43">
        <f t="shared" si="0"/>
        <v>0.027899204964040143</v>
      </c>
      <c r="G19" s="19">
        <f t="shared" si="1"/>
        <v>0.10878819650594343</v>
      </c>
      <c r="H19" s="11">
        <f t="shared" si="2"/>
        <v>8612</v>
      </c>
      <c r="I19" s="37">
        <f t="shared" si="3"/>
        <v>0.0318447549706586</v>
      </c>
      <c r="J19" s="4">
        <v>88160.28</v>
      </c>
      <c r="K19" s="16">
        <v>89489.54</v>
      </c>
      <c r="L19" s="37">
        <f t="shared" si="4"/>
        <v>0.01507776517951162</v>
      </c>
      <c r="M19" s="16">
        <f t="shared" si="5"/>
        <v>1329.2599999999948</v>
      </c>
    </row>
    <row r="20" spans="1:13" ht="15">
      <c r="A20" s="5">
        <v>28</v>
      </c>
      <c r="B20" s="8" t="s">
        <v>37</v>
      </c>
      <c r="C20" s="16">
        <v>157467</v>
      </c>
      <c r="D20" s="4">
        <v>170986</v>
      </c>
      <c r="E20" s="16">
        <v>172968</v>
      </c>
      <c r="F20" s="43">
        <f t="shared" si="0"/>
        <v>0.054977723545657595</v>
      </c>
      <c r="G20" s="19">
        <f t="shared" si="1"/>
        <v>0.09843967307435844</v>
      </c>
      <c r="H20" s="11">
        <f t="shared" si="2"/>
        <v>15501</v>
      </c>
      <c r="I20" s="37">
        <f t="shared" si="3"/>
        <v>0.05731834031585915</v>
      </c>
      <c r="J20" s="4">
        <v>175593.6</v>
      </c>
      <c r="K20" s="16">
        <v>177494.1</v>
      </c>
      <c r="L20" s="37">
        <f t="shared" si="4"/>
        <v>0.010823287409108304</v>
      </c>
      <c r="M20" s="16">
        <f t="shared" si="5"/>
        <v>1900.5</v>
      </c>
    </row>
    <row r="21" spans="1:13" ht="15">
      <c r="A21" s="5">
        <v>29</v>
      </c>
      <c r="B21" s="8" t="s">
        <v>38</v>
      </c>
      <c r="C21" s="16">
        <v>85422</v>
      </c>
      <c r="D21" s="4">
        <v>102509</v>
      </c>
      <c r="E21" s="16">
        <v>102390</v>
      </c>
      <c r="F21" s="43">
        <f t="shared" si="0"/>
        <v>0.03254456959576269</v>
      </c>
      <c r="G21" s="19">
        <f t="shared" si="1"/>
        <v>0.1986373533750088</v>
      </c>
      <c r="H21" s="11">
        <f t="shared" si="2"/>
        <v>16968</v>
      </c>
      <c r="I21" s="37">
        <f t="shared" si="3"/>
        <v>0.0627428939087477</v>
      </c>
      <c r="J21" s="4">
        <v>101955.6</v>
      </c>
      <c r="K21" s="16">
        <v>103603.8</v>
      </c>
      <c r="L21" s="37">
        <f t="shared" si="4"/>
        <v>0.016165860433365084</v>
      </c>
      <c r="M21" s="16">
        <f t="shared" si="5"/>
        <v>1648.199999999997</v>
      </c>
    </row>
    <row r="22" spans="1:13" ht="15">
      <c r="A22" s="5">
        <v>30</v>
      </c>
      <c r="B22" s="8" t="s">
        <v>39</v>
      </c>
      <c r="C22" s="16">
        <v>33696</v>
      </c>
      <c r="D22" s="4">
        <v>35533</v>
      </c>
      <c r="E22" s="16">
        <v>32371</v>
      </c>
      <c r="F22" s="43">
        <f t="shared" si="0"/>
        <v>0.010289093294114992</v>
      </c>
      <c r="G22" s="19">
        <f t="shared" si="1"/>
        <v>-0.039322174738841406</v>
      </c>
      <c r="H22" s="11">
        <f t="shared" si="2"/>
        <v>-1325</v>
      </c>
      <c r="I22" s="37">
        <f t="shared" si="3"/>
        <v>-0.004899477512322648</v>
      </c>
      <c r="J22" s="4">
        <v>35446.16</v>
      </c>
      <c r="K22" s="16">
        <v>32701.51</v>
      </c>
      <c r="L22" s="37">
        <f t="shared" si="4"/>
        <v>-0.0774315186750837</v>
      </c>
      <c r="M22" s="16">
        <f t="shared" si="5"/>
        <v>-2744.650000000005</v>
      </c>
    </row>
    <row r="23" spans="1:13" ht="15">
      <c r="A23" s="5">
        <v>31</v>
      </c>
      <c r="B23" s="8" t="s">
        <v>40</v>
      </c>
      <c r="C23" s="16">
        <v>100865</v>
      </c>
      <c r="D23" s="4">
        <v>117971</v>
      </c>
      <c r="E23" s="16">
        <v>119445</v>
      </c>
      <c r="F23" s="43">
        <f t="shared" si="0"/>
        <v>0.03796548603736571</v>
      </c>
      <c r="G23" s="19">
        <f t="shared" si="1"/>
        <v>0.18420661279928618</v>
      </c>
      <c r="H23" s="11">
        <f t="shared" si="2"/>
        <v>18580</v>
      </c>
      <c r="I23" s="37">
        <f t="shared" si="3"/>
        <v>0.06870361673883381</v>
      </c>
      <c r="J23" s="4">
        <v>119873.5</v>
      </c>
      <c r="K23" s="16">
        <v>123218.2</v>
      </c>
      <c r="L23" s="37">
        <f t="shared" si="4"/>
        <v>0.027901913266902167</v>
      </c>
      <c r="M23" s="16">
        <f t="shared" si="5"/>
        <v>3344.699999999997</v>
      </c>
    </row>
    <row r="24" spans="1:13" ht="15">
      <c r="A24" s="5">
        <v>32</v>
      </c>
      <c r="B24" s="8" t="s">
        <v>41</v>
      </c>
      <c r="C24" s="16">
        <v>31629</v>
      </c>
      <c r="D24" s="4">
        <v>35037</v>
      </c>
      <c r="E24" s="16">
        <v>35885</v>
      </c>
      <c r="F24" s="43">
        <f t="shared" si="0"/>
        <v>0.011406015039983827</v>
      </c>
      <c r="G24" s="19">
        <f t="shared" si="1"/>
        <v>0.1345600556451358</v>
      </c>
      <c r="H24" s="11">
        <f t="shared" si="2"/>
        <v>4256</v>
      </c>
      <c r="I24" s="37">
        <f t="shared" si="3"/>
        <v>0.015737491541468068</v>
      </c>
      <c r="J24" s="4">
        <v>35737.85</v>
      </c>
      <c r="K24" s="16">
        <v>36211.6</v>
      </c>
      <c r="L24" s="37">
        <f t="shared" si="4"/>
        <v>0.013256253523924915</v>
      </c>
      <c r="M24" s="16">
        <f t="shared" si="5"/>
        <v>473.75</v>
      </c>
    </row>
    <row r="25" spans="1:13" ht="15.75" thickBot="1">
      <c r="A25" s="5">
        <v>33</v>
      </c>
      <c r="B25" s="8" t="s">
        <v>42</v>
      </c>
      <c r="C25" s="16">
        <v>145000</v>
      </c>
      <c r="D25" s="4">
        <v>159546</v>
      </c>
      <c r="E25" s="16">
        <v>152658</v>
      </c>
      <c r="F25" s="43">
        <f t="shared" si="0"/>
        <v>0.04852220827570994</v>
      </c>
      <c r="G25" s="19">
        <f t="shared" si="1"/>
        <v>0.052813793103448275</v>
      </c>
      <c r="H25" s="11">
        <f t="shared" si="2"/>
        <v>7658</v>
      </c>
      <c r="I25" s="37">
        <f t="shared" si="3"/>
        <v>0.028317131161786295</v>
      </c>
      <c r="J25" s="4">
        <v>161012.9</v>
      </c>
      <c r="K25" s="16">
        <v>157523.5</v>
      </c>
      <c r="L25" s="37">
        <f t="shared" si="4"/>
        <v>-0.021671555508906395</v>
      </c>
      <c r="M25" s="16">
        <f t="shared" si="5"/>
        <v>-3489.399999999994</v>
      </c>
    </row>
    <row r="26" spans="1:13" s="68" customFormat="1" ht="15.75" thickBot="1">
      <c r="A26" s="98" t="s">
        <v>272</v>
      </c>
      <c r="B26" s="99"/>
      <c r="C26" s="58">
        <f>SUM(C2:C25)</f>
        <v>2875710</v>
      </c>
      <c r="D26" s="58">
        <f>SUM(D2:D25)</f>
        <v>3148335</v>
      </c>
      <c r="E26" s="58">
        <f>SUM(E2:E25)</f>
        <v>3146147</v>
      </c>
      <c r="F26" s="45">
        <f t="shared" si="0"/>
        <v>1</v>
      </c>
      <c r="G26" s="28">
        <f t="shared" si="1"/>
        <v>0.09404181923768391</v>
      </c>
      <c r="H26" s="58">
        <f t="shared" si="2"/>
        <v>270437</v>
      </c>
      <c r="I26" s="39">
        <f t="shared" si="3"/>
        <v>1</v>
      </c>
      <c r="J26" s="59">
        <v>3189014</v>
      </c>
      <c r="K26" s="58">
        <v>3218039</v>
      </c>
      <c r="L26" s="39">
        <f t="shared" si="4"/>
        <v>0.009101559290740021</v>
      </c>
      <c r="M26" s="58">
        <f t="shared" si="5"/>
        <v>29025</v>
      </c>
    </row>
    <row r="27" ht="15">
      <c r="E27" s="4"/>
    </row>
  </sheetData>
  <sheetProtection/>
  <autoFilter ref="A1:M25"/>
  <mergeCells count="1">
    <mergeCell ref="A26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90" sqref="J90"/>
    </sheetView>
  </sheetViews>
  <sheetFormatPr defaultColWidth="9.140625" defaultRowHeight="15"/>
  <cols>
    <col min="1" max="1" width="13.7109375" style="0" bestFit="1" customWidth="1"/>
    <col min="2" max="2" width="34.57421875" style="0" bestFit="1" customWidth="1"/>
    <col min="3" max="5" width="11.140625" style="0" bestFit="1" customWidth="1"/>
    <col min="6" max="6" width="17.8515625" style="0" bestFit="1" customWidth="1"/>
    <col min="7" max="7" width="27.140625" style="0" bestFit="1" customWidth="1"/>
    <col min="8" max="8" width="26.421875" style="0" bestFit="1" customWidth="1"/>
    <col min="9" max="9" width="20.421875" style="0" customWidth="1"/>
    <col min="10" max="11" width="21.28125" style="0" bestFit="1" customWidth="1"/>
    <col min="12" max="12" width="33.421875" style="0" customWidth="1"/>
    <col min="13" max="13" width="32.140625" style="0" customWidth="1"/>
  </cols>
  <sheetData>
    <row r="1" spans="1:13" ht="45.75" thickBot="1">
      <c r="A1" s="41" t="s">
        <v>2</v>
      </c>
      <c r="B1" s="20" t="s">
        <v>100</v>
      </c>
      <c r="C1" s="81">
        <v>40575</v>
      </c>
      <c r="D1" s="80">
        <v>40909</v>
      </c>
      <c r="E1" s="81">
        <v>40940</v>
      </c>
      <c r="F1" s="48" t="s">
        <v>277</v>
      </c>
      <c r="G1" s="44" t="s">
        <v>284</v>
      </c>
      <c r="H1" s="17" t="s">
        <v>285</v>
      </c>
      <c r="I1" s="17" t="s">
        <v>280</v>
      </c>
      <c r="J1" s="79" t="s">
        <v>276</v>
      </c>
      <c r="K1" s="77" t="s">
        <v>281</v>
      </c>
      <c r="L1" s="56" t="s">
        <v>286</v>
      </c>
      <c r="M1" s="17" t="s">
        <v>287</v>
      </c>
    </row>
    <row r="2" spans="1:13" ht="15">
      <c r="A2" s="1" t="s">
        <v>3</v>
      </c>
      <c r="B2" s="7" t="s">
        <v>4</v>
      </c>
      <c r="C2" s="15">
        <v>10365</v>
      </c>
      <c r="D2" s="4">
        <v>11529</v>
      </c>
      <c r="E2" s="16">
        <v>11742</v>
      </c>
      <c r="F2" s="42">
        <f aca="true" t="shared" si="0" ref="F2:F33">E2/$E$90</f>
        <v>0.008151353317639675</v>
      </c>
      <c r="G2" s="18">
        <f aca="true" t="shared" si="1" ref="G2:G33">(E2-C2)/C2</f>
        <v>0.13285094066570188</v>
      </c>
      <c r="H2" s="16">
        <f aca="true" t="shared" si="2" ref="H2:H33">E2-C2</f>
        <v>1377</v>
      </c>
      <c r="I2" s="47">
        <f aca="true" t="shared" si="3" ref="I2:I33">H2/$H$90</f>
        <v>0.011867109061920973</v>
      </c>
      <c r="J2" s="4">
        <v>11778.69</v>
      </c>
      <c r="K2" s="16">
        <v>11927.52</v>
      </c>
      <c r="L2" s="47">
        <f aca="true" t="shared" si="4" ref="L2:L33">(K2-J2)/J2</f>
        <v>0.012635530776342694</v>
      </c>
      <c r="M2" s="16">
        <f aca="true" t="shared" si="5" ref="M2:M33">K2-J2</f>
        <v>148.82999999999993</v>
      </c>
    </row>
    <row r="3" spans="1:13" ht="15">
      <c r="A3" s="5" t="s">
        <v>5</v>
      </c>
      <c r="B3" s="8" t="s">
        <v>6</v>
      </c>
      <c r="C3" s="16">
        <v>1645</v>
      </c>
      <c r="D3" s="4">
        <v>1954</v>
      </c>
      <c r="E3" s="16">
        <v>1904</v>
      </c>
      <c r="F3" s="43">
        <f t="shared" si="0"/>
        <v>0.0013217660293634765</v>
      </c>
      <c r="G3" s="19">
        <f t="shared" si="1"/>
        <v>0.1574468085106383</v>
      </c>
      <c r="H3" s="16">
        <f t="shared" si="2"/>
        <v>259</v>
      </c>
      <c r="I3" s="37">
        <f t="shared" si="3"/>
        <v>0.0022320851467229714</v>
      </c>
      <c r="J3" s="4">
        <v>2191.801</v>
      </c>
      <c r="K3" s="16">
        <v>2221.69</v>
      </c>
      <c r="L3" s="37">
        <f t="shared" si="4"/>
        <v>0.013636730706847986</v>
      </c>
      <c r="M3" s="16">
        <f t="shared" si="5"/>
        <v>29.889000000000124</v>
      </c>
    </row>
    <row r="4" spans="1:13" ht="15">
      <c r="A4" s="5" t="s">
        <v>7</v>
      </c>
      <c r="B4" s="8" t="s">
        <v>8</v>
      </c>
      <c r="C4" s="16">
        <v>865</v>
      </c>
      <c r="D4" s="4">
        <v>999</v>
      </c>
      <c r="E4" s="16">
        <v>1013</v>
      </c>
      <c r="F4" s="43">
        <f t="shared" si="0"/>
        <v>0.0007032295103703791</v>
      </c>
      <c r="G4" s="19">
        <f t="shared" si="1"/>
        <v>0.17109826589595376</v>
      </c>
      <c r="H4" s="16">
        <f t="shared" si="2"/>
        <v>148</v>
      </c>
      <c r="I4" s="37">
        <f t="shared" si="3"/>
        <v>0.0012754772266988408</v>
      </c>
      <c r="J4" s="4">
        <v>998.5733</v>
      </c>
      <c r="K4" s="16">
        <v>1012.194</v>
      </c>
      <c r="L4" s="37">
        <f t="shared" si="4"/>
        <v>0.013640160416866685</v>
      </c>
      <c r="M4" s="16">
        <f t="shared" si="5"/>
        <v>13.620699999999943</v>
      </c>
    </row>
    <row r="5" spans="1:13" ht="15">
      <c r="A5" s="5" t="s">
        <v>9</v>
      </c>
      <c r="B5" s="8" t="s">
        <v>10</v>
      </c>
      <c r="C5" s="16">
        <v>671</v>
      </c>
      <c r="D5" s="4">
        <v>730</v>
      </c>
      <c r="E5" s="16">
        <v>694</v>
      </c>
      <c r="F5" s="43">
        <f t="shared" si="0"/>
        <v>0.0004817781640642084</v>
      </c>
      <c r="G5" s="19">
        <f t="shared" si="1"/>
        <v>0.03427719821162444</v>
      </c>
      <c r="H5" s="16">
        <f t="shared" si="2"/>
        <v>23</v>
      </c>
      <c r="I5" s="37">
        <f t="shared" si="3"/>
        <v>0.00019821605550049553</v>
      </c>
      <c r="J5" s="4">
        <v>716.3515</v>
      </c>
      <c r="K5" s="16">
        <v>710.4221</v>
      </c>
      <c r="L5" s="37">
        <f t="shared" si="4"/>
        <v>-0.008277221447850654</v>
      </c>
      <c r="M5" s="16">
        <f t="shared" si="5"/>
        <v>-5.929399999999987</v>
      </c>
    </row>
    <row r="6" spans="1:13" ht="15">
      <c r="A6" s="5" t="s">
        <v>11</v>
      </c>
      <c r="B6" s="8" t="s">
        <v>12</v>
      </c>
      <c r="C6" s="16">
        <v>45</v>
      </c>
      <c r="D6" s="4">
        <v>52</v>
      </c>
      <c r="E6" s="16">
        <v>49</v>
      </c>
      <c r="F6" s="43">
        <f t="shared" si="0"/>
        <v>3.401603752038359E-05</v>
      </c>
      <c r="G6" s="19">
        <f t="shared" si="1"/>
        <v>0.08888888888888889</v>
      </c>
      <c r="H6" s="16">
        <f t="shared" si="2"/>
        <v>4</v>
      </c>
      <c r="I6" s="37">
        <f t="shared" si="3"/>
        <v>3.447235747834705E-05</v>
      </c>
      <c r="J6" s="4">
        <v>51.86774</v>
      </c>
      <c r="K6" s="16">
        <v>51.1339</v>
      </c>
      <c r="L6" s="37">
        <f t="shared" si="4"/>
        <v>-0.014148293332233114</v>
      </c>
      <c r="M6" s="16">
        <f t="shared" si="5"/>
        <v>-0.7338400000000007</v>
      </c>
    </row>
    <row r="7" spans="1:13" ht="15">
      <c r="A7" s="5" t="s">
        <v>13</v>
      </c>
      <c r="B7" s="8" t="s">
        <v>14</v>
      </c>
      <c r="C7" s="16">
        <v>833</v>
      </c>
      <c r="D7" s="4">
        <v>929</v>
      </c>
      <c r="E7" s="16">
        <v>943</v>
      </c>
      <c r="F7" s="43">
        <f t="shared" si="0"/>
        <v>0.0006546351710555454</v>
      </c>
      <c r="G7" s="19">
        <f t="shared" si="1"/>
        <v>0.13205282112845138</v>
      </c>
      <c r="H7" s="16">
        <f t="shared" si="2"/>
        <v>110</v>
      </c>
      <c r="I7" s="37">
        <f t="shared" si="3"/>
        <v>0.0009479898306545438</v>
      </c>
      <c r="J7" s="4">
        <v>973.5633</v>
      </c>
      <c r="K7" s="16">
        <v>992.2696</v>
      </c>
      <c r="L7" s="37">
        <f t="shared" si="4"/>
        <v>0.019214261671531726</v>
      </c>
      <c r="M7" s="16">
        <f t="shared" si="5"/>
        <v>18.706299999999942</v>
      </c>
    </row>
    <row r="8" spans="1:13" ht="15">
      <c r="A8" s="5" t="s">
        <v>15</v>
      </c>
      <c r="B8" s="8" t="s">
        <v>16</v>
      </c>
      <c r="C8" s="16">
        <v>4026</v>
      </c>
      <c r="D8" s="4">
        <v>4347</v>
      </c>
      <c r="E8" s="16">
        <v>4294</v>
      </c>
      <c r="F8" s="43">
        <f t="shared" si="0"/>
        <v>0.0029809156145413703</v>
      </c>
      <c r="G8" s="19">
        <f t="shared" si="1"/>
        <v>0.06656731246895181</v>
      </c>
      <c r="H8" s="16">
        <f t="shared" si="2"/>
        <v>268</v>
      </c>
      <c r="I8" s="37">
        <f t="shared" si="3"/>
        <v>0.0023096479510492525</v>
      </c>
      <c r="J8" s="4">
        <v>4493.657</v>
      </c>
      <c r="K8" s="16">
        <v>4513.091</v>
      </c>
      <c r="L8" s="37">
        <f t="shared" si="4"/>
        <v>0.004324762659900432</v>
      </c>
      <c r="M8" s="16">
        <f t="shared" si="5"/>
        <v>19.434000000000196</v>
      </c>
    </row>
    <row r="9" spans="1:13" ht="15">
      <c r="A9" s="5" t="s">
        <v>17</v>
      </c>
      <c r="B9" s="8" t="s">
        <v>18</v>
      </c>
      <c r="C9" s="16">
        <v>199</v>
      </c>
      <c r="D9" s="4">
        <v>265</v>
      </c>
      <c r="E9" s="16">
        <v>258</v>
      </c>
      <c r="F9" s="43">
        <f t="shared" si="0"/>
        <v>0.00017910485061752992</v>
      </c>
      <c r="G9" s="19">
        <f t="shared" si="1"/>
        <v>0.2964824120603015</v>
      </c>
      <c r="H9" s="16">
        <f t="shared" si="2"/>
        <v>59</v>
      </c>
      <c r="I9" s="37">
        <f t="shared" si="3"/>
        <v>0.000508467272805619</v>
      </c>
      <c r="J9" s="4">
        <v>273.8333</v>
      </c>
      <c r="K9" s="16">
        <v>274.3828</v>
      </c>
      <c r="L9" s="37">
        <f t="shared" si="4"/>
        <v>0.002006695314265892</v>
      </c>
      <c r="M9" s="16">
        <f t="shared" si="5"/>
        <v>0.5494999999999663</v>
      </c>
    </row>
    <row r="10" spans="1:13" ht="15">
      <c r="A10" s="5">
        <v>10</v>
      </c>
      <c r="B10" s="8" t="s">
        <v>19</v>
      </c>
      <c r="C10" s="16">
        <v>37774</v>
      </c>
      <c r="D10" s="4">
        <v>39324</v>
      </c>
      <c r="E10" s="16">
        <v>39519</v>
      </c>
      <c r="F10" s="43">
        <f t="shared" si="0"/>
        <v>0.02743428136261304</v>
      </c>
      <c r="G10" s="19">
        <f t="shared" si="1"/>
        <v>0.04619579605019326</v>
      </c>
      <c r="H10" s="16">
        <f t="shared" si="2"/>
        <v>1745</v>
      </c>
      <c r="I10" s="37">
        <f t="shared" si="3"/>
        <v>0.015038565949928901</v>
      </c>
      <c r="J10" s="4">
        <v>39528.16</v>
      </c>
      <c r="K10" s="16">
        <v>39741.53</v>
      </c>
      <c r="L10" s="37">
        <f t="shared" si="4"/>
        <v>0.005397923910447522</v>
      </c>
      <c r="M10" s="16">
        <f t="shared" si="5"/>
        <v>213.36999999999534</v>
      </c>
    </row>
    <row r="11" spans="1:13" ht="15">
      <c r="A11" s="5">
        <v>11</v>
      </c>
      <c r="B11" s="8" t="s">
        <v>20</v>
      </c>
      <c r="C11" s="16">
        <v>563</v>
      </c>
      <c r="D11" s="4">
        <v>571</v>
      </c>
      <c r="E11" s="16">
        <v>571</v>
      </c>
      <c r="F11" s="43">
        <f t="shared" si="0"/>
        <v>0.00039639096783957204</v>
      </c>
      <c r="G11" s="19">
        <f t="shared" si="1"/>
        <v>0.014209591474245116</v>
      </c>
      <c r="H11" s="16">
        <f t="shared" si="2"/>
        <v>8</v>
      </c>
      <c r="I11" s="37">
        <f t="shared" si="3"/>
        <v>6.89447149566941E-05</v>
      </c>
      <c r="J11" s="4">
        <v>572.4098</v>
      </c>
      <c r="K11" s="16">
        <v>575.7478</v>
      </c>
      <c r="L11" s="37">
        <f t="shared" si="4"/>
        <v>0.005831486463019965</v>
      </c>
      <c r="M11" s="16">
        <f t="shared" si="5"/>
        <v>3.3379999999999654</v>
      </c>
    </row>
    <row r="12" spans="1:13" ht="15">
      <c r="A12" s="5">
        <v>12</v>
      </c>
      <c r="B12" s="8" t="s">
        <v>21</v>
      </c>
      <c r="C12" s="16">
        <v>54</v>
      </c>
      <c r="D12" s="4">
        <v>54</v>
      </c>
      <c r="E12" s="16">
        <v>55</v>
      </c>
      <c r="F12" s="43">
        <f t="shared" si="0"/>
        <v>3.8181266604512195E-05</v>
      </c>
      <c r="G12" s="19">
        <f t="shared" si="1"/>
        <v>0.018518518518518517</v>
      </c>
      <c r="H12" s="16">
        <f t="shared" si="2"/>
        <v>1</v>
      </c>
      <c r="I12" s="37">
        <f t="shared" si="3"/>
        <v>8.618089369586763E-06</v>
      </c>
      <c r="J12" s="4">
        <v>55.10552</v>
      </c>
      <c r="K12" s="16">
        <v>55.27684</v>
      </c>
      <c r="L12" s="37">
        <f t="shared" si="4"/>
        <v>0.003108944439685924</v>
      </c>
      <c r="M12" s="16">
        <f t="shared" si="5"/>
        <v>0.17132000000000147</v>
      </c>
    </row>
    <row r="13" spans="1:13" ht="15">
      <c r="A13" s="5">
        <v>13</v>
      </c>
      <c r="B13" s="8" t="s">
        <v>22</v>
      </c>
      <c r="C13" s="16">
        <v>14717</v>
      </c>
      <c r="D13" s="4">
        <v>16133</v>
      </c>
      <c r="E13" s="16">
        <v>16367</v>
      </c>
      <c r="F13" s="43">
        <f t="shared" si="0"/>
        <v>0.011362050736655473</v>
      </c>
      <c r="G13" s="19">
        <f t="shared" si="1"/>
        <v>0.11211524087789632</v>
      </c>
      <c r="H13" s="16">
        <f t="shared" si="2"/>
        <v>1650</v>
      </c>
      <c r="I13" s="37">
        <f t="shared" si="3"/>
        <v>0.014219847459818158</v>
      </c>
      <c r="J13" s="4">
        <v>16255.62</v>
      </c>
      <c r="K13" s="16">
        <v>16508.97</v>
      </c>
      <c r="L13" s="37">
        <f t="shared" si="4"/>
        <v>0.015585379087355656</v>
      </c>
      <c r="M13" s="16">
        <f t="shared" si="5"/>
        <v>253.35000000000036</v>
      </c>
    </row>
    <row r="14" spans="1:13" ht="15">
      <c r="A14" s="5">
        <v>14</v>
      </c>
      <c r="B14" s="8" t="s">
        <v>23</v>
      </c>
      <c r="C14" s="16">
        <v>28406</v>
      </c>
      <c r="D14" s="4">
        <v>30350</v>
      </c>
      <c r="E14" s="16">
        <v>31027</v>
      </c>
      <c r="F14" s="43">
        <f t="shared" si="0"/>
        <v>0.02153909379887636</v>
      </c>
      <c r="G14" s="19">
        <f t="shared" si="1"/>
        <v>0.09226923889319158</v>
      </c>
      <c r="H14" s="16">
        <f t="shared" si="2"/>
        <v>2621</v>
      </c>
      <c r="I14" s="37">
        <f t="shared" si="3"/>
        <v>0.022588012237686906</v>
      </c>
      <c r="J14" s="4">
        <v>30848.25</v>
      </c>
      <c r="K14" s="16">
        <v>31366.55</v>
      </c>
      <c r="L14" s="37">
        <f t="shared" si="4"/>
        <v>0.016801601387436867</v>
      </c>
      <c r="M14" s="16">
        <f t="shared" si="5"/>
        <v>518.2999999999993</v>
      </c>
    </row>
    <row r="15" spans="1:13" ht="15">
      <c r="A15" s="5">
        <v>15</v>
      </c>
      <c r="B15" s="8" t="s">
        <v>24</v>
      </c>
      <c r="C15" s="16">
        <v>5238</v>
      </c>
      <c r="D15" s="4">
        <v>5787</v>
      </c>
      <c r="E15" s="16">
        <v>5909</v>
      </c>
      <c r="F15" s="43">
        <f t="shared" si="0"/>
        <v>0.004102056443019319</v>
      </c>
      <c r="G15" s="19">
        <f t="shared" si="1"/>
        <v>0.12810232913325698</v>
      </c>
      <c r="H15" s="16">
        <f t="shared" si="2"/>
        <v>671</v>
      </c>
      <c r="I15" s="37">
        <f t="shared" si="3"/>
        <v>0.005782737966992718</v>
      </c>
      <c r="J15" s="4">
        <v>5860.782</v>
      </c>
      <c r="K15" s="16">
        <v>5943.292</v>
      </c>
      <c r="L15" s="37">
        <f t="shared" si="4"/>
        <v>0.014078326066385035</v>
      </c>
      <c r="M15" s="16">
        <f t="shared" si="5"/>
        <v>82.51000000000022</v>
      </c>
    </row>
    <row r="16" spans="1:13" ht="15">
      <c r="A16" s="5">
        <v>16</v>
      </c>
      <c r="B16" s="8" t="s">
        <v>25</v>
      </c>
      <c r="C16" s="16">
        <v>10697</v>
      </c>
      <c r="D16" s="4">
        <v>11179</v>
      </c>
      <c r="E16" s="16">
        <v>11241</v>
      </c>
      <c r="F16" s="43">
        <f t="shared" si="0"/>
        <v>0.0078035566891149375</v>
      </c>
      <c r="G16" s="19">
        <f t="shared" si="1"/>
        <v>0.05085538001308778</v>
      </c>
      <c r="H16" s="16">
        <f t="shared" si="2"/>
        <v>544</v>
      </c>
      <c r="I16" s="37">
        <f t="shared" si="3"/>
        <v>0.004688240617055199</v>
      </c>
      <c r="J16" s="4">
        <v>11411.94</v>
      </c>
      <c r="K16" s="16">
        <v>11487.32</v>
      </c>
      <c r="L16" s="37">
        <f t="shared" si="4"/>
        <v>0.006605362453710692</v>
      </c>
      <c r="M16" s="16">
        <f t="shared" si="5"/>
        <v>75.3799999999992</v>
      </c>
    </row>
    <row r="17" spans="1:13" ht="15">
      <c r="A17" s="5">
        <v>17</v>
      </c>
      <c r="B17" s="8" t="s">
        <v>26</v>
      </c>
      <c r="C17" s="16">
        <v>1880</v>
      </c>
      <c r="D17" s="4">
        <v>1962</v>
      </c>
      <c r="E17" s="16">
        <v>1951</v>
      </c>
      <c r="F17" s="43">
        <f t="shared" si="0"/>
        <v>0.0013543936571891507</v>
      </c>
      <c r="G17" s="19">
        <f t="shared" si="1"/>
        <v>0.03776595744680851</v>
      </c>
      <c r="H17" s="16">
        <f t="shared" si="2"/>
        <v>71</v>
      </c>
      <c r="I17" s="37">
        <f t="shared" si="3"/>
        <v>0.0006118843452406601</v>
      </c>
      <c r="J17" s="4">
        <v>1971.924</v>
      </c>
      <c r="K17" s="16">
        <v>1974.089</v>
      </c>
      <c r="L17" s="37">
        <f t="shared" si="4"/>
        <v>0.0010979124956134027</v>
      </c>
      <c r="M17" s="16">
        <f t="shared" si="5"/>
        <v>2.1649999999999636</v>
      </c>
    </row>
    <row r="18" spans="1:13" ht="15">
      <c r="A18" s="5">
        <v>18</v>
      </c>
      <c r="B18" s="8" t="s">
        <v>27</v>
      </c>
      <c r="C18" s="16">
        <v>8640</v>
      </c>
      <c r="D18" s="4">
        <v>9062</v>
      </c>
      <c r="E18" s="16">
        <v>9176</v>
      </c>
      <c r="F18" s="43">
        <f t="shared" si="0"/>
        <v>0.006370023679327343</v>
      </c>
      <c r="G18" s="19">
        <f t="shared" si="1"/>
        <v>0.062037037037037036</v>
      </c>
      <c r="H18" s="16">
        <f t="shared" si="2"/>
        <v>536</v>
      </c>
      <c r="I18" s="37">
        <f t="shared" si="3"/>
        <v>0.004619295902098505</v>
      </c>
      <c r="J18" s="4">
        <v>9140.2</v>
      </c>
      <c r="K18" s="16">
        <v>9200.451</v>
      </c>
      <c r="L18" s="37">
        <f t="shared" si="4"/>
        <v>0.006591868886895076</v>
      </c>
      <c r="M18" s="16">
        <f t="shared" si="5"/>
        <v>60.250999999998385</v>
      </c>
    </row>
    <row r="19" spans="1:13" ht="15">
      <c r="A19" s="5">
        <v>19</v>
      </c>
      <c r="B19" s="8" t="s">
        <v>28</v>
      </c>
      <c r="C19" s="16">
        <v>372</v>
      </c>
      <c r="D19" s="4">
        <v>372</v>
      </c>
      <c r="E19" s="16">
        <v>374</v>
      </c>
      <c r="F19" s="43">
        <f t="shared" si="0"/>
        <v>0.0002596326129106829</v>
      </c>
      <c r="G19" s="19">
        <f t="shared" si="1"/>
        <v>0.005376344086021506</v>
      </c>
      <c r="H19" s="16">
        <f t="shared" si="2"/>
        <v>2</v>
      </c>
      <c r="I19" s="37">
        <f t="shared" si="3"/>
        <v>1.7236178739173526E-05</v>
      </c>
      <c r="J19" s="4">
        <v>372.71</v>
      </c>
      <c r="K19" s="16">
        <v>375.2757</v>
      </c>
      <c r="L19" s="37">
        <f t="shared" si="4"/>
        <v>0.006883904376056431</v>
      </c>
      <c r="M19" s="16">
        <f t="shared" si="5"/>
        <v>2.5656999999999925</v>
      </c>
    </row>
    <row r="20" spans="1:13" ht="15">
      <c r="A20" s="5">
        <v>20</v>
      </c>
      <c r="B20" s="8" t="s">
        <v>29</v>
      </c>
      <c r="C20" s="16">
        <v>4267</v>
      </c>
      <c r="D20" s="4">
        <v>4440</v>
      </c>
      <c r="E20" s="16">
        <v>4490</v>
      </c>
      <c r="F20" s="43">
        <f t="shared" si="0"/>
        <v>0.0031169797646229042</v>
      </c>
      <c r="G20" s="19">
        <f t="shared" si="1"/>
        <v>0.05226154206702601</v>
      </c>
      <c r="H20" s="16">
        <f t="shared" si="2"/>
        <v>223</v>
      </c>
      <c r="I20" s="37">
        <f t="shared" si="3"/>
        <v>0.001921833929417848</v>
      </c>
      <c r="J20" s="4">
        <v>4468.919</v>
      </c>
      <c r="K20" s="16">
        <v>4506.4</v>
      </c>
      <c r="L20" s="37">
        <f t="shared" si="4"/>
        <v>0.008387039460773347</v>
      </c>
      <c r="M20" s="16">
        <f t="shared" si="5"/>
        <v>37.48099999999977</v>
      </c>
    </row>
    <row r="21" spans="1:13" ht="15">
      <c r="A21" s="5">
        <v>21</v>
      </c>
      <c r="B21" s="8" t="s">
        <v>30</v>
      </c>
      <c r="C21" s="16">
        <v>176</v>
      </c>
      <c r="D21" s="4">
        <v>208</v>
      </c>
      <c r="E21" s="16">
        <v>219</v>
      </c>
      <c r="F21" s="43">
        <f t="shared" si="0"/>
        <v>0.000152030861570694</v>
      </c>
      <c r="G21" s="19">
        <f t="shared" si="1"/>
        <v>0.24431818181818182</v>
      </c>
      <c r="H21" s="16">
        <f t="shared" si="2"/>
        <v>43</v>
      </c>
      <c r="I21" s="37">
        <f t="shared" si="3"/>
        <v>0.0003705778428922308</v>
      </c>
      <c r="J21" s="4">
        <v>214.1559</v>
      </c>
      <c r="K21" s="16">
        <v>221.6085</v>
      </c>
      <c r="L21" s="37">
        <f t="shared" si="4"/>
        <v>0.034799881768375236</v>
      </c>
      <c r="M21" s="16">
        <f t="shared" si="5"/>
        <v>7.45259999999999</v>
      </c>
    </row>
    <row r="22" spans="1:13" ht="15">
      <c r="A22" s="5">
        <v>22</v>
      </c>
      <c r="B22" s="8" t="s">
        <v>31</v>
      </c>
      <c r="C22" s="16">
        <v>10407</v>
      </c>
      <c r="D22" s="4">
        <v>10999</v>
      </c>
      <c r="E22" s="16">
        <v>11078</v>
      </c>
      <c r="F22" s="43">
        <f t="shared" si="0"/>
        <v>0.00769040129899611</v>
      </c>
      <c r="G22" s="19">
        <f t="shared" si="1"/>
        <v>0.06447583357355625</v>
      </c>
      <c r="H22" s="16">
        <f t="shared" si="2"/>
        <v>671</v>
      </c>
      <c r="I22" s="37">
        <f t="shared" si="3"/>
        <v>0.005782737966992718</v>
      </c>
      <c r="J22" s="4">
        <v>11098.52</v>
      </c>
      <c r="K22" s="16">
        <v>11185.98</v>
      </c>
      <c r="L22" s="37">
        <f t="shared" si="4"/>
        <v>0.007880329989944526</v>
      </c>
      <c r="M22" s="16">
        <f t="shared" si="5"/>
        <v>87.45999999999913</v>
      </c>
    </row>
    <row r="23" spans="1:13" ht="15">
      <c r="A23" s="5">
        <v>23</v>
      </c>
      <c r="B23" s="8" t="s">
        <v>32</v>
      </c>
      <c r="C23" s="16">
        <v>11652</v>
      </c>
      <c r="D23" s="4">
        <v>12405</v>
      </c>
      <c r="E23" s="16">
        <v>12467</v>
      </c>
      <c r="F23" s="43">
        <f t="shared" si="0"/>
        <v>0.008654651831971881</v>
      </c>
      <c r="G23" s="19">
        <f t="shared" si="1"/>
        <v>0.06994507380707175</v>
      </c>
      <c r="H23" s="16">
        <f t="shared" si="2"/>
        <v>815</v>
      </c>
      <c r="I23" s="37">
        <f t="shared" si="3"/>
        <v>0.007023742836213212</v>
      </c>
      <c r="J23" s="4">
        <v>12608.35</v>
      </c>
      <c r="K23" s="16">
        <v>12695.38</v>
      </c>
      <c r="L23" s="37">
        <f t="shared" si="4"/>
        <v>0.006902568535930461</v>
      </c>
      <c r="M23" s="16">
        <f t="shared" si="5"/>
        <v>87.02999999999884</v>
      </c>
    </row>
    <row r="24" spans="1:13" ht="15">
      <c r="A24" s="5">
        <v>24</v>
      </c>
      <c r="B24" s="8" t="s">
        <v>33</v>
      </c>
      <c r="C24" s="16">
        <v>8426</v>
      </c>
      <c r="D24" s="4">
        <v>8988</v>
      </c>
      <c r="E24" s="16">
        <v>9037</v>
      </c>
      <c r="F24" s="43">
        <f t="shared" si="0"/>
        <v>0.0062735292055450306</v>
      </c>
      <c r="G24" s="19">
        <f t="shared" si="1"/>
        <v>0.0725136482316639</v>
      </c>
      <c r="H24" s="16">
        <f t="shared" si="2"/>
        <v>611</v>
      </c>
      <c r="I24" s="37">
        <f t="shared" si="3"/>
        <v>0.005265652604817512</v>
      </c>
      <c r="J24" s="4">
        <v>9123.2</v>
      </c>
      <c r="K24" s="16">
        <v>9217.531</v>
      </c>
      <c r="L24" s="37">
        <f t="shared" si="4"/>
        <v>0.010339683444405485</v>
      </c>
      <c r="M24" s="16">
        <f t="shared" si="5"/>
        <v>94.33100000000013</v>
      </c>
    </row>
    <row r="25" spans="1:13" ht="15">
      <c r="A25" s="5">
        <v>25</v>
      </c>
      <c r="B25" s="8" t="s">
        <v>34</v>
      </c>
      <c r="C25" s="16">
        <v>29177</v>
      </c>
      <c r="D25" s="4">
        <v>30236</v>
      </c>
      <c r="E25" s="16">
        <v>30467</v>
      </c>
      <c r="F25" s="43">
        <f t="shared" si="0"/>
        <v>0.02115033908435769</v>
      </c>
      <c r="G25" s="19">
        <f t="shared" si="1"/>
        <v>0.044212907427082976</v>
      </c>
      <c r="H25" s="16">
        <f t="shared" si="2"/>
        <v>1290</v>
      </c>
      <c r="I25" s="37">
        <f t="shared" si="3"/>
        <v>0.011117335286766923</v>
      </c>
      <c r="J25" s="4">
        <v>30479.12</v>
      </c>
      <c r="K25" s="16">
        <v>30701.89</v>
      </c>
      <c r="L25" s="37">
        <f t="shared" si="4"/>
        <v>0.0073089380533296385</v>
      </c>
      <c r="M25" s="16">
        <f t="shared" si="5"/>
        <v>222.77000000000044</v>
      </c>
    </row>
    <row r="26" spans="1:13" ht="15">
      <c r="A26" s="5">
        <v>26</v>
      </c>
      <c r="B26" s="8" t="s">
        <v>35</v>
      </c>
      <c r="C26" s="16">
        <v>2124</v>
      </c>
      <c r="D26" s="4">
        <v>2052</v>
      </c>
      <c r="E26" s="16">
        <v>2057</v>
      </c>
      <c r="F26" s="43">
        <f t="shared" si="0"/>
        <v>0.001427979371008756</v>
      </c>
      <c r="G26" s="19">
        <f t="shared" si="1"/>
        <v>-0.03154425612052731</v>
      </c>
      <c r="H26" s="16">
        <f t="shared" si="2"/>
        <v>-67</v>
      </c>
      <c r="I26" s="37">
        <f t="shared" si="3"/>
        <v>-0.0005774119877623131</v>
      </c>
      <c r="J26" s="4">
        <v>2083.936</v>
      </c>
      <c r="K26" s="16">
        <v>2085.992</v>
      </c>
      <c r="L26" s="37">
        <f t="shared" si="4"/>
        <v>0.0009865945979147344</v>
      </c>
      <c r="M26" s="16">
        <f t="shared" si="5"/>
        <v>2.05600000000004</v>
      </c>
    </row>
    <row r="27" spans="1:13" ht="15">
      <c r="A27" s="5">
        <v>27</v>
      </c>
      <c r="B27" s="8" t="s">
        <v>36</v>
      </c>
      <c r="C27" s="16">
        <v>4315</v>
      </c>
      <c r="D27" s="4">
        <v>4558</v>
      </c>
      <c r="E27" s="16">
        <v>4606</v>
      </c>
      <c r="F27" s="43">
        <f t="shared" si="0"/>
        <v>0.0031975075269160573</v>
      </c>
      <c r="G27" s="19">
        <f t="shared" si="1"/>
        <v>0.06743916570104287</v>
      </c>
      <c r="H27" s="16">
        <f t="shared" si="2"/>
        <v>291</v>
      </c>
      <c r="I27" s="37">
        <f t="shared" si="3"/>
        <v>0.002507864006549748</v>
      </c>
      <c r="J27" s="4">
        <v>4558.24</v>
      </c>
      <c r="K27" s="16">
        <v>4558.31</v>
      </c>
      <c r="L27" s="37">
        <f t="shared" si="4"/>
        <v>1.535680438077382E-05</v>
      </c>
      <c r="M27" s="16">
        <f t="shared" si="5"/>
        <v>0.07000000000061846</v>
      </c>
    </row>
    <row r="28" spans="1:13" ht="15">
      <c r="A28" s="5">
        <v>28</v>
      </c>
      <c r="B28" s="8" t="s">
        <v>37</v>
      </c>
      <c r="C28" s="16">
        <v>14556</v>
      </c>
      <c r="D28" s="4">
        <v>15939</v>
      </c>
      <c r="E28" s="16">
        <v>16117</v>
      </c>
      <c r="F28" s="43">
        <f t="shared" si="0"/>
        <v>0.011188499524816781</v>
      </c>
      <c r="G28" s="19">
        <f t="shared" si="1"/>
        <v>0.10724100027480077</v>
      </c>
      <c r="H28" s="16">
        <f t="shared" si="2"/>
        <v>1561</v>
      </c>
      <c r="I28" s="37">
        <f t="shared" si="3"/>
        <v>0.013452837505924936</v>
      </c>
      <c r="J28" s="4">
        <v>16135.19</v>
      </c>
      <c r="K28" s="16">
        <v>16383.9</v>
      </c>
      <c r="L28" s="37">
        <f t="shared" si="4"/>
        <v>0.015414135191466546</v>
      </c>
      <c r="M28" s="16">
        <f t="shared" si="5"/>
        <v>248.70999999999913</v>
      </c>
    </row>
    <row r="29" spans="1:13" ht="15">
      <c r="A29" s="5">
        <v>29</v>
      </c>
      <c r="B29" s="8" t="s">
        <v>38</v>
      </c>
      <c r="C29" s="16">
        <v>2621</v>
      </c>
      <c r="D29" s="4">
        <v>2835</v>
      </c>
      <c r="E29" s="16">
        <v>2883</v>
      </c>
      <c r="F29" s="43">
        <f t="shared" si="0"/>
        <v>0.0020013925749237937</v>
      </c>
      <c r="G29" s="19">
        <f t="shared" si="1"/>
        <v>0.09996184662342618</v>
      </c>
      <c r="H29" s="16">
        <f t="shared" si="2"/>
        <v>262</v>
      </c>
      <c r="I29" s="37">
        <f t="shared" si="3"/>
        <v>0.002257939414831732</v>
      </c>
      <c r="J29" s="4">
        <v>2845.808</v>
      </c>
      <c r="K29" s="16">
        <v>2902.31</v>
      </c>
      <c r="L29" s="37">
        <f t="shared" si="4"/>
        <v>0.019854466640054406</v>
      </c>
      <c r="M29" s="16">
        <f t="shared" si="5"/>
        <v>56.50199999999995</v>
      </c>
    </row>
    <row r="30" spans="1:13" ht="15">
      <c r="A30" s="5">
        <v>30</v>
      </c>
      <c r="B30" s="8" t="s">
        <v>39</v>
      </c>
      <c r="C30" s="16">
        <v>1075</v>
      </c>
      <c r="D30" s="4">
        <v>1086</v>
      </c>
      <c r="E30" s="16">
        <v>1029</v>
      </c>
      <c r="F30" s="43">
        <f t="shared" si="0"/>
        <v>0.0007143367879280554</v>
      </c>
      <c r="G30" s="19">
        <f t="shared" si="1"/>
        <v>-0.04279069767441861</v>
      </c>
      <c r="H30" s="16">
        <f t="shared" si="2"/>
        <v>-46</v>
      </c>
      <c r="I30" s="37">
        <f t="shared" si="3"/>
        <v>-0.00039643211100099106</v>
      </c>
      <c r="J30" s="4">
        <v>1089.386</v>
      </c>
      <c r="K30" s="16">
        <v>1032.945</v>
      </c>
      <c r="L30" s="37">
        <f t="shared" si="4"/>
        <v>-0.05180991861470593</v>
      </c>
      <c r="M30" s="16">
        <f t="shared" si="5"/>
        <v>-56.44100000000003</v>
      </c>
    </row>
    <row r="31" spans="1:13" ht="15">
      <c r="A31" s="5">
        <v>31</v>
      </c>
      <c r="B31" s="8" t="s">
        <v>40</v>
      </c>
      <c r="C31" s="16">
        <v>14970</v>
      </c>
      <c r="D31" s="4">
        <v>17069</v>
      </c>
      <c r="E31" s="16">
        <v>17410</v>
      </c>
      <c r="F31" s="43">
        <f t="shared" si="0"/>
        <v>0.012086106392446496</v>
      </c>
      <c r="G31" s="19">
        <f t="shared" si="1"/>
        <v>0.1629926519706079</v>
      </c>
      <c r="H31" s="16">
        <f t="shared" si="2"/>
        <v>2440</v>
      </c>
      <c r="I31" s="37">
        <f t="shared" si="3"/>
        <v>0.021028138061791702</v>
      </c>
      <c r="J31" s="4">
        <v>17190.09</v>
      </c>
      <c r="K31" s="16">
        <v>17555.39</v>
      </c>
      <c r="L31" s="37">
        <f t="shared" si="4"/>
        <v>0.021250615907188342</v>
      </c>
      <c r="M31" s="16">
        <f t="shared" si="5"/>
        <v>365.2999999999993</v>
      </c>
    </row>
    <row r="32" spans="1:13" ht="15">
      <c r="A32" s="5">
        <v>32</v>
      </c>
      <c r="B32" s="8" t="s">
        <v>41</v>
      </c>
      <c r="C32" s="16">
        <v>5100</v>
      </c>
      <c r="D32" s="4">
        <v>5429</v>
      </c>
      <c r="E32" s="16">
        <v>5504</v>
      </c>
      <c r="F32" s="43">
        <f t="shared" si="0"/>
        <v>0.003820903479840638</v>
      </c>
      <c r="G32" s="19">
        <f t="shared" si="1"/>
        <v>0.0792156862745098</v>
      </c>
      <c r="H32" s="16">
        <f t="shared" si="2"/>
        <v>404</v>
      </c>
      <c r="I32" s="37">
        <f t="shared" si="3"/>
        <v>0.003481708105313052</v>
      </c>
      <c r="J32" s="4">
        <v>5531.769</v>
      </c>
      <c r="K32" s="16">
        <v>5575.083</v>
      </c>
      <c r="L32" s="37">
        <f t="shared" si="4"/>
        <v>0.007830044963916497</v>
      </c>
      <c r="M32" s="16">
        <f t="shared" si="5"/>
        <v>43.313999999999396</v>
      </c>
    </row>
    <row r="33" spans="1:13" ht="15">
      <c r="A33" s="5">
        <v>33</v>
      </c>
      <c r="B33" s="8" t="s">
        <v>42</v>
      </c>
      <c r="C33" s="16">
        <v>18853</v>
      </c>
      <c r="D33" s="4">
        <v>19348</v>
      </c>
      <c r="E33" s="16">
        <v>19421</v>
      </c>
      <c r="F33" s="43">
        <f t="shared" si="0"/>
        <v>0.013482152340476932</v>
      </c>
      <c r="G33" s="19">
        <f t="shared" si="1"/>
        <v>0.0301278311144115</v>
      </c>
      <c r="H33" s="16">
        <f t="shared" si="2"/>
        <v>568</v>
      </c>
      <c r="I33" s="37">
        <f t="shared" si="3"/>
        <v>0.004895074761925281</v>
      </c>
      <c r="J33" s="4">
        <v>19561.54</v>
      </c>
      <c r="K33" s="16">
        <v>19714.15</v>
      </c>
      <c r="L33" s="37">
        <f t="shared" si="4"/>
        <v>0.007801533008137426</v>
      </c>
      <c r="M33" s="16">
        <f t="shared" si="5"/>
        <v>152.61000000000058</v>
      </c>
    </row>
    <row r="34" spans="1:13" ht="15">
      <c r="A34" s="5">
        <v>35</v>
      </c>
      <c r="B34" s="8" t="s">
        <v>43</v>
      </c>
      <c r="C34" s="16">
        <v>41636</v>
      </c>
      <c r="D34" s="4">
        <v>40443</v>
      </c>
      <c r="E34" s="16">
        <v>40169</v>
      </c>
      <c r="F34" s="43">
        <f aca="true" t="shared" si="6" ref="F34:F65">E34/$E$90</f>
        <v>0.02788551451339364</v>
      </c>
      <c r="G34" s="19">
        <f aca="true" t="shared" si="7" ref="G34:G65">(E34-C34)/C34</f>
        <v>-0.03523393217408012</v>
      </c>
      <c r="H34" s="16">
        <f aca="true" t="shared" si="8" ref="H34:H65">E34-C34</f>
        <v>-1467</v>
      </c>
      <c r="I34" s="37">
        <f aca="true" t="shared" si="9" ref="I34:I65">H34/$H$90</f>
        <v>-0.012642737105183781</v>
      </c>
      <c r="J34" s="4">
        <v>39288.82</v>
      </c>
      <c r="K34" s="16">
        <v>38905.32</v>
      </c>
      <c r="L34" s="37">
        <f aca="true" t="shared" si="10" ref="L34:L65">(K34-J34)/J34</f>
        <v>-0.00976104652672185</v>
      </c>
      <c r="M34" s="16">
        <f aca="true" t="shared" si="11" ref="M34:M65">K34-J34</f>
        <v>-383.5</v>
      </c>
    </row>
    <row r="35" spans="1:13" ht="15">
      <c r="A35" s="5">
        <v>36</v>
      </c>
      <c r="B35" s="8" t="s">
        <v>44</v>
      </c>
      <c r="C35" s="16">
        <v>1111</v>
      </c>
      <c r="D35" s="4">
        <v>1137</v>
      </c>
      <c r="E35" s="16">
        <v>1069</v>
      </c>
      <c r="F35" s="43">
        <f t="shared" si="6"/>
        <v>0.0007421049818222461</v>
      </c>
      <c r="G35" s="19">
        <f t="shared" si="7"/>
        <v>-0.037803780378037805</v>
      </c>
      <c r="H35" s="16">
        <f t="shared" si="8"/>
        <v>-42</v>
      </c>
      <c r="I35" s="37">
        <f t="shared" si="9"/>
        <v>-0.00036195975352264404</v>
      </c>
      <c r="J35" s="4">
        <v>1223.294</v>
      </c>
      <c r="K35" s="16">
        <v>1173.184</v>
      </c>
      <c r="L35" s="37">
        <f t="shared" si="10"/>
        <v>-0.04096316993298432</v>
      </c>
      <c r="M35" s="16">
        <f t="shared" si="11"/>
        <v>-50.11000000000013</v>
      </c>
    </row>
    <row r="36" spans="1:13" ht="15">
      <c r="A36" s="5">
        <v>37</v>
      </c>
      <c r="B36" s="8" t="s">
        <v>45</v>
      </c>
      <c r="C36" s="16">
        <v>221</v>
      </c>
      <c r="D36" s="4">
        <v>262</v>
      </c>
      <c r="E36" s="16">
        <v>246</v>
      </c>
      <c r="F36" s="43">
        <f t="shared" si="6"/>
        <v>0.0001707743924492727</v>
      </c>
      <c r="G36" s="19">
        <f t="shared" si="7"/>
        <v>0.11312217194570136</v>
      </c>
      <c r="H36" s="16">
        <f t="shared" si="8"/>
        <v>25</v>
      </c>
      <c r="I36" s="37">
        <f t="shared" si="9"/>
        <v>0.00021545223423966907</v>
      </c>
      <c r="J36" s="4">
        <v>281.9129</v>
      </c>
      <c r="K36" s="16">
        <v>277.1062</v>
      </c>
      <c r="L36" s="37">
        <f t="shared" si="10"/>
        <v>-0.017050301706661802</v>
      </c>
      <c r="M36" s="16">
        <f t="shared" si="11"/>
        <v>-4.806699999999978</v>
      </c>
    </row>
    <row r="37" spans="1:13" ht="15">
      <c r="A37" s="5">
        <v>38</v>
      </c>
      <c r="B37" s="8" t="s">
        <v>46</v>
      </c>
      <c r="C37" s="16">
        <v>2835</v>
      </c>
      <c r="D37" s="4">
        <v>3146</v>
      </c>
      <c r="E37" s="16">
        <v>3048</v>
      </c>
      <c r="F37" s="43">
        <f t="shared" si="6"/>
        <v>0.0021159363747373303</v>
      </c>
      <c r="G37" s="19">
        <f t="shared" si="7"/>
        <v>0.07513227513227513</v>
      </c>
      <c r="H37" s="16">
        <f t="shared" si="8"/>
        <v>213</v>
      </c>
      <c r="I37" s="37">
        <f t="shared" si="9"/>
        <v>0.0018356530357219805</v>
      </c>
      <c r="J37" s="4">
        <v>3117.92</v>
      </c>
      <c r="K37" s="16">
        <v>3047.611</v>
      </c>
      <c r="L37" s="37">
        <f t="shared" si="10"/>
        <v>-0.022549969210242788</v>
      </c>
      <c r="M37" s="16">
        <f t="shared" si="11"/>
        <v>-70.3090000000002</v>
      </c>
    </row>
    <row r="38" spans="1:13" ht="15">
      <c r="A38" s="5">
        <v>39</v>
      </c>
      <c r="B38" s="8" t="s">
        <v>47</v>
      </c>
      <c r="C38" s="16">
        <v>189</v>
      </c>
      <c r="D38" s="4">
        <v>190</v>
      </c>
      <c r="E38" s="16">
        <v>190</v>
      </c>
      <c r="F38" s="43">
        <f t="shared" si="6"/>
        <v>0.00013189892099740576</v>
      </c>
      <c r="G38" s="19">
        <f t="shared" si="7"/>
        <v>0.005291005291005291</v>
      </c>
      <c r="H38" s="16">
        <f t="shared" si="8"/>
        <v>1</v>
      </c>
      <c r="I38" s="37">
        <f t="shared" si="9"/>
        <v>8.618089369586763E-06</v>
      </c>
      <c r="J38" s="4">
        <v>200.9036</v>
      </c>
      <c r="K38" s="16">
        <v>197.9265</v>
      </c>
      <c r="L38" s="37">
        <f t="shared" si="10"/>
        <v>-0.014818549792039601</v>
      </c>
      <c r="M38" s="16">
        <f t="shared" si="11"/>
        <v>-2.977100000000007</v>
      </c>
    </row>
    <row r="39" spans="1:13" ht="15">
      <c r="A39" s="5">
        <v>41</v>
      </c>
      <c r="B39" s="8" t="s">
        <v>48</v>
      </c>
      <c r="C39" s="16">
        <v>106286</v>
      </c>
      <c r="D39" s="4">
        <v>108823</v>
      </c>
      <c r="E39" s="16">
        <v>108051</v>
      </c>
      <c r="F39" s="43">
        <f t="shared" si="6"/>
        <v>0.07500952796152995</v>
      </c>
      <c r="G39" s="19">
        <f t="shared" si="7"/>
        <v>0.016606138155542592</v>
      </c>
      <c r="H39" s="16">
        <f t="shared" si="8"/>
        <v>1765</v>
      </c>
      <c r="I39" s="37">
        <f t="shared" si="9"/>
        <v>0.015210927737320636</v>
      </c>
      <c r="J39" s="4">
        <v>114529.2</v>
      </c>
      <c r="K39" s="16">
        <v>114524.2</v>
      </c>
      <c r="L39" s="37">
        <f t="shared" si="10"/>
        <v>-4.365698878539272E-05</v>
      </c>
      <c r="M39" s="16">
        <f t="shared" si="11"/>
        <v>-5</v>
      </c>
    </row>
    <row r="40" spans="1:13" ht="15">
      <c r="A40" s="5">
        <v>42</v>
      </c>
      <c r="B40" s="8" t="s">
        <v>49</v>
      </c>
      <c r="C40" s="16">
        <v>9724</v>
      </c>
      <c r="D40" s="4">
        <v>10702</v>
      </c>
      <c r="E40" s="16">
        <v>10088</v>
      </c>
      <c r="F40" s="43">
        <f t="shared" si="6"/>
        <v>0.007003138500114891</v>
      </c>
      <c r="G40" s="19">
        <f t="shared" si="7"/>
        <v>0.0374331550802139</v>
      </c>
      <c r="H40" s="16">
        <f t="shared" si="8"/>
        <v>364</v>
      </c>
      <c r="I40" s="37">
        <f t="shared" si="9"/>
        <v>0.0031369845305295814</v>
      </c>
      <c r="J40" s="4">
        <v>13286.94</v>
      </c>
      <c r="K40" s="16">
        <v>13248.06</v>
      </c>
      <c r="L40" s="37">
        <f t="shared" si="10"/>
        <v>-0.0029261816490479386</v>
      </c>
      <c r="M40" s="16">
        <f t="shared" si="11"/>
        <v>-38.88000000000102</v>
      </c>
    </row>
    <row r="41" spans="1:13" ht="15">
      <c r="A41" s="5">
        <v>43</v>
      </c>
      <c r="B41" s="8" t="s">
        <v>50</v>
      </c>
      <c r="C41" s="16">
        <v>40986</v>
      </c>
      <c r="D41" s="4">
        <v>46574</v>
      </c>
      <c r="E41" s="16">
        <v>46683</v>
      </c>
      <c r="F41" s="43">
        <f t="shared" si="6"/>
        <v>0.032407564889062594</v>
      </c>
      <c r="G41" s="19">
        <f t="shared" si="7"/>
        <v>0.13899868247694336</v>
      </c>
      <c r="H41" s="16">
        <f t="shared" si="8"/>
        <v>5697</v>
      </c>
      <c r="I41" s="37">
        <f t="shared" si="9"/>
        <v>0.049097255138535786</v>
      </c>
      <c r="J41" s="4">
        <v>48012.25</v>
      </c>
      <c r="K41" s="16">
        <v>48705.27</v>
      </c>
      <c r="L41" s="37">
        <f t="shared" si="10"/>
        <v>0.014434232930137554</v>
      </c>
      <c r="M41" s="16">
        <f t="shared" si="11"/>
        <v>693.0199999999968</v>
      </c>
    </row>
    <row r="42" spans="1:13" ht="15">
      <c r="A42" s="5">
        <v>45</v>
      </c>
      <c r="B42" s="8" t="s">
        <v>51</v>
      </c>
      <c r="C42" s="16">
        <v>25202</v>
      </c>
      <c r="D42" s="4">
        <v>29605</v>
      </c>
      <c r="E42" s="16">
        <v>30398</v>
      </c>
      <c r="F42" s="43">
        <f t="shared" si="6"/>
        <v>0.021102438949890213</v>
      </c>
      <c r="G42" s="19">
        <f t="shared" si="7"/>
        <v>0.2061741131656218</v>
      </c>
      <c r="H42" s="16">
        <f t="shared" si="8"/>
        <v>5196</v>
      </c>
      <c r="I42" s="37">
        <f t="shared" si="9"/>
        <v>0.04477959236437282</v>
      </c>
      <c r="J42" s="4">
        <v>29798.5</v>
      </c>
      <c r="K42" s="16">
        <v>30565.33</v>
      </c>
      <c r="L42" s="37">
        <f t="shared" si="10"/>
        <v>0.025733845663372376</v>
      </c>
      <c r="M42" s="16">
        <f t="shared" si="11"/>
        <v>766.8300000000017</v>
      </c>
    </row>
    <row r="43" spans="1:13" ht="15">
      <c r="A43" s="5">
        <v>46</v>
      </c>
      <c r="B43" s="8" t="s">
        <v>52</v>
      </c>
      <c r="C43" s="16">
        <v>86137</v>
      </c>
      <c r="D43" s="4">
        <v>91828</v>
      </c>
      <c r="E43" s="16">
        <v>92951</v>
      </c>
      <c r="F43" s="43">
        <f t="shared" si="6"/>
        <v>0.06452703476647297</v>
      </c>
      <c r="G43" s="19">
        <f t="shared" si="7"/>
        <v>0.07910653958229333</v>
      </c>
      <c r="H43" s="16">
        <f t="shared" si="8"/>
        <v>6814</v>
      </c>
      <c r="I43" s="37">
        <f t="shared" si="9"/>
        <v>0.058723660964364204</v>
      </c>
      <c r="J43" s="4">
        <v>92225.52</v>
      </c>
      <c r="K43" s="16">
        <v>93173.05</v>
      </c>
      <c r="L43" s="37">
        <f t="shared" si="10"/>
        <v>0.010274054296468035</v>
      </c>
      <c r="M43" s="16">
        <f t="shared" si="11"/>
        <v>947.5299999999988</v>
      </c>
    </row>
    <row r="44" spans="1:13" ht="15">
      <c r="A44" s="5">
        <v>47</v>
      </c>
      <c r="B44" s="8" t="s">
        <v>53</v>
      </c>
      <c r="C44" s="16">
        <v>228772</v>
      </c>
      <c r="D44" s="4">
        <v>250019</v>
      </c>
      <c r="E44" s="16">
        <v>253388</v>
      </c>
      <c r="F44" s="43">
        <f t="shared" si="6"/>
        <v>0.17590317786152973</v>
      </c>
      <c r="G44" s="19">
        <f t="shared" si="7"/>
        <v>0.10760058049061948</v>
      </c>
      <c r="H44" s="16">
        <f t="shared" si="8"/>
        <v>24616</v>
      </c>
      <c r="I44" s="37">
        <f t="shared" si="9"/>
        <v>0.21214288792174774</v>
      </c>
      <c r="J44" s="4">
        <v>252396.9</v>
      </c>
      <c r="K44" s="16">
        <v>256158.5</v>
      </c>
      <c r="L44" s="37">
        <f t="shared" si="10"/>
        <v>0.014903511097006366</v>
      </c>
      <c r="M44" s="16">
        <f t="shared" si="11"/>
        <v>3761.600000000006</v>
      </c>
    </row>
    <row r="45" spans="1:13" ht="15">
      <c r="A45" s="5">
        <v>49</v>
      </c>
      <c r="B45" s="8" t="s">
        <v>54</v>
      </c>
      <c r="C45" s="16">
        <v>99395</v>
      </c>
      <c r="D45" s="4">
        <v>109162</v>
      </c>
      <c r="E45" s="16">
        <v>111425</v>
      </c>
      <c r="F45" s="43">
        <f t="shared" si="6"/>
        <v>0.07735177511650493</v>
      </c>
      <c r="G45" s="19">
        <f t="shared" si="7"/>
        <v>0.12103224508275064</v>
      </c>
      <c r="H45" s="16">
        <f t="shared" si="8"/>
        <v>12030</v>
      </c>
      <c r="I45" s="37">
        <f t="shared" si="9"/>
        <v>0.10367561511612876</v>
      </c>
      <c r="J45" s="4">
        <v>109345.2</v>
      </c>
      <c r="K45" s="16">
        <v>112212.3</v>
      </c>
      <c r="L45" s="37">
        <f t="shared" si="10"/>
        <v>0.026220629712141053</v>
      </c>
      <c r="M45" s="16">
        <f t="shared" si="11"/>
        <v>2867.100000000006</v>
      </c>
    </row>
    <row r="46" spans="1:13" ht="15">
      <c r="A46" s="5">
        <v>50</v>
      </c>
      <c r="B46" s="8" t="s">
        <v>55</v>
      </c>
      <c r="C46" s="16">
        <v>1935</v>
      </c>
      <c r="D46" s="4">
        <v>2119</v>
      </c>
      <c r="E46" s="16">
        <v>2095</v>
      </c>
      <c r="F46" s="43">
        <f t="shared" si="6"/>
        <v>0.0014543591552082372</v>
      </c>
      <c r="G46" s="19">
        <f t="shared" si="7"/>
        <v>0.082687338501292</v>
      </c>
      <c r="H46" s="16">
        <f t="shared" si="8"/>
        <v>160</v>
      </c>
      <c r="I46" s="37">
        <f t="shared" si="9"/>
        <v>0.001378894299133882</v>
      </c>
      <c r="J46" s="4">
        <v>2377.081</v>
      </c>
      <c r="K46" s="16">
        <v>2372.91</v>
      </c>
      <c r="L46" s="37">
        <f t="shared" si="10"/>
        <v>-0.0017546730633075929</v>
      </c>
      <c r="M46" s="16">
        <f t="shared" si="11"/>
        <v>-4.1710000000002765</v>
      </c>
    </row>
    <row r="47" spans="1:13" ht="15">
      <c r="A47" s="5">
        <v>51</v>
      </c>
      <c r="B47" s="8" t="s">
        <v>56</v>
      </c>
      <c r="C47" s="16">
        <v>144</v>
      </c>
      <c r="D47" s="4">
        <v>157</v>
      </c>
      <c r="E47" s="16">
        <v>160</v>
      </c>
      <c r="F47" s="43">
        <f t="shared" si="6"/>
        <v>0.00011107277557676275</v>
      </c>
      <c r="G47" s="19">
        <f t="shared" si="7"/>
        <v>0.1111111111111111</v>
      </c>
      <c r="H47" s="16">
        <f t="shared" si="8"/>
        <v>16</v>
      </c>
      <c r="I47" s="37">
        <f t="shared" si="9"/>
        <v>0.0001378894299133882</v>
      </c>
      <c r="J47" s="4">
        <v>156.8357</v>
      </c>
      <c r="K47" s="16">
        <v>158.9457</v>
      </c>
      <c r="L47" s="37">
        <f t="shared" si="10"/>
        <v>0.013453569563562284</v>
      </c>
      <c r="M47" s="16">
        <f t="shared" si="11"/>
        <v>2.109999999999985</v>
      </c>
    </row>
    <row r="48" spans="1:13" ht="15">
      <c r="A48" s="5">
        <v>52</v>
      </c>
      <c r="B48" s="8" t="s">
        <v>57</v>
      </c>
      <c r="C48" s="16">
        <v>14963</v>
      </c>
      <c r="D48" s="4">
        <v>16002</v>
      </c>
      <c r="E48" s="16">
        <v>15969</v>
      </c>
      <c r="F48" s="43">
        <f t="shared" si="6"/>
        <v>0.011085757207408276</v>
      </c>
      <c r="G48" s="19">
        <f t="shared" si="7"/>
        <v>0.06723250685023056</v>
      </c>
      <c r="H48" s="16">
        <f t="shared" si="8"/>
        <v>1006</v>
      </c>
      <c r="I48" s="37">
        <f t="shared" si="9"/>
        <v>0.008669797905804284</v>
      </c>
      <c r="J48" s="4">
        <v>16138</v>
      </c>
      <c r="K48" s="16">
        <v>16218.7</v>
      </c>
      <c r="L48" s="37">
        <f t="shared" si="10"/>
        <v>0.005000619655471603</v>
      </c>
      <c r="M48" s="16">
        <f t="shared" si="11"/>
        <v>80.70000000000073</v>
      </c>
    </row>
    <row r="49" spans="1:13" ht="15">
      <c r="A49" s="5">
        <v>53</v>
      </c>
      <c r="B49" s="8" t="s">
        <v>58</v>
      </c>
      <c r="C49" s="16">
        <v>1537</v>
      </c>
      <c r="D49" s="4">
        <v>1706</v>
      </c>
      <c r="E49" s="16">
        <v>1708</v>
      </c>
      <c r="F49" s="43">
        <f t="shared" si="6"/>
        <v>0.0011857018792819423</v>
      </c>
      <c r="G49" s="19">
        <f t="shared" si="7"/>
        <v>0.11125569290826284</v>
      </c>
      <c r="H49" s="16">
        <f t="shared" si="8"/>
        <v>171</v>
      </c>
      <c r="I49" s="37">
        <f t="shared" si="9"/>
        <v>0.0014736932821993365</v>
      </c>
      <c r="J49" s="4">
        <v>1709.152</v>
      </c>
      <c r="K49" s="16">
        <v>1703.156</v>
      </c>
      <c r="L49" s="37">
        <f t="shared" si="10"/>
        <v>-0.003508172473835033</v>
      </c>
      <c r="M49" s="16">
        <f t="shared" si="11"/>
        <v>-5.996000000000095</v>
      </c>
    </row>
    <row r="50" spans="1:13" ht="15">
      <c r="A50" s="5">
        <v>55</v>
      </c>
      <c r="B50" s="8" t="s">
        <v>59</v>
      </c>
      <c r="C50" s="16">
        <v>11175</v>
      </c>
      <c r="D50" s="4">
        <v>12253</v>
      </c>
      <c r="E50" s="16">
        <v>12315</v>
      </c>
      <c r="F50" s="43">
        <f t="shared" si="6"/>
        <v>0.008549132695173958</v>
      </c>
      <c r="G50" s="19">
        <f t="shared" si="7"/>
        <v>0.10201342281879194</v>
      </c>
      <c r="H50" s="16">
        <f t="shared" si="8"/>
        <v>1140</v>
      </c>
      <c r="I50" s="37">
        <f t="shared" si="9"/>
        <v>0.00982462188132891</v>
      </c>
      <c r="J50" s="4">
        <v>13183.73</v>
      </c>
      <c r="K50" s="16">
        <v>13702.31</v>
      </c>
      <c r="L50" s="37">
        <f t="shared" si="10"/>
        <v>0.039334846814975725</v>
      </c>
      <c r="M50" s="16">
        <f t="shared" si="11"/>
        <v>518.5799999999999</v>
      </c>
    </row>
    <row r="51" spans="1:13" ht="15">
      <c r="A51" s="5">
        <v>56</v>
      </c>
      <c r="B51" s="8" t="s">
        <v>60</v>
      </c>
      <c r="C51" s="16">
        <v>63340</v>
      </c>
      <c r="D51" s="4">
        <v>70531</v>
      </c>
      <c r="E51" s="16">
        <v>71448</v>
      </c>
      <c r="F51" s="43">
        <f t="shared" si="6"/>
        <v>0.0495995479338034</v>
      </c>
      <c r="G51" s="19">
        <f t="shared" si="7"/>
        <v>0.12800757814966846</v>
      </c>
      <c r="H51" s="16">
        <f t="shared" si="8"/>
        <v>8108</v>
      </c>
      <c r="I51" s="37">
        <f t="shared" si="9"/>
        <v>0.06987546860860946</v>
      </c>
      <c r="J51" s="4">
        <v>71831.41</v>
      </c>
      <c r="K51" s="16">
        <v>73570.33</v>
      </c>
      <c r="L51" s="37">
        <f t="shared" si="10"/>
        <v>0.02420835119344028</v>
      </c>
      <c r="M51" s="16">
        <f t="shared" si="11"/>
        <v>1738.9199999999983</v>
      </c>
    </row>
    <row r="52" spans="1:13" ht="15">
      <c r="A52" s="5">
        <v>58</v>
      </c>
      <c r="B52" s="8" t="s">
        <v>61</v>
      </c>
      <c r="C52" s="16">
        <v>1513</v>
      </c>
      <c r="D52" s="4">
        <v>1502</v>
      </c>
      <c r="E52" s="16">
        <v>1511</v>
      </c>
      <c r="F52" s="43">
        <f t="shared" si="6"/>
        <v>0.001048943524353053</v>
      </c>
      <c r="G52" s="19">
        <f t="shared" si="7"/>
        <v>-0.0013218770654329147</v>
      </c>
      <c r="H52" s="16">
        <f t="shared" si="8"/>
        <v>-2</v>
      </c>
      <c r="I52" s="37">
        <f t="shared" si="9"/>
        <v>-1.7236178739173526E-05</v>
      </c>
      <c r="J52" s="4">
        <v>1510.469</v>
      </c>
      <c r="K52" s="16">
        <v>1503.186</v>
      </c>
      <c r="L52" s="37">
        <f t="shared" si="10"/>
        <v>-0.00482168121292137</v>
      </c>
      <c r="M52" s="16">
        <f t="shared" si="11"/>
        <v>-7.283000000000129</v>
      </c>
    </row>
    <row r="53" spans="1:13" ht="15">
      <c r="A53" s="5">
        <v>59</v>
      </c>
      <c r="B53" s="8" t="s">
        <v>62</v>
      </c>
      <c r="C53" s="16">
        <v>1440</v>
      </c>
      <c r="D53" s="4">
        <v>1620</v>
      </c>
      <c r="E53" s="16">
        <v>1654</v>
      </c>
      <c r="F53" s="43">
        <f t="shared" si="6"/>
        <v>0.001148214817524785</v>
      </c>
      <c r="G53" s="19">
        <f t="shared" si="7"/>
        <v>0.1486111111111111</v>
      </c>
      <c r="H53" s="16">
        <f t="shared" si="8"/>
        <v>214</v>
      </c>
      <c r="I53" s="37">
        <f t="shared" si="9"/>
        <v>0.0018442711250915673</v>
      </c>
      <c r="J53" s="4">
        <v>1628.148</v>
      </c>
      <c r="K53" s="16">
        <v>1664.108</v>
      </c>
      <c r="L53" s="37">
        <f t="shared" si="10"/>
        <v>0.02208644422988576</v>
      </c>
      <c r="M53" s="16">
        <f t="shared" si="11"/>
        <v>35.960000000000036</v>
      </c>
    </row>
    <row r="54" spans="1:13" ht="15">
      <c r="A54" s="5">
        <v>60</v>
      </c>
      <c r="B54" s="8" t="s">
        <v>63</v>
      </c>
      <c r="C54" s="16">
        <v>478</v>
      </c>
      <c r="D54" s="4">
        <v>522</v>
      </c>
      <c r="E54" s="16">
        <v>529</v>
      </c>
      <c r="F54" s="43">
        <f t="shared" si="6"/>
        <v>0.0003672343642506718</v>
      </c>
      <c r="G54" s="19">
        <f t="shared" si="7"/>
        <v>0.10669456066945607</v>
      </c>
      <c r="H54" s="16">
        <f t="shared" si="8"/>
        <v>51</v>
      </c>
      <c r="I54" s="37">
        <f t="shared" si="9"/>
        <v>0.0004395225578489249</v>
      </c>
      <c r="J54" s="4">
        <v>529.199</v>
      </c>
      <c r="K54" s="16">
        <v>542.9253</v>
      </c>
      <c r="L54" s="37">
        <f t="shared" si="10"/>
        <v>0.02593787970120888</v>
      </c>
      <c r="M54" s="16">
        <f t="shared" si="11"/>
        <v>13.726300000000037</v>
      </c>
    </row>
    <row r="55" spans="1:13" ht="15">
      <c r="A55" s="5">
        <v>61</v>
      </c>
      <c r="B55" s="8" t="s">
        <v>64</v>
      </c>
      <c r="C55" s="16">
        <v>1916</v>
      </c>
      <c r="D55" s="4">
        <v>2316</v>
      </c>
      <c r="E55" s="16">
        <v>2392</v>
      </c>
      <c r="F55" s="43">
        <f t="shared" si="6"/>
        <v>0.001660537994872603</v>
      </c>
      <c r="G55" s="19">
        <f t="shared" si="7"/>
        <v>0.24843423799582465</v>
      </c>
      <c r="H55" s="16">
        <f t="shared" si="8"/>
        <v>476</v>
      </c>
      <c r="I55" s="37">
        <f t="shared" si="9"/>
        <v>0.004102210539923299</v>
      </c>
      <c r="J55" s="4">
        <v>2328.425</v>
      </c>
      <c r="K55" s="16">
        <v>2407.329</v>
      </c>
      <c r="L55" s="37">
        <f t="shared" si="10"/>
        <v>0.03388728432309393</v>
      </c>
      <c r="M55" s="16">
        <f t="shared" si="11"/>
        <v>78.904</v>
      </c>
    </row>
    <row r="56" spans="1:13" ht="15">
      <c r="A56" s="5">
        <v>62</v>
      </c>
      <c r="B56" s="8" t="s">
        <v>65</v>
      </c>
      <c r="C56" s="16">
        <v>3747</v>
      </c>
      <c r="D56" s="4">
        <v>4411</v>
      </c>
      <c r="E56" s="16">
        <v>4486</v>
      </c>
      <c r="F56" s="43">
        <f t="shared" si="6"/>
        <v>0.003114202945233485</v>
      </c>
      <c r="G56" s="19">
        <f t="shared" si="7"/>
        <v>0.19722444622364557</v>
      </c>
      <c r="H56" s="16">
        <f t="shared" si="8"/>
        <v>739</v>
      </c>
      <c r="I56" s="37">
        <f t="shared" si="9"/>
        <v>0.0063687680441246175</v>
      </c>
      <c r="J56" s="4">
        <v>4451.059</v>
      </c>
      <c r="K56" s="16">
        <v>4552.926</v>
      </c>
      <c r="L56" s="37">
        <f t="shared" si="10"/>
        <v>0.022886014317042347</v>
      </c>
      <c r="M56" s="16">
        <f t="shared" si="11"/>
        <v>101.86700000000019</v>
      </c>
    </row>
    <row r="57" spans="1:13" ht="15">
      <c r="A57" s="5">
        <v>63</v>
      </c>
      <c r="B57" s="8" t="s">
        <v>66</v>
      </c>
      <c r="C57" s="16">
        <v>1578</v>
      </c>
      <c r="D57" s="4">
        <v>1754</v>
      </c>
      <c r="E57" s="16">
        <v>1789</v>
      </c>
      <c r="F57" s="43">
        <f t="shared" si="6"/>
        <v>0.0012419324719176784</v>
      </c>
      <c r="G57" s="19">
        <f t="shared" si="7"/>
        <v>0.13371356147021546</v>
      </c>
      <c r="H57" s="16">
        <f t="shared" si="8"/>
        <v>211</v>
      </c>
      <c r="I57" s="37">
        <f t="shared" si="9"/>
        <v>0.001818416856982807</v>
      </c>
      <c r="J57" s="4">
        <v>1741.102</v>
      </c>
      <c r="K57" s="16">
        <v>1786.518</v>
      </c>
      <c r="L57" s="37">
        <f t="shared" si="10"/>
        <v>0.026084629160152556</v>
      </c>
      <c r="M57" s="16">
        <f t="shared" si="11"/>
        <v>45.41599999999994</v>
      </c>
    </row>
    <row r="58" spans="1:13" ht="15">
      <c r="A58" s="5">
        <v>64</v>
      </c>
      <c r="B58" s="8" t="s">
        <v>67</v>
      </c>
      <c r="C58" s="16">
        <v>6855</v>
      </c>
      <c r="D58" s="4">
        <v>7183</v>
      </c>
      <c r="E58" s="16">
        <v>7177</v>
      </c>
      <c r="F58" s="43">
        <f t="shared" si="6"/>
        <v>0.004982308189465164</v>
      </c>
      <c r="G58" s="19">
        <f t="shared" si="7"/>
        <v>0.04697301239970824</v>
      </c>
      <c r="H58" s="16">
        <f t="shared" si="8"/>
        <v>322</v>
      </c>
      <c r="I58" s="37">
        <f t="shared" si="9"/>
        <v>0.0027750247770069376</v>
      </c>
      <c r="J58" s="4">
        <v>7133.971</v>
      </c>
      <c r="K58" s="16">
        <v>7120.435</v>
      </c>
      <c r="L58" s="37">
        <f t="shared" si="10"/>
        <v>-0.001897400480041081</v>
      </c>
      <c r="M58" s="16">
        <f t="shared" si="11"/>
        <v>-13.535999999999149</v>
      </c>
    </row>
    <row r="59" spans="1:13" ht="15">
      <c r="A59" s="5">
        <v>65</v>
      </c>
      <c r="B59" s="8" t="s">
        <v>68</v>
      </c>
      <c r="C59" s="16">
        <v>4319</v>
      </c>
      <c r="D59" s="4">
        <v>4470</v>
      </c>
      <c r="E59" s="16">
        <v>4488</v>
      </c>
      <c r="F59" s="43">
        <f t="shared" si="6"/>
        <v>0.003115591354928195</v>
      </c>
      <c r="G59" s="19">
        <f t="shared" si="7"/>
        <v>0.03912942810835841</v>
      </c>
      <c r="H59" s="16">
        <f t="shared" si="8"/>
        <v>169</v>
      </c>
      <c r="I59" s="37">
        <f t="shared" si="9"/>
        <v>0.001456457103460163</v>
      </c>
      <c r="J59" s="4">
        <v>4444.72</v>
      </c>
      <c r="K59" s="16">
        <v>4395.978</v>
      </c>
      <c r="L59" s="37">
        <f t="shared" si="10"/>
        <v>-0.010966270091254384</v>
      </c>
      <c r="M59" s="16">
        <f t="shared" si="11"/>
        <v>-48.74200000000019</v>
      </c>
    </row>
    <row r="60" spans="1:13" ht="15">
      <c r="A60" s="5">
        <v>66</v>
      </c>
      <c r="B60" s="8" t="s">
        <v>69</v>
      </c>
      <c r="C60" s="16">
        <v>7115</v>
      </c>
      <c r="D60" s="4">
        <v>8008</v>
      </c>
      <c r="E60" s="16">
        <v>8099</v>
      </c>
      <c r="F60" s="43">
        <f t="shared" si="6"/>
        <v>0.005622365058726259</v>
      </c>
      <c r="G60" s="19">
        <f t="shared" si="7"/>
        <v>0.13829936753338018</v>
      </c>
      <c r="H60" s="16">
        <f t="shared" si="8"/>
        <v>984</v>
      </c>
      <c r="I60" s="37">
        <f t="shared" si="9"/>
        <v>0.008480199939673375</v>
      </c>
      <c r="J60" s="4">
        <v>8183.084</v>
      </c>
      <c r="K60" s="16">
        <v>8507.697</v>
      </c>
      <c r="L60" s="37">
        <f t="shared" si="10"/>
        <v>0.03966878502041532</v>
      </c>
      <c r="M60" s="16">
        <f t="shared" si="11"/>
        <v>324.6130000000003</v>
      </c>
    </row>
    <row r="61" spans="1:13" ht="15">
      <c r="A61" s="5">
        <v>68</v>
      </c>
      <c r="B61" s="8" t="s">
        <v>70</v>
      </c>
      <c r="C61" s="16">
        <v>5086</v>
      </c>
      <c r="D61" s="4">
        <v>6496</v>
      </c>
      <c r="E61" s="16">
        <v>6736</v>
      </c>
      <c r="F61" s="43">
        <f t="shared" si="6"/>
        <v>0.004676163851781712</v>
      </c>
      <c r="G61" s="19">
        <f t="shared" si="7"/>
        <v>0.3244199764058199</v>
      </c>
      <c r="H61" s="16">
        <f t="shared" si="8"/>
        <v>1650</v>
      </c>
      <c r="I61" s="37">
        <f t="shared" si="9"/>
        <v>0.014219847459818158</v>
      </c>
      <c r="J61" s="4">
        <v>6700.46</v>
      </c>
      <c r="K61" s="16">
        <v>7030.229</v>
      </c>
      <c r="L61" s="37">
        <f t="shared" si="10"/>
        <v>0.04921587473098865</v>
      </c>
      <c r="M61" s="16">
        <f t="shared" si="11"/>
        <v>329.76900000000023</v>
      </c>
    </row>
    <row r="62" spans="1:13" ht="15">
      <c r="A62" s="5">
        <v>69</v>
      </c>
      <c r="B62" s="8" t="s">
        <v>71</v>
      </c>
      <c r="C62" s="16">
        <v>32911</v>
      </c>
      <c r="D62" s="4">
        <v>35950</v>
      </c>
      <c r="E62" s="16">
        <v>36413</v>
      </c>
      <c r="F62" s="43">
        <f t="shared" si="6"/>
        <v>0.025278081106729137</v>
      </c>
      <c r="G62" s="19">
        <f t="shared" si="7"/>
        <v>0.10640819178997904</v>
      </c>
      <c r="H62" s="16">
        <f t="shared" si="8"/>
        <v>3502</v>
      </c>
      <c r="I62" s="37">
        <f t="shared" si="9"/>
        <v>0.03018054897229284</v>
      </c>
      <c r="J62" s="4">
        <v>36703.79</v>
      </c>
      <c r="K62" s="16">
        <v>37596.17</v>
      </c>
      <c r="L62" s="37">
        <f t="shared" si="10"/>
        <v>0.024313020535481414</v>
      </c>
      <c r="M62" s="16">
        <f t="shared" si="11"/>
        <v>892.3799999999974</v>
      </c>
    </row>
    <row r="63" spans="1:13" ht="15">
      <c r="A63" s="5">
        <v>70</v>
      </c>
      <c r="B63" s="8" t="s">
        <v>72</v>
      </c>
      <c r="C63" s="16">
        <v>30595</v>
      </c>
      <c r="D63" s="4">
        <v>30824</v>
      </c>
      <c r="E63" s="16">
        <v>30724</v>
      </c>
      <c r="F63" s="43">
        <f t="shared" si="6"/>
        <v>0.021328749730127865</v>
      </c>
      <c r="G63" s="19">
        <f t="shared" si="7"/>
        <v>0.00421637522470992</v>
      </c>
      <c r="H63" s="16">
        <f t="shared" si="8"/>
        <v>129</v>
      </c>
      <c r="I63" s="37">
        <f t="shared" si="9"/>
        <v>0.0011117335286766924</v>
      </c>
      <c r="J63" s="4">
        <v>30277.25</v>
      </c>
      <c r="K63" s="16">
        <v>29516.56</v>
      </c>
      <c r="L63" s="37">
        <f t="shared" si="10"/>
        <v>-0.025124144365819178</v>
      </c>
      <c r="M63" s="16">
        <f t="shared" si="11"/>
        <v>-760.6899999999987</v>
      </c>
    </row>
    <row r="64" spans="1:13" ht="15">
      <c r="A64" s="5">
        <v>71</v>
      </c>
      <c r="B64" s="8" t="s">
        <v>73</v>
      </c>
      <c r="C64" s="16">
        <v>14357</v>
      </c>
      <c r="D64" s="4">
        <v>16096</v>
      </c>
      <c r="E64" s="16">
        <v>16207</v>
      </c>
      <c r="F64" s="43">
        <f t="shared" si="6"/>
        <v>0.01125097796107871</v>
      </c>
      <c r="G64" s="19">
        <f t="shared" si="7"/>
        <v>0.12885700355227414</v>
      </c>
      <c r="H64" s="16">
        <f t="shared" si="8"/>
        <v>1850</v>
      </c>
      <c r="I64" s="37">
        <f t="shared" si="9"/>
        <v>0.015943465333735512</v>
      </c>
      <c r="J64" s="4">
        <v>16265.9</v>
      </c>
      <c r="K64" s="16">
        <v>16438.39</v>
      </c>
      <c r="L64" s="37">
        <f t="shared" si="10"/>
        <v>0.010604393239845307</v>
      </c>
      <c r="M64" s="16">
        <f t="shared" si="11"/>
        <v>172.48999999999978</v>
      </c>
    </row>
    <row r="65" spans="1:13" ht="15">
      <c r="A65" s="5">
        <v>72</v>
      </c>
      <c r="B65" s="8" t="s">
        <v>74</v>
      </c>
      <c r="C65" s="16">
        <v>331</v>
      </c>
      <c r="D65" s="4">
        <v>417</v>
      </c>
      <c r="E65" s="16">
        <v>425</v>
      </c>
      <c r="F65" s="43">
        <f t="shared" si="6"/>
        <v>0.00029503706012577605</v>
      </c>
      <c r="G65" s="19">
        <f t="shared" si="7"/>
        <v>0.283987915407855</v>
      </c>
      <c r="H65" s="16">
        <f t="shared" si="8"/>
        <v>94</v>
      </c>
      <c r="I65" s="37">
        <f t="shared" si="9"/>
        <v>0.0008101004007411557</v>
      </c>
      <c r="J65" s="4">
        <v>437.8989</v>
      </c>
      <c r="K65" s="16">
        <v>445.3371</v>
      </c>
      <c r="L65" s="37">
        <f t="shared" si="10"/>
        <v>0.016986112547896316</v>
      </c>
      <c r="M65" s="16">
        <f t="shared" si="11"/>
        <v>7.438199999999995</v>
      </c>
    </row>
    <row r="66" spans="1:13" ht="15">
      <c r="A66" s="5">
        <v>73</v>
      </c>
      <c r="B66" s="8" t="s">
        <v>75</v>
      </c>
      <c r="C66" s="16">
        <v>4834</v>
      </c>
      <c r="D66" s="4">
        <v>5460</v>
      </c>
      <c r="E66" s="16">
        <v>5557</v>
      </c>
      <c r="F66" s="43">
        <f aca="true" t="shared" si="12" ref="F66:F90">E66/$E$90</f>
        <v>0.003857696336750441</v>
      </c>
      <c r="G66" s="19">
        <f aca="true" t="shared" si="13" ref="G66:G90">(E66-C66)/C66</f>
        <v>0.1495655771617708</v>
      </c>
      <c r="H66" s="16">
        <f aca="true" t="shared" si="14" ref="H66:H90">E66-C66</f>
        <v>723</v>
      </c>
      <c r="I66" s="37">
        <f aca="true" t="shared" si="15" ref="I66:I90">H66/$H$90</f>
        <v>0.006230878614211229</v>
      </c>
      <c r="J66" s="4">
        <v>5535.248</v>
      </c>
      <c r="K66" s="16">
        <v>5609.708</v>
      </c>
      <c r="L66" s="37">
        <f aca="true" t="shared" si="16" ref="L66:L90">(K66-J66)/J66</f>
        <v>0.01345197179963753</v>
      </c>
      <c r="M66" s="16">
        <f aca="true" t="shared" si="17" ref="M66:M90">K66-J66</f>
        <v>74.46000000000004</v>
      </c>
    </row>
    <row r="67" spans="1:13" ht="15">
      <c r="A67" s="5">
        <v>74</v>
      </c>
      <c r="B67" s="8" t="s">
        <v>76</v>
      </c>
      <c r="C67" s="16">
        <v>3416</v>
      </c>
      <c r="D67" s="4">
        <v>3872</v>
      </c>
      <c r="E67" s="16">
        <v>3956</v>
      </c>
      <c r="F67" s="43">
        <f t="shared" si="12"/>
        <v>0.0027462743761354587</v>
      </c>
      <c r="G67" s="19">
        <f t="shared" si="13"/>
        <v>0.15807962529274006</v>
      </c>
      <c r="H67" s="16">
        <f t="shared" si="14"/>
        <v>540</v>
      </c>
      <c r="I67" s="37">
        <f t="shared" si="15"/>
        <v>0.004653768259576852</v>
      </c>
      <c r="J67" s="4">
        <v>3989.792</v>
      </c>
      <c r="K67" s="16">
        <v>4067.943</v>
      </c>
      <c r="L67" s="37">
        <f t="shared" si="16"/>
        <v>0.019587737907139094</v>
      </c>
      <c r="M67" s="16">
        <f t="shared" si="17"/>
        <v>78.1510000000003</v>
      </c>
    </row>
    <row r="68" spans="1:13" ht="15">
      <c r="A68" s="5">
        <v>75</v>
      </c>
      <c r="B68" s="8" t="s">
        <v>77</v>
      </c>
      <c r="C68" s="16">
        <v>2584</v>
      </c>
      <c r="D68" s="4">
        <v>2500</v>
      </c>
      <c r="E68" s="16">
        <v>2518</v>
      </c>
      <c r="F68" s="43">
        <f t="shared" si="12"/>
        <v>0.0017480078056393037</v>
      </c>
      <c r="G68" s="19">
        <f t="shared" si="13"/>
        <v>-0.025541795665634675</v>
      </c>
      <c r="H68" s="16">
        <f t="shared" si="14"/>
        <v>-66</v>
      </c>
      <c r="I68" s="37">
        <f t="shared" si="15"/>
        <v>-0.0005687938983927264</v>
      </c>
      <c r="J68" s="4">
        <v>2427.208</v>
      </c>
      <c r="K68" s="16">
        <v>2355.694</v>
      </c>
      <c r="L68" s="37">
        <f t="shared" si="16"/>
        <v>-0.029463482322075456</v>
      </c>
      <c r="M68" s="16">
        <f t="shared" si="17"/>
        <v>-71.51400000000012</v>
      </c>
    </row>
    <row r="69" spans="1:13" ht="15">
      <c r="A69" s="5">
        <v>77</v>
      </c>
      <c r="B69" s="8" t="s">
        <v>78</v>
      </c>
      <c r="C69" s="16">
        <v>6682</v>
      </c>
      <c r="D69" s="4">
        <v>6824</v>
      </c>
      <c r="E69" s="16">
        <v>6864</v>
      </c>
      <c r="F69" s="43">
        <f t="shared" si="12"/>
        <v>0.004765022072243122</v>
      </c>
      <c r="G69" s="19">
        <f t="shared" si="13"/>
        <v>0.027237354085603113</v>
      </c>
      <c r="H69" s="16">
        <f t="shared" si="14"/>
        <v>182</v>
      </c>
      <c r="I69" s="37">
        <f t="shared" si="15"/>
        <v>0.0015684922652647907</v>
      </c>
      <c r="J69" s="4">
        <v>6845.358</v>
      </c>
      <c r="K69" s="16">
        <v>6765.413</v>
      </c>
      <c r="L69" s="37">
        <f t="shared" si="16"/>
        <v>-0.011678717168627355</v>
      </c>
      <c r="M69" s="16">
        <f t="shared" si="17"/>
        <v>-79.94500000000062</v>
      </c>
    </row>
    <row r="70" spans="1:13" ht="15">
      <c r="A70" s="5">
        <v>78</v>
      </c>
      <c r="B70" s="8" t="s">
        <v>79</v>
      </c>
      <c r="C70" s="16">
        <v>181</v>
      </c>
      <c r="D70" s="4">
        <v>272</v>
      </c>
      <c r="E70" s="16">
        <v>287</v>
      </c>
      <c r="F70" s="43">
        <f t="shared" si="12"/>
        <v>0.00019923679119081817</v>
      </c>
      <c r="G70" s="19">
        <f t="shared" si="13"/>
        <v>0.585635359116022</v>
      </c>
      <c r="H70" s="16">
        <f t="shared" si="14"/>
        <v>106</v>
      </c>
      <c r="I70" s="37">
        <f t="shared" si="15"/>
        <v>0.0009135174731761969</v>
      </c>
      <c r="J70" s="4">
        <v>273.3588</v>
      </c>
      <c r="K70" s="16">
        <v>288.3157</v>
      </c>
      <c r="L70" s="37">
        <f t="shared" si="16"/>
        <v>0.05471526799210422</v>
      </c>
      <c r="M70" s="16">
        <f t="shared" si="17"/>
        <v>14.956900000000019</v>
      </c>
    </row>
    <row r="71" spans="1:13" ht="15">
      <c r="A71" s="5">
        <v>79</v>
      </c>
      <c r="B71" s="8" t="s">
        <v>80</v>
      </c>
      <c r="C71" s="16">
        <v>6287</v>
      </c>
      <c r="D71" s="4">
        <v>6635</v>
      </c>
      <c r="E71" s="16">
        <v>6696</v>
      </c>
      <c r="F71" s="43">
        <f t="shared" si="12"/>
        <v>0.004648395657887521</v>
      </c>
      <c r="G71" s="19">
        <f t="shared" si="13"/>
        <v>0.06505487513917607</v>
      </c>
      <c r="H71" s="16">
        <f t="shared" si="14"/>
        <v>409</v>
      </c>
      <c r="I71" s="37">
        <f t="shared" si="15"/>
        <v>0.0035247985521609858</v>
      </c>
      <c r="J71" s="4">
        <v>6831.932</v>
      </c>
      <c r="K71" s="16">
        <v>6886.763</v>
      </c>
      <c r="L71" s="37">
        <f t="shared" si="16"/>
        <v>0.008025694635133975</v>
      </c>
      <c r="M71" s="16">
        <f t="shared" si="17"/>
        <v>54.83100000000013</v>
      </c>
    </row>
    <row r="72" spans="1:13" ht="15">
      <c r="A72" s="5">
        <v>80</v>
      </c>
      <c r="B72" s="8" t="s">
        <v>81</v>
      </c>
      <c r="C72" s="16">
        <v>15075</v>
      </c>
      <c r="D72" s="4">
        <v>16431</v>
      </c>
      <c r="E72" s="16">
        <v>16440</v>
      </c>
      <c r="F72" s="43">
        <f t="shared" si="12"/>
        <v>0.011412727690512372</v>
      </c>
      <c r="G72" s="19">
        <f t="shared" si="13"/>
        <v>0.09054726368159204</v>
      </c>
      <c r="H72" s="16">
        <f t="shared" si="14"/>
        <v>1365</v>
      </c>
      <c r="I72" s="37">
        <f t="shared" si="15"/>
        <v>0.01176369198948593</v>
      </c>
      <c r="J72" s="4">
        <v>16581.35</v>
      </c>
      <c r="K72" s="16">
        <v>16663.78</v>
      </c>
      <c r="L72" s="37">
        <f t="shared" si="16"/>
        <v>0.004971247817578201</v>
      </c>
      <c r="M72" s="16">
        <f t="shared" si="17"/>
        <v>82.43000000000029</v>
      </c>
    </row>
    <row r="73" spans="1:13" ht="15">
      <c r="A73" s="5">
        <v>81</v>
      </c>
      <c r="B73" s="8" t="s">
        <v>82</v>
      </c>
      <c r="C73" s="16">
        <v>35324</v>
      </c>
      <c r="D73" s="4">
        <v>38998</v>
      </c>
      <c r="E73" s="16">
        <v>39276</v>
      </c>
      <c r="F73" s="43">
        <f t="shared" si="12"/>
        <v>0.027265589584705836</v>
      </c>
      <c r="G73" s="19">
        <f t="shared" si="13"/>
        <v>0.11187860944400407</v>
      </c>
      <c r="H73" s="16">
        <f t="shared" si="14"/>
        <v>3952</v>
      </c>
      <c r="I73" s="37">
        <f t="shared" si="15"/>
        <v>0.03405868918860688</v>
      </c>
      <c r="J73" s="4">
        <v>38594.23</v>
      </c>
      <c r="K73" s="16">
        <v>38763.77</v>
      </c>
      <c r="L73" s="37">
        <f t="shared" si="16"/>
        <v>0.004392884635863796</v>
      </c>
      <c r="M73" s="16">
        <f t="shared" si="17"/>
        <v>169.5399999999936</v>
      </c>
    </row>
    <row r="74" spans="1:13" ht="15">
      <c r="A74" s="5">
        <v>82</v>
      </c>
      <c r="B74" s="8" t="s">
        <v>83</v>
      </c>
      <c r="C74" s="16">
        <v>34221</v>
      </c>
      <c r="D74" s="4">
        <v>40113</v>
      </c>
      <c r="E74" s="16">
        <v>40727</v>
      </c>
      <c r="F74" s="43">
        <f t="shared" si="12"/>
        <v>0.0282728808182176</v>
      </c>
      <c r="G74" s="19">
        <f t="shared" si="13"/>
        <v>0.1901171795096578</v>
      </c>
      <c r="H74" s="16">
        <f t="shared" si="14"/>
        <v>6506</v>
      </c>
      <c r="I74" s="37">
        <f t="shared" si="15"/>
        <v>0.056069289438531476</v>
      </c>
      <c r="J74" s="4">
        <v>40968.86</v>
      </c>
      <c r="K74" s="16">
        <v>42063.18</v>
      </c>
      <c r="L74" s="37">
        <f t="shared" si="16"/>
        <v>0.02671101905203122</v>
      </c>
      <c r="M74" s="16">
        <f t="shared" si="17"/>
        <v>1094.3199999999997</v>
      </c>
    </row>
    <row r="75" spans="1:13" ht="15">
      <c r="A75" s="5">
        <v>84</v>
      </c>
      <c r="B75" s="8" t="s">
        <v>84</v>
      </c>
      <c r="C75" s="16">
        <v>473</v>
      </c>
      <c r="D75" s="4">
        <v>487</v>
      </c>
      <c r="E75" s="16">
        <v>469</v>
      </c>
      <c r="F75" s="43">
        <f t="shared" si="12"/>
        <v>0.00032558207340938576</v>
      </c>
      <c r="G75" s="19">
        <f t="shared" si="13"/>
        <v>-0.008456659619450317</v>
      </c>
      <c r="H75" s="16">
        <f t="shared" si="14"/>
        <v>-4</v>
      </c>
      <c r="I75" s="37">
        <f t="shared" si="15"/>
        <v>-3.447235747834705E-05</v>
      </c>
      <c r="J75" s="4">
        <v>505.1005</v>
      </c>
      <c r="K75" s="16">
        <v>495.0088</v>
      </c>
      <c r="L75" s="37">
        <f t="shared" si="16"/>
        <v>-0.01997958822056205</v>
      </c>
      <c r="M75" s="16">
        <f t="shared" si="17"/>
        <v>-10.091700000000003</v>
      </c>
    </row>
    <row r="76" spans="1:13" ht="15">
      <c r="A76" s="5">
        <v>85</v>
      </c>
      <c r="B76" s="8" t="s">
        <v>85</v>
      </c>
      <c r="C76" s="16">
        <v>25679</v>
      </c>
      <c r="D76" s="4">
        <v>25001</v>
      </c>
      <c r="E76" s="16">
        <v>24950</v>
      </c>
      <c r="F76" s="43">
        <f t="shared" si="12"/>
        <v>0.01732041094150144</v>
      </c>
      <c r="G76" s="19">
        <f t="shared" si="13"/>
        <v>-0.028388955956228826</v>
      </c>
      <c r="H76" s="16">
        <f t="shared" si="14"/>
        <v>-729</v>
      </c>
      <c r="I76" s="37">
        <f t="shared" si="15"/>
        <v>-0.00628258715042875</v>
      </c>
      <c r="J76" s="4">
        <v>24090.7</v>
      </c>
      <c r="K76" s="16">
        <v>23969.08</v>
      </c>
      <c r="L76" s="37">
        <f t="shared" si="16"/>
        <v>-0.005048421174976193</v>
      </c>
      <c r="M76" s="16">
        <f t="shared" si="17"/>
        <v>-121.61999999999898</v>
      </c>
    </row>
    <row r="77" spans="1:13" ht="15">
      <c r="A77" s="5">
        <v>86</v>
      </c>
      <c r="B77" s="8" t="s">
        <v>86</v>
      </c>
      <c r="C77" s="16">
        <v>16706</v>
      </c>
      <c r="D77" s="4">
        <v>17170</v>
      </c>
      <c r="E77" s="16">
        <v>17309</v>
      </c>
      <c r="F77" s="43">
        <f t="shared" si="12"/>
        <v>0.012015991702863665</v>
      </c>
      <c r="G77" s="19">
        <f t="shared" si="13"/>
        <v>0.036094816233688494</v>
      </c>
      <c r="H77" s="16">
        <f t="shared" si="14"/>
        <v>603</v>
      </c>
      <c r="I77" s="37">
        <f t="shared" si="15"/>
        <v>0.005196707889860818</v>
      </c>
      <c r="J77" s="4">
        <v>17685.35</v>
      </c>
      <c r="K77" s="16">
        <v>18203.95</v>
      </c>
      <c r="L77" s="37">
        <f t="shared" si="16"/>
        <v>0.02932370577907716</v>
      </c>
      <c r="M77" s="16">
        <f t="shared" si="17"/>
        <v>518.6000000000022</v>
      </c>
    </row>
    <row r="78" spans="1:13" ht="15">
      <c r="A78" s="5">
        <v>87</v>
      </c>
      <c r="B78" s="8" t="s">
        <v>87</v>
      </c>
      <c r="C78" s="16">
        <v>1162</v>
      </c>
      <c r="D78" s="4">
        <v>1265</v>
      </c>
      <c r="E78" s="16">
        <v>1234</v>
      </c>
      <c r="F78" s="43">
        <f t="shared" si="12"/>
        <v>0.0008566487816357827</v>
      </c>
      <c r="G78" s="19">
        <f t="shared" si="13"/>
        <v>0.06196213425129088</v>
      </c>
      <c r="H78" s="16">
        <f t="shared" si="14"/>
        <v>72</v>
      </c>
      <c r="I78" s="37">
        <f t="shared" si="15"/>
        <v>0.0006205024346102469</v>
      </c>
      <c r="J78" s="4">
        <v>1232.564</v>
      </c>
      <c r="K78" s="16">
        <v>1199.39</v>
      </c>
      <c r="L78" s="37">
        <f t="shared" si="16"/>
        <v>-0.026914626745548283</v>
      </c>
      <c r="M78" s="16">
        <f t="shared" si="17"/>
        <v>-33.17399999999998</v>
      </c>
    </row>
    <row r="79" spans="1:13" ht="15">
      <c r="A79" s="5">
        <v>88</v>
      </c>
      <c r="B79" s="8" t="s">
        <v>88</v>
      </c>
      <c r="C79" s="16">
        <v>2755</v>
      </c>
      <c r="D79" s="4">
        <v>3035</v>
      </c>
      <c r="E79" s="16">
        <v>3047</v>
      </c>
      <c r="F79" s="43">
        <f t="shared" si="12"/>
        <v>0.0021152421698899756</v>
      </c>
      <c r="G79" s="19">
        <f t="shared" si="13"/>
        <v>0.105989110707804</v>
      </c>
      <c r="H79" s="16">
        <f t="shared" si="14"/>
        <v>292</v>
      </c>
      <c r="I79" s="37">
        <f t="shared" si="15"/>
        <v>0.0025164820959193345</v>
      </c>
      <c r="J79" s="4">
        <v>3045.016</v>
      </c>
      <c r="K79" s="16">
        <v>3108.58</v>
      </c>
      <c r="L79" s="37">
        <f t="shared" si="16"/>
        <v>0.020874767160500914</v>
      </c>
      <c r="M79" s="16">
        <f t="shared" si="17"/>
        <v>63.56399999999985</v>
      </c>
    </row>
    <row r="80" spans="1:13" ht="15">
      <c r="A80" s="5">
        <v>90</v>
      </c>
      <c r="B80" s="8" t="s">
        <v>89</v>
      </c>
      <c r="C80" s="16">
        <v>894</v>
      </c>
      <c r="D80" s="4">
        <v>1000</v>
      </c>
      <c r="E80" s="16">
        <v>1045</v>
      </c>
      <c r="F80" s="43">
        <f t="shared" si="12"/>
        <v>0.0007254440654857316</v>
      </c>
      <c r="G80" s="19">
        <f t="shared" si="13"/>
        <v>0.16890380313199105</v>
      </c>
      <c r="H80" s="16">
        <f t="shared" si="14"/>
        <v>151</v>
      </c>
      <c r="I80" s="37">
        <f t="shared" si="15"/>
        <v>0.0013013314948076011</v>
      </c>
      <c r="J80" s="4">
        <v>1020.293</v>
      </c>
      <c r="K80" s="16">
        <v>1042.65</v>
      </c>
      <c r="L80" s="37">
        <f t="shared" si="16"/>
        <v>0.021912333025905388</v>
      </c>
      <c r="M80" s="16">
        <f t="shared" si="17"/>
        <v>22.357000000000085</v>
      </c>
    </row>
    <row r="81" spans="1:13" ht="15">
      <c r="A81" s="5">
        <v>91</v>
      </c>
      <c r="B81" s="8" t="s">
        <v>90</v>
      </c>
      <c r="C81" s="16">
        <v>141</v>
      </c>
      <c r="D81" s="4">
        <v>158</v>
      </c>
      <c r="E81" s="16">
        <v>153</v>
      </c>
      <c r="F81" s="43">
        <f t="shared" si="12"/>
        <v>0.00010621334164527938</v>
      </c>
      <c r="G81" s="19">
        <f t="shared" si="13"/>
        <v>0.0851063829787234</v>
      </c>
      <c r="H81" s="16">
        <f t="shared" si="14"/>
        <v>12</v>
      </c>
      <c r="I81" s="37">
        <f t="shared" si="15"/>
        <v>0.00010341707243504115</v>
      </c>
      <c r="J81" s="4">
        <v>169.9494</v>
      </c>
      <c r="K81" s="16">
        <v>161.9549</v>
      </c>
      <c r="L81" s="37">
        <f t="shared" si="16"/>
        <v>-0.0470404720463855</v>
      </c>
      <c r="M81" s="16">
        <f t="shared" si="17"/>
        <v>-7.994499999999988</v>
      </c>
    </row>
    <row r="82" spans="1:13" ht="15">
      <c r="A82" s="5">
        <v>92</v>
      </c>
      <c r="B82" s="8" t="s">
        <v>91</v>
      </c>
      <c r="C82" s="16">
        <v>6568</v>
      </c>
      <c r="D82" s="4">
        <v>6733</v>
      </c>
      <c r="E82" s="16">
        <v>6813</v>
      </c>
      <c r="F82" s="43">
        <f t="shared" si="12"/>
        <v>0.004729617625028029</v>
      </c>
      <c r="G82" s="19">
        <f t="shared" si="13"/>
        <v>0.0373020706455542</v>
      </c>
      <c r="H82" s="16">
        <f t="shared" si="14"/>
        <v>245</v>
      </c>
      <c r="I82" s="37">
        <f t="shared" si="15"/>
        <v>0.0021114318955487567</v>
      </c>
      <c r="J82" s="4">
        <v>6648.318</v>
      </c>
      <c r="K82" s="16">
        <v>6451.123</v>
      </c>
      <c r="L82" s="37">
        <f t="shared" si="16"/>
        <v>-0.029660885655589973</v>
      </c>
      <c r="M82" s="16">
        <f t="shared" si="17"/>
        <v>-197.19500000000062</v>
      </c>
    </row>
    <row r="83" spans="1:13" ht="15">
      <c r="A83" s="5">
        <v>93</v>
      </c>
      <c r="B83" s="8" t="s">
        <v>92</v>
      </c>
      <c r="C83" s="16">
        <v>6157</v>
      </c>
      <c r="D83" s="4">
        <v>7202</v>
      </c>
      <c r="E83" s="16">
        <v>7319</v>
      </c>
      <c r="F83" s="43">
        <f t="shared" si="12"/>
        <v>0.005080885277789541</v>
      </c>
      <c r="G83" s="19">
        <f t="shared" si="13"/>
        <v>0.18872827675816145</v>
      </c>
      <c r="H83" s="16">
        <f t="shared" si="14"/>
        <v>1162</v>
      </c>
      <c r="I83" s="37">
        <f t="shared" si="15"/>
        <v>0.010014219847459819</v>
      </c>
      <c r="J83" s="4">
        <v>7441.248</v>
      </c>
      <c r="K83" s="16">
        <v>7614.641</v>
      </c>
      <c r="L83" s="37">
        <f t="shared" si="16"/>
        <v>0.023301602096852576</v>
      </c>
      <c r="M83" s="16">
        <f t="shared" si="17"/>
        <v>173.39300000000003</v>
      </c>
    </row>
    <row r="84" spans="1:13" ht="15">
      <c r="A84" s="5">
        <v>94</v>
      </c>
      <c r="B84" s="8" t="s">
        <v>93</v>
      </c>
      <c r="C84" s="16">
        <v>8363</v>
      </c>
      <c r="D84" s="4">
        <v>8450</v>
      </c>
      <c r="E84" s="16">
        <v>8433</v>
      </c>
      <c r="F84" s="43">
        <f t="shared" si="12"/>
        <v>0.0058542294777427515</v>
      </c>
      <c r="G84" s="19">
        <f t="shared" si="13"/>
        <v>0.008370202080593088</v>
      </c>
      <c r="H84" s="16">
        <f t="shared" si="14"/>
        <v>70</v>
      </c>
      <c r="I84" s="37">
        <f t="shared" si="15"/>
        <v>0.0006032662558710733</v>
      </c>
      <c r="J84" s="4">
        <v>8630.751</v>
      </c>
      <c r="K84" s="16">
        <v>8709.437</v>
      </c>
      <c r="L84" s="37">
        <f t="shared" si="16"/>
        <v>0.009116935478731769</v>
      </c>
      <c r="M84" s="16">
        <f t="shared" si="17"/>
        <v>78.6859999999997</v>
      </c>
    </row>
    <row r="85" spans="1:13" ht="15">
      <c r="A85" s="5">
        <v>95</v>
      </c>
      <c r="B85" s="8" t="s">
        <v>94</v>
      </c>
      <c r="C85" s="16">
        <v>11201</v>
      </c>
      <c r="D85" s="4">
        <v>11688</v>
      </c>
      <c r="E85" s="16">
        <v>11816</v>
      </c>
      <c r="F85" s="43">
        <f t="shared" si="12"/>
        <v>0.00820272447634393</v>
      </c>
      <c r="G85" s="19">
        <f t="shared" si="13"/>
        <v>0.05490581198107312</v>
      </c>
      <c r="H85" s="16">
        <f t="shared" si="14"/>
        <v>615</v>
      </c>
      <c r="I85" s="37">
        <f t="shared" si="15"/>
        <v>0.005300124962295859</v>
      </c>
      <c r="J85" s="4">
        <v>11680.53</v>
      </c>
      <c r="K85" s="16">
        <v>11664.09</v>
      </c>
      <c r="L85" s="37">
        <f t="shared" si="16"/>
        <v>-0.0014074703801968326</v>
      </c>
      <c r="M85" s="16">
        <f t="shared" si="17"/>
        <v>-16.44000000000051</v>
      </c>
    </row>
    <row r="86" spans="1:13" ht="15">
      <c r="A86" s="5">
        <v>96</v>
      </c>
      <c r="B86" s="8" t="s">
        <v>95</v>
      </c>
      <c r="C86" s="16">
        <v>29963</v>
      </c>
      <c r="D86" s="4">
        <v>32782</v>
      </c>
      <c r="E86" s="16">
        <v>33476</v>
      </c>
      <c r="F86" s="43">
        <f t="shared" si="12"/>
        <v>0.023239201470048185</v>
      </c>
      <c r="G86" s="19">
        <f t="shared" si="13"/>
        <v>0.11724460167539966</v>
      </c>
      <c r="H86" s="16">
        <f t="shared" si="14"/>
        <v>3513</v>
      </c>
      <c r="I86" s="37">
        <f t="shared" si="15"/>
        <v>0.030275347955358297</v>
      </c>
      <c r="J86" s="4">
        <v>33337.88</v>
      </c>
      <c r="K86" s="16">
        <v>33857.63</v>
      </c>
      <c r="L86" s="37">
        <f t="shared" si="16"/>
        <v>0.015590373473058276</v>
      </c>
      <c r="M86" s="16">
        <f t="shared" si="17"/>
        <v>519.75</v>
      </c>
    </row>
    <row r="87" spans="1:13" ht="15">
      <c r="A87" s="5">
        <v>97</v>
      </c>
      <c r="B87" s="8" t="s">
        <v>96</v>
      </c>
      <c r="C87" s="16">
        <v>2332</v>
      </c>
      <c r="D87" s="4">
        <v>3189</v>
      </c>
      <c r="E87" s="16">
        <v>3303</v>
      </c>
      <c r="F87" s="43">
        <f t="shared" si="12"/>
        <v>0.002292958610812796</v>
      </c>
      <c r="G87" s="19">
        <f t="shared" si="13"/>
        <v>0.41638078902229847</v>
      </c>
      <c r="H87" s="16">
        <f t="shared" si="14"/>
        <v>971</v>
      </c>
      <c r="I87" s="37">
        <f t="shared" si="15"/>
        <v>0.008368164777868746</v>
      </c>
      <c r="J87" s="4">
        <v>3182.524</v>
      </c>
      <c r="K87" s="16">
        <v>3299.302</v>
      </c>
      <c r="L87" s="37">
        <f t="shared" si="16"/>
        <v>0.036693517472295656</v>
      </c>
      <c r="M87" s="16">
        <f t="shared" si="17"/>
        <v>116.77800000000025</v>
      </c>
    </row>
    <row r="88" spans="1:13" ht="15">
      <c r="A88" s="5">
        <v>98</v>
      </c>
      <c r="B88" s="8" t="s">
        <v>97</v>
      </c>
      <c r="C88" s="16">
        <v>352</v>
      </c>
      <c r="D88" s="4">
        <v>325</v>
      </c>
      <c r="E88" s="16">
        <v>324</v>
      </c>
      <c r="F88" s="43">
        <f t="shared" si="12"/>
        <v>0.00022492237054294457</v>
      </c>
      <c r="G88" s="19">
        <f t="shared" si="13"/>
        <v>-0.07954545454545454</v>
      </c>
      <c r="H88" s="16">
        <f t="shared" si="14"/>
        <v>-28</v>
      </c>
      <c r="I88" s="37">
        <f t="shared" si="15"/>
        <v>-0.00024130650234842934</v>
      </c>
      <c r="J88" s="4">
        <v>321.6737</v>
      </c>
      <c r="K88" s="16">
        <v>312.119</v>
      </c>
      <c r="L88" s="37">
        <f t="shared" si="16"/>
        <v>-0.02970308110361515</v>
      </c>
      <c r="M88" s="16">
        <f t="shared" si="17"/>
        <v>-9.554699999999968</v>
      </c>
    </row>
    <row r="89" spans="1:13" ht="15.75" thickBot="1">
      <c r="A89" s="6">
        <v>99</v>
      </c>
      <c r="B89" s="50" t="s">
        <v>98</v>
      </c>
      <c r="C89" s="16">
        <v>574</v>
      </c>
      <c r="D89" s="4">
        <v>581</v>
      </c>
      <c r="E89" s="16">
        <v>582</v>
      </c>
      <c r="F89" s="43">
        <f t="shared" si="12"/>
        <v>0.0004040272211604745</v>
      </c>
      <c r="G89" s="19">
        <f t="shared" si="13"/>
        <v>0.013937282229965157</v>
      </c>
      <c r="H89" s="21">
        <f t="shared" si="14"/>
        <v>8</v>
      </c>
      <c r="I89" s="69">
        <f t="shared" si="15"/>
        <v>6.89447149566941E-05</v>
      </c>
      <c r="J89" s="4">
        <v>547.2644</v>
      </c>
      <c r="K89" s="16">
        <v>527.9841</v>
      </c>
      <c r="L89" s="37">
        <f t="shared" si="16"/>
        <v>-0.03523032011583434</v>
      </c>
      <c r="M89" s="21">
        <f t="shared" si="17"/>
        <v>-19.28030000000001</v>
      </c>
    </row>
    <row r="90" spans="1:13" s="68" customFormat="1" ht="15.75" thickBot="1">
      <c r="A90" s="98" t="s">
        <v>99</v>
      </c>
      <c r="B90" s="99"/>
      <c r="C90" s="58">
        <v>1324462</v>
      </c>
      <c r="D90" s="94">
        <v>1427590</v>
      </c>
      <c r="E90" s="58">
        <v>1440497</v>
      </c>
      <c r="F90" s="28">
        <f t="shared" si="12"/>
        <v>1</v>
      </c>
      <c r="G90" s="28">
        <f t="shared" si="13"/>
        <v>0.08760915752962335</v>
      </c>
      <c r="H90" s="58">
        <f t="shared" si="14"/>
        <v>116035</v>
      </c>
      <c r="I90" s="70">
        <f t="shared" si="15"/>
        <v>1</v>
      </c>
      <c r="J90" s="59">
        <v>1450569</v>
      </c>
      <c r="K90" s="58">
        <v>1462328</v>
      </c>
      <c r="L90" s="39">
        <f t="shared" si="16"/>
        <v>0.008106474080171299</v>
      </c>
      <c r="M90" s="58">
        <f t="shared" si="17"/>
        <v>11759</v>
      </c>
    </row>
  </sheetData>
  <sheetProtection/>
  <autoFilter ref="A1:M90"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30" sqref="J30"/>
    </sheetView>
  </sheetViews>
  <sheetFormatPr defaultColWidth="9.140625" defaultRowHeight="15"/>
  <cols>
    <col min="1" max="1" width="13.7109375" style="0" bestFit="1" customWidth="1"/>
    <col min="2" max="2" width="34.57421875" style="0" bestFit="1" customWidth="1"/>
    <col min="3" max="3" width="15.57421875" style="0" bestFit="1" customWidth="1"/>
    <col min="4" max="4" width="12.00390625" style="0" customWidth="1"/>
    <col min="5" max="5" width="12.00390625" style="0" bestFit="1" customWidth="1"/>
    <col min="6" max="6" width="17.8515625" style="0" bestFit="1" customWidth="1"/>
    <col min="7" max="7" width="27.140625" style="0" bestFit="1" customWidth="1"/>
    <col min="8" max="8" width="26.421875" style="0" bestFit="1" customWidth="1"/>
    <col min="9" max="9" width="20.421875" style="0" customWidth="1"/>
    <col min="10" max="11" width="21.28125" style="0" bestFit="1" customWidth="1"/>
    <col min="12" max="12" width="33.421875" style="0" customWidth="1"/>
    <col min="13" max="13" width="32.140625" style="0" customWidth="1"/>
  </cols>
  <sheetData>
    <row r="1" spans="1:13" ht="45.75" thickBot="1">
      <c r="A1" s="41" t="s">
        <v>2</v>
      </c>
      <c r="B1" s="20" t="s">
        <v>100</v>
      </c>
      <c r="C1" s="81">
        <v>40575</v>
      </c>
      <c r="D1" s="80">
        <v>40909</v>
      </c>
      <c r="E1" s="81">
        <v>40940</v>
      </c>
      <c r="F1" s="92" t="s">
        <v>277</v>
      </c>
      <c r="G1" s="17" t="s">
        <v>284</v>
      </c>
      <c r="H1" s="17" t="s">
        <v>285</v>
      </c>
      <c r="I1" s="17" t="s">
        <v>280</v>
      </c>
      <c r="J1" s="79" t="s">
        <v>276</v>
      </c>
      <c r="K1" s="77" t="s">
        <v>281</v>
      </c>
      <c r="L1" s="17" t="s">
        <v>286</v>
      </c>
      <c r="M1" s="17" t="s">
        <v>287</v>
      </c>
    </row>
    <row r="2" spans="1:13" ht="15">
      <c r="A2" s="5">
        <v>10</v>
      </c>
      <c r="B2" s="8" t="s">
        <v>19</v>
      </c>
      <c r="C2" s="16">
        <v>37774</v>
      </c>
      <c r="D2" s="4">
        <v>39324</v>
      </c>
      <c r="E2" s="16">
        <v>39519</v>
      </c>
      <c r="F2" s="43">
        <f aca="true" t="shared" si="0" ref="F2:F26">E2/$E$26</f>
        <v>0.15621701749184702</v>
      </c>
      <c r="G2" s="19">
        <f aca="true" t="shared" si="1" ref="G2:G26">(E2-C2)/C2</f>
        <v>0.04619579605019326</v>
      </c>
      <c r="H2" s="16">
        <f aca="true" t="shared" si="2" ref="H2:H26">E2-C2</f>
        <v>1745</v>
      </c>
      <c r="I2" s="37">
        <f aca="true" t="shared" si="3" ref="I2:I26">H2/$H$26</f>
        <v>0.1031628731894768</v>
      </c>
      <c r="J2" s="4">
        <v>39528.16</v>
      </c>
      <c r="K2" s="16">
        <v>39741.53</v>
      </c>
      <c r="L2" s="37">
        <f aca="true" t="shared" si="4" ref="L2:L26">(K2-J2)/J2</f>
        <v>0.005397923910447522</v>
      </c>
      <c r="M2" s="16">
        <f aca="true" t="shared" si="5" ref="M2:M26">K2-J2</f>
        <v>213.36999999999534</v>
      </c>
    </row>
    <row r="3" spans="1:13" ht="15">
      <c r="A3" s="5">
        <v>11</v>
      </c>
      <c r="B3" s="8" t="s">
        <v>20</v>
      </c>
      <c r="C3" s="16">
        <v>563</v>
      </c>
      <c r="D3" s="4">
        <v>571</v>
      </c>
      <c r="E3" s="16">
        <v>571</v>
      </c>
      <c r="F3" s="43">
        <f t="shared" si="0"/>
        <v>0.002257140033600158</v>
      </c>
      <c r="G3" s="19">
        <f t="shared" si="1"/>
        <v>0.014209591474245116</v>
      </c>
      <c r="H3" s="16">
        <f t="shared" si="2"/>
        <v>8</v>
      </c>
      <c r="I3" s="37">
        <f t="shared" si="3"/>
        <v>0.0004729530002955956</v>
      </c>
      <c r="J3" s="4">
        <v>572.4098</v>
      </c>
      <c r="K3" s="16">
        <v>575.7478</v>
      </c>
      <c r="L3" s="37">
        <f t="shared" si="4"/>
        <v>0.005831486463019965</v>
      </c>
      <c r="M3" s="16">
        <f t="shared" si="5"/>
        <v>3.3379999999999654</v>
      </c>
    </row>
    <row r="4" spans="1:13" ht="15">
      <c r="A4" s="5">
        <v>12</v>
      </c>
      <c r="B4" s="8" t="s">
        <v>21</v>
      </c>
      <c r="C4" s="16">
        <v>54</v>
      </c>
      <c r="D4" s="4">
        <v>54</v>
      </c>
      <c r="E4" s="16">
        <v>55</v>
      </c>
      <c r="F4" s="43">
        <f t="shared" si="0"/>
        <v>0.0002174127878248839</v>
      </c>
      <c r="G4" s="19">
        <f t="shared" si="1"/>
        <v>0.018518518518518517</v>
      </c>
      <c r="H4" s="16">
        <f t="shared" si="2"/>
        <v>1</v>
      </c>
      <c r="I4" s="37">
        <f t="shared" si="3"/>
        <v>5.911912503694945E-05</v>
      </c>
      <c r="J4" s="4">
        <v>55.10552</v>
      </c>
      <c r="K4" s="16">
        <v>55.27684</v>
      </c>
      <c r="L4" s="37">
        <f t="shared" si="4"/>
        <v>0.003108944439685924</v>
      </c>
      <c r="M4" s="16">
        <f t="shared" si="5"/>
        <v>0.17132000000000147</v>
      </c>
    </row>
    <row r="5" spans="1:13" ht="15">
      <c r="A5" s="5">
        <v>13</v>
      </c>
      <c r="B5" s="8" t="s">
        <v>22</v>
      </c>
      <c r="C5" s="16">
        <v>14717</v>
      </c>
      <c r="D5" s="4">
        <v>16133</v>
      </c>
      <c r="E5" s="16">
        <v>16367</v>
      </c>
      <c r="F5" s="43">
        <f t="shared" si="0"/>
        <v>0.06469809269690681</v>
      </c>
      <c r="G5" s="19">
        <f t="shared" si="1"/>
        <v>0.11211524087789632</v>
      </c>
      <c r="H5" s="16">
        <f t="shared" si="2"/>
        <v>1650</v>
      </c>
      <c r="I5" s="37">
        <f t="shared" si="3"/>
        <v>0.09754655631096659</v>
      </c>
      <c r="J5" s="4">
        <v>16255.62</v>
      </c>
      <c r="K5" s="16">
        <v>16508.97</v>
      </c>
      <c r="L5" s="37">
        <f t="shared" si="4"/>
        <v>0.015585379087355656</v>
      </c>
      <c r="M5" s="16">
        <f t="shared" si="5"/>
        <v>253.35000000000036</v>
      </c>
    </row>
    <row r="6" spans="1:13" ht="15">
      <c r="A6" s="5">
        <v>14</v>
      </c>
      <c r="B6" s="8" t="s">
        <v>23</v>
      </c>
      <c r="C6" s="16">
        <v>28406</v>
      </c>
      <c r="D6" s="4">
        <v>30350</v>
      </c>
      <c r="E6" s="16">
        <v>31027</v>
      </c>
      <c r="F6" s="43">
        <f t="shared" si="0"/>
        <v>0.12264848305168495</v>
      </c>
      <c r="G6" s="19">
        <f t="shared" si="1"/>
        <v>0.09226923889319158</v>
      </c>
      <c r="H6" s="16">
        <f t="shared" si="2"/>
        <v>2621</v>
      </c>
      <c r="I6" s="37">
        <f t="shared" si="3"/>
        <v>0.15495122672184453</v>
      </c>
      <c r="J6" s="4">
        <v>30848.25</v>
      </c>
      <c r="K6" s="16">
        <v>31366.55</v>
      </c>
      <c r="L6" s="37">
        <f t="shared" si="4"/>
        <v>0.016801601387436867</v>
      </c>
      <c r="M6" s="16">
        <f t="shared" si="5"/>
        <v>518.2999999999993</v>
      </c>
    </row>
    <row r="7" spans="1:13" ht="15">
      <c r="A7" s="5">
        <v>15</v>
      </c>
      <c r="B7" s="8" t="s">
        <v>24</v>
      </c>
      <c r="C7" s="16">
        <v>5238</v>
      </c>
      <c r="D7" s="4">
        <v>5787</v>
      </c>
      <c r="E7" s="16">
        <v>5909</v>
      </c>
      <c r="F7" s="43">
        <f t="shared" si="0"/>
        <v>0.023358039331949798</v>
      </c>
      <c r="G7" s="19">
        <f t="shared" si="1"/>
        <v>0.12810232913325698</v>
      </c>
      <c r="H7" s="16">
        <f t="shared" si="2"/>
        <v>671</v>
      </c>
      <c r="I7" s="37">
        <f t="shared" si="3"/>
        <v>0.039668932899793084</v>
      </c>
      <c r="J7" s="4">
        <v>5860.782</v>
      </c>
      <c r="K7" s="16">
        <v>5943.292</v>
      </c>
      <c r="L7" s="37">
        <f t="shared" si="4"/>
        <v>0.014078326066385035</v>
      </c>
      <c r="M7" s="16">
        <f t="shared" si="5"/>
        <v>82.51000000000022</v>
      </c>
    </row>
    <row r="8" spans="1:13" ht="15">
      <c r="A8" s="5">
        <v>16</v>
      </c>
      <c r="B8" s="8" t="s">
        <v>25</v>
      </c>
      <c r="C8" s="16">
        <v>10697</v>
      </c>
      <c r="D8" s="4">
        <v>11179</v>
      </c>
      <c r="E8" s="16">
        <v>11241</v>
      </c>
      <c r="F8" s="43">
        <f t="shared" si="0"/>
        <v>0.04443522087162763</v>
      </c>
      <c r="G8" s="19">
        <f t="shared" si="1"/>
        <v>0.05085538001308778</v>
      </c>
      <c r="H8" s="16">
        <f t="shared" si="2"/>
        <v>544</v>
      </c>
      <c r="I8" s="37">
        <f t="shared" si="3"/>
        <v>0.032160804020100506</v>
      </c>
      <c r="J8" s="4">
        <v>11411.94</v>
      </c>
      <c r="K8" s="16">
        <v>11487.32</v>
      </c>
      <c r="L8" s="37">
        <f t="shared" si="4"/>
        <v>0.006605362453710692</v>
      </c>
      <c r="M8" s="16">
        <f t="shared" si="5"/>
        <v>75.3799999999992</v>
      </c>
    </row>
    <row r="9" spans="1:13" ht="15">
      <c r="A9" s="5">
        <v>17</v>
      </c>
      <c r="B9" s="8" t="s">
        <v>26</v>
      </c>
      <c r="C9" s="16">
        <v>1880</v>
      </c>
      <c r="D9" s="4">
        <v>1962</v>
      </c>
      <c r="E9" s="16">
        <v>1951</v>
      </c>
      <c r="F9" s="43">
        <f t="shared" si="0"/>
        <v>0.0077122245281154266</v>
      </c>
      <c r="G9" s="19">
        <f t="shared" si="1"/>
        <v>0.03776595744680851</v>
      </c>
      <c r="H9" s="16">
        <f t="shared" si="2"/>
        <v>71</v>
      </c>
      <c r="I9" s="37">
        <f t="shared" si="3"/>
        <v>0.004197457877623411</v>
      </c>
      <c r="J9" s="4">
        <v>1971.924</v>
      </c>
      <c r="K9" s="16">
        <v>1974.089</v>
      </c>
      <c r="L9" s="37">
        <f t="shared" si="4"/>
        <v>0.0010979124956134027</v>
      </c>
      <c r="M9" s="16">
        <f t="shared" si="5"/>
        <v>2.1649999999999636</v>
      </c>
    </row>
    <row r="10" spans="1:13" ht="15">
      <c r="A10" s="5">
        <v>18</v>
      </c>
      <c r="B10" s="8" t="s">
        <v>27</v>
      </c>
      <c r="C10" s="16">
        <v>8640</v>
      </c>
      <c r="D10" s="4">
        <v>9062</v>
      </c>
      <c r="E10" s="16">
        <v>9176</v>
      </c>
      <c r="F10" s="43">
        <f t="shared" si="0"/>
        <v>0.0362723589287479</v>
      </c>
      <c r="G10" s="19">
        <f t="shared" si="1"/>
        <v>0.062037037037037036</v>
      </c>
      <c r="H10" s="16">
        <f t="shared" si="2"/>
        <v>536</v>
      </c>
      <c r="I10" s="37">
        <f t="shared" si="3"/>
        <v>0.031687851019804904</v>
      </c>
      <c r="J10" s="4">
        <v>9140.2</v>
      </c>
      <c r="K10" s="16">
        <v>9200.451</v>
      </c>
      <c r="L10" s="37">
        <f t="shared" si="4"/>
        <v>0.006591868886895076</v>
      </c>
      <c r="M10" s="16">
        <f t="shared" si="5"/>
        <v>60.250999999998385</v>
      </c>
    </row>
    <row r="11" spans="1:13" ht="15">
      <c r="A11" s="5">
        <v>19</v>
      </c>
      <c r="B11" s="8" t="s">
        <v>28</v>
      </c>
      <c r="C11" s="16">
        <v>372</v>
      </c>
      <c r="D11" s="4">
        <v>372</v>
      </c>
      <c r="E11" s="16">
        <v>374</v>
      </c>
      <c r="F11" s="43">
        <f t="shared" si="0"/>
        <v>0.0014784069572092104</v>
      </c>
      <c r="G11" s="19">
        <f t="shared" si="1"/>
        <v>0.005376344086021506</v>
      </c>
      <c r="H11" s="16">
        <f t="shared" si="2"/>
        <v>2</v>
      </c>
      <c r="I11" s="37">
        <f t="shared" si="3"/>
        <v>0.0001182382500738989</v>
      </c>
      <c r="J11" s="4">
        <v>372.71</v>
      </c>
      <c r="K11" s="16">
        <v>375.2757</v>
      </c>
      <c r="L11" s="37">
        <f t="shared" si="4"/>
        <v>0.006883904376056431</v>
      </c>
      <c r="M11" s="16">
        <f t="shared" si="5"/>
        <v>2.5656999999999925</v>
      </c>
    </row>
    <row r="12" spans="1:13" ht="15">
      <c r="A12" s="5">
        <v>20</v>
      </c>
      <c r="B12" s="8" t="s">
        <v>29</v>
      </c>
      <c r="C12" s="16">
        <v>4267</v>
      </c>
      <c r="D12" s="4">
        <v>4440</v>
      </c>
      <c r="E12" s="16">
        <v>4490</v>
      </c>
      <c r="F12" s="43">
        <f t="shared" si="0"/>
        <v>0.017748789406067795</v>
      </c>
      <c r="G12" s="19">
        <f t="shared" si="1"/>
        <v>0.05226154206702601</v>
      </c>
      <c r="H12" s="16">
        <f t="shared" si="2"/>
        <v>223</v>
      </c>
      <c r="I12" s="37">
        <f t="shared" si="3"/>
        <v>0.013183564883239728</v>
      </c>
      <c r="J12" s="4">
        <v>4468.919</v>
      </c>
      <c r="K12" s="16">
        <v>4506.4</v>
      </c>
      <c r="L12" s="37">
        <f t="shared" si="4"/>
        <v>0.008387039460773347</v>
      </c>
      <c r="M12" s="16">
        <f t="shared" si="5"/>
        <v>37.48099999999977</v>
      </c>
    </row>
    <row r="13" spans="1:13" ht="15">
      <c r="A13" s="5">
        <v>21</v>
      </c>
      <c r="B13" s="8" t="s">
        <v>30</v>
      </c>
      <c r="C13" s="16">
        <v>176</v>
      </c>
      <c r="D13" s="4">
        <v>208</v>
      </c>
      <c r="E13" s="16">
        <v>219</v>
      </c>
      <c r="F13" s="43">
        <f t="shared" si="0"/>
        <v>0.0008656981915209013</v>
      </c>
      <c r="G13" s="19">
        <f t="shared" si="1"/>
        <v>0.24431818181818182</v>
      </c>
      <c r="H13" s="16">
        <f t="shared" si="2"/>
        <v>43</v>
      </c>
      <c r="I13" s="37">
        <f t="shared" si="3"/>
        <v>0.0025421223765888265</v>
      </c>
      <c r="J13" s="4">
        <v>214.1559</v>
      </c>
      <c r="K13" s="16">
        <v>221.6085</v>
      </c>
      <c r="L13" s="37">
        <f t="shared" si="4"/>
        <v>0.034799881768375236</v>
      </c>
      <c r="M13" s="16">
        <f t="shared" si="5"/>
        <v>7.45259999999999</v>
      </c>
    </row>
    <row r="14" spans="1:13" ht="15">
      <c r="A14" s="5">
        <v>22</v>
      </c>
      <c r="B14" s="8" t="s">
        <v>31</v>
      </c>
      <c r="C14" s="16">
        <v>10407</v>
      </c>
      <c r="D14" s="4">
        <v>10999</v>
      </c>
      <c r="E14" s="16">
        <v>11078</v>
      </c>
      <c r="F14" s="43">
        <f t="shared" si="0"/>
        <v>0.04379088842771025</v>
      </c>
      <c r="G14" s="19">
        <f t="shared" si="1"/>
        <v>0.06447583357355625</v>
      </c>
      <c r="H14" s="16">
        <f t="shared" si="2"/>
        <v>671</v>
      </c>
      <c r="I14" s="37">
        <f t="shared" si="3"/>
        <v>0.039668932899793084</v>
      </c>
      <c r="J14" s="4">
        <v>11098.52</v>
      </c>
      <c r="K14" s="16">
        <v>11185.98</v>
      </c>
      <c r="L14" s="37">
        <f t="shared" si="4"/>
        <v>0.007880329989944526</v>
      </c>
      <c r="M14" s="16">
        <f t="shared" si="5"/>
        <v>87.45999999999913</v>
      </c>
    </row>
    <row r="15" spans="1:13" ht="15">
      <c r="A15" s="5">
        <v>23</v>
      </c>
      <c r="B15" s="8" t="s">
        <v>32</v>
      </c>
      <c r="C15" s="16">
        <v>11652</v>
      </c>
      <c r="D15" s="4">
        <v>12405</v>
      </c>
      <c r="E15" s="16">
        <v>12467</v>
      </c>
      <c r="F15" s="43">
        <f t="shared" si="0"/>
        <v>0.04928154956023322</v>
      </c>
      <c r="G15" s="19">
        <f t="shared" si="1"/>
        <v>0.06994507380707175</v>
      </c>
      <c r="H15" s="16">
        <f t="shared" si="2"/>
        <v>815</v>
      </c>
      <c r="I15" s="37">
        <f t="shared" si="3"/>
        <v>0.0481820869051138</v>
      </c>
      <c r="J15" s="4">
        <v>12608.35</v>
      </c>
      <c r="K15" s="16">
        <v>12695.38</v>
      </c>
      <c r="L15" s="37">
        <f t="shared" si="4"/>
        <v>0.006902568535930461</v>
      </c>
      <c r="M15" s="16">
        <f t="shared" si="5"/>
        <v>87.02999999999884</v>
      </c>
    </row>
    <row r="16" spans="1:13" ht="15">
      <c r="A16" s="5">
        <v>24</v>
      </c>
      <c r="B16" s="8" t="s">
        <v>33</v>
      </c>
      <c r="C16" s="16">
        <v>8426</v>
      </c>
      <c r="D16" s="4">
        <v>8988</v>
      </c>
      <c r="E16" s="16">
        <v>9037</v>
      </c>
      <c r="F16" s="43">
        <f t="shared" si="0"/>
        <v>0.03572289751951774</v>
      </c>
      <c r="G16" s="19">
        <f t="shared" si="1"/>
        <v>0.0725136482316639</v>
      </c>
      <c r="H16" s="16">
        <f t="shared" si="2"/>
        <v>611</v>
      </c>
      <c r="I16" s="37">
        <f t="shared" si="3"/>
        <v>0.036121785397576114</v>
      </c>
      <c r="J16" s="4">
        <v>9123.2</v>
      </c>
      <c r="K16" s="16">
        <v>9217.531</v>
      </c>
      <c r="L16" s="37">
        <f t="shared" si="4"/>
        <v>0.010339683444405485</v>
      </c>
      <c r="M16" s="16">
        <f t="shared" si="5"/>
        <v>94.33100000000013</v>
      </c>
    </row>
    <row r="17" spans="1:13" ht="15">
      <c r="A17" s="5">
        <v>25</v>
      </c>
      <c r="B17" s="8" t="s">
        <v>34</v>
      </c>
      <c r="C17" s="16">
        <v>29177</v>
      </c>
      <c r="D17" s="4">
        <v>30236</v>
      </c>
      <c r="E17" s="16">
        <v>30467</v>
      </c>
      <c r="F17" s="43">
        <f t="shared" si="0"/>
        <v>0.12043482557564977</v>
      </c>
      <c r="G17" s="19">
        <f t="shared" si="1"/>
        <v>0.044212907427082976</v>
      </c>
      <c r="H17" s="16">
        <f t="shared" si="2"/>
        <v>1290</v>
      </c>
      <c r="I17" s="37">
        <f t="shared" si="3"/>
        <v>0.0762636712976648</v>
      </c>
      <c r="J17" s="4">
        <v>30479.12</v>
      </c>
      <c r="K17" s="16">
        <v>30701.89</v>
      </c>
      <c r="L17" s="37">
        <f t="shared" si="4"/>
        <v>0.0073089380533296385</v>
      </c>
      <c r="M17" s="16">
        <f t="shared" si="5"/>
        <v>222.77000000000044</v>
      </c>
    </row>
    <row r="18" spans="1:13" ht="15">
      <c r="A18" s="5">
        <v>26</v>
      </c>
      <c r="B18" s="8" t="s">
        <v>35</v>
      </c>
      <c r="C18" s="16">
        <v>2124</v>
      </c>
      <c r="D18" s="4">
        <v>2052</v>
      </c>
      <c r="E18" s="16">
        <v>2057</v>
      </c>
      <c r="F18" s="43">
        <f t="shared" si="0"/>
        <v>0.008131238264650658</v>
      </c>
      <c r="G18" s="19">
        <f t="shared" si="1"/>
        <v>-0.03154425612052731</v>
      </c>
      <c r="H18" s="16">
        <f t="shared" si="2"/>
        <v>-67</v>
      </c>
      <c r="I18" s="37">
        <f t="shared" si="3"/>
        <v>-0.003960981377475613</v>
      </c>
      <c r="J18" s="4">
        <v>2083.936</v>
      </c>
      <c r="K18" s="16">
        <v>2085.992</v>
      </c>
      <c r="L18" s="37">
        <f t="shared" si="4"/>
        <v>0.0009865945979147344</v>
      </c>
      <c r="M18" s="16">
        <f t="shared" si="5"/>
        <v>2.05600000000004</v>
      </c>
    </row>
    <row r="19" spans="1:13" ht="15">
      <c r="A19" s="5">
        <v>27</v>
      </c>
      <c r="B19" s="8" t="s">
        <v>36</v>
      </c>
      <c r="C19" s="16">
        <v>4315</v>
      </c>
      <c r="D19" s="4">
        <v>4558</v>
      </c>
      <c r="E19" s="16">
        <v>4606</v>
      </c>
      <c r="F19" s="43">
        <f t="shared" si="0"/>
        <v>0.018207332740389368</v>
      </c>
      <c r="G19" s="19">
        <f t="shared" si="1"/>
        <v>0.06743916570104287</v>
      </c>
      <c r="H19" s="16">
        <f t="shared" si="2"/>
        <v>291</v>
      </c>
      <c r="I19" s="37">
        <f t="shared" si="3"/>
        <v>0.01720366538575229</v>
      </c>
      <c r="J19" s="4">
        <v>4558.24</v>
      </c>
      <c r="K19" s="16">
        <v>4558.31</v>
      </c>
      <c r="L19" s="37">
        <f t="shared" si="4"/>
        <v>1.535680438077382E-05</v>
      </c>
      <c r="M19" s="16">
        <f t="shared" si="5"/>
        <v>0.07000000000061846</v>
      </c>
    </row>
    <row r="20" spans="1:13" ht="15">
      <c r="A20" s="5">
        <v>28</v>
      </c>
      <c r="B20" s="8" t="s">
        <v>37</v>
      </c>
      <c r="C20" s="16">
        <v>14556</v>
      </c>
      <c r="D20" s="4">
        <v>15939</v>
      </c>
      <c r="E20" s="16">
        <v>16117</v>
      </c>
      <c r="F20" s="43">
        <f t="shared" si="0"/>
        <v>0.06370985275224825</v>
      </c>
      <c r="G20" s="19">
        <f t="shared" si="1"/>
        <v>0.10724100027480077</v>
      </c>
      <c r="H20" s="16">
        <f t="shared" si="2"/>
        <v>1561</v>
      </c>
      <c r="I20" s="37">
        <f t="shared" si="3"/>
        <v>0.0922849541826781</v>
      </c>
      <c r="J20" s="4">
        <v>16135.19</v>
      </c>
      <c r="K20" s="16">
        <v>16383.9</v>
      </c>
      <c r="L20" s="37">
        <f t="shared" si="4"/>
        <v>0.015414135191466546</v>
      </c>
      <c r="M20" s="16">
        <f t="shared" si="5"/>
        <v>248.70999999999913</v>
      </c>
    </row>
    <row r="21" spans="1:13" ht="15">
      <c r="A21" s="5">
        <v>29</v>
      </c>
      <c r="B21" s="8" t="s">
        <v>38</v>
      </c>
      <c r="C21" s="16">
        <v>2621</v>
      </c>
      <c r="D21" s="4">
        <v>2835</v>
      </c>
      <c r="E21" s="16">
        <v>2883</v>
      </c>
      <c r="F21" s="43">
        <f t="shared" si="0"/>
        <v>0.01139638304180255</v>
      </c>
      <c r="G21" s="19">
        <f t="shared" si="1"/>
        <v>0.09996184662342618</v>
      </c>
      <c r="H21" s="16">
        <f t="shared" si="2"/>
        <v>262</v>
      </c>
      <c r="I21" s="37">
        <f t="shared" si="3"/>
        <v>0.015489210759680757</v>
      </c>
      <c r="J21" s="4">
        <v>2845.808</v>
      </c>
      <c r="K21" s="16">
        <v>2902.31</v>
      </c>
      <c r="L21" s="37">
        <f t="shared" si="4"/>
        <v>0.019854466640054406</v>
      </c>
      <c r="M21" s="16">
        <f t="shared" si="5"/>
        <v>56.50199999999995</v>
      </c>
    </row>
    <row r="22" spans="1:13" ht="15">
      <c r="A22" s="5">
        <v>30</v>
      </c>
      <c r="B22" s="8" t="s">
        <v>39</v>
      </c>
      <c r="C22" s="16">
        <v>1075</v>
      </c>
      <c r="D22" s="4">
        <v>1086</v>
      </c>
      <c r="E22" s="16">
        <v>1029</v>
      </c>
      <c r="F22" s="43">
        <f t="shared" si="0"/>
        <v>0.0040675956122146455</v>
      </c>
      <c r="G22" s="19">
        <f t="shared" si="1"/>
        <v>-0.04279069767441861</v>
      </c>
      <c r="H22" s="16">
        <f t="shared" si="2"/>
        <v>-46</v>
      </c>
      <c r="I22" s="37">
        <f t="shared" si="3"/>
        <v>-0.0027194797516996746</v>
      </c>
      <c r="J22" s="4">
        <v>1089.386</v>
      </c>
      <c r="K22" s="16">
        <v>1032.945</v>
      </c>
      <c r="L22" s="37">
        <f t="shared" si="4"/>
        <v>-0.05180991861470593</v>
      </c>
      <c r="M22" s="16">
        <f t="shared" si="5"/>
        <v>-56.44100000000003</v>
      </c>
    </row>
    <row r="23" spans="1:13" ht="15">
      <c r="A23" s="5">
        <v>31</v>
      </c>
      <c r="B23" s="8" t="s">
        <v>40</v>
      </c>
      <c r="C23" s="16">
        <v>14970</v>
      </c>
      <c r="D23" s="4">
        <v>17069</v>
      </c>
      <c r="E23" s="16">
        <v>17410</v>
      </c>
      <c r="F23" s="43">
        <f t="shared" si="0"/>
        <v>0.06882102974602233</v>
      </c>
      <c r="G23" s="19">
        <f t="shared" si="1"/>
        <v>0.1629926519706079</v>
      </c>
      <c r="H23" s="16">
        <f t="shared" si="2"/>
        <v>2440</v>
      </c>
      <c r="I23" s="37">
        <f t="shared" si="3"/>
        <v>0.14425066509015666</v>
      </c>
      <c r="J23" s="4">
        <v>17190.09</v>
      </c>
      <c r="K23" s="16">
        <v>17555.39</v>
      </c>
      <c r="L23" s="37">
        <f t="shared" si="4"/>
        <v>0.021250615907188342</v>
      </c>
      <c r="M23" s="16">
        <f t="shared" si="5"/>
        <v>365.2999999999993</v>
      </c>
    </row>
    <row r="24" spans="1:13" ht="15">
      <c r="A24" s="5">
        <v>32</v>
      </c>
      <c r="B24" s="8" t="s">
        <v>41</v>
      </c>
      <c r="C24" s="16">
        <v>5100</v>
      </c>
      <c r="D24" s="4">
        <v>5429</v>
      </c>
      <c r="E24" s="16">
        <v>5504</v>
      </c>
      <c r="F24" s="43">
        <f t="shared" si="0"/>
        <v>0.021757090621602925</v>
      </c>
      <c r="G24" s="19">
        <f t="shared" si="1"/>
        <v>0.0792156862745098</v>
      </c>
      <c r="H24" s="16">
        <f t="shared" si="2"/>
        <v>404</v>
      </c>
      <c r="I24" s="37">
        <f t="shared" si="3"/>
        <v>0.02388412651492758</v>
      </c>
      <c r="J24" s="4">
        <v>5531.769</v>
      </c>
      <c r="K24" s="16">
        <v>5575.083</v>
      </c>
      <c r="L24" s="37">
        <f t="shared" si="4"/>
        <v>0.007830044963916497</v>
      </c>
      <c r="M24" s="16">
        <f t="shared" si="5"/>
        <v>43.313999999999396</v>
      </c>
    </row>
    <row r="25" spans="1:13" ht="15.75" thickBot="1">
      <c r="A25" s="5">
        <v>33</v>
      </c>
      <c r="B25" s="8" t="s">
        <v>42</v>
      </c>
      <c r="C25" s="16">
        <v>18853</v>
      </c>
      <c r="D25" s="4">
        <v>19348</v>
      </c>
      <c r="E25" s="16">
        <v>19421</v>
      </c>
      <c r="F25" s="43">
        <f t="shared" si="0"/>
        <v>0.07677043186085582</v>
      </c>
      <c r="G25" s="19">
        <f t="shared" si="1"/>
        <v>0.0301278311144115</v>
      </c>
      <c r="H25" s="16">
        <f t="shared" si="2"/>
        <v>568</v>
      </c>
      <c r="I25" s="37">
        <f t="shared" si="3"/>
        <v>0.03357966302098729</v>
      </c>
      <c r="J25" s="4">
        <v>19561.54</v>
      </c>
      <c r="K25" s="16">
        <v>19714.15</v>
      </c>
      <c r="L25" s="37">
        <f t="shared" si="4"/>
        <v>0.007801533008137426</v>
      </c>
      <c r="M25" s="16">
        <f t="shared" si="5"/>
        <v>152.61000000000058</v>
      </c>
    </row>
    <row r="26" spans="1:13" s="68" customFormat="1" ht="15.75" thickBot="1">
      <c r="A26" s="98" t="s">
        <v>272</v>
      </c>
      <c r="B26" s="99"/>
      <c r="C26" s="58">
        <f>SUM(C2:C25)</f>
        <v>236060</v>
      </c>
      <c r="D26" s="58">
        <f>SUM(D2:D25)</f>
        <v>250386</v>
      </c>
      <c r="E26" s="58">
        <f>SUM(E2:E25)</f>
        <v>252975</v>
      </c>
      <c r="F26" s="28">
        <f t="shared" si="0"/>
        <v>1</v>
      </c>
      <c r="G26" s="28">
        <f t="shared" si="1"/>
        <v>0.07165551131068372</v>
      </c>
      <c r="H26" s="58">
        <f t="shared" si="2"/>
        <v>16915</v>
      </c>
      <c r="I26" s="39">
        <f t="shared" si="3"/>
        <v>1</v>
      </c>
      <c r="J26" s="59">
        <v>253364.1</v>
      </c>
      <c r="K26" s="58">
        <v>256267.9</v>
      </c>
      <c r="L26" s="39">
        <f t="shared" si="4"/>
        <v>0.011460976515615229</v>
      </c>
      <c r="M26" s="58">
        <f t="shared" si="5"/>
        <v>2903.7999999999884</v>
      </c>
    </row>
  </sheetData>
  <sheetProtection/>
  <autoFilter ref="A1:M25"/>
  <mergeCells count="1">
    <mergeCell ref="A26:B2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J85" sqref="J85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bestFit="1" customWidth="1"/>
    <col min="7" max="7" width="30.57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57421875" style="0" customWidth="1"/>
  </cols>
  <sheetData>
    <row r="1" spans="1:13" ht="45.75" thickBot="1">
      <c r="A1" s="13" t="s">
        <v>101</v>
      </c>
      <c r="B1" s="13" t="s">
        <v>184</v>
      </c>
      <c r="C1" s="81">
        <v>40575</v>
      </c>
      <c r="D1" s="80">
        <v>40909</v>
      </c>
      <c r="E1" s="81">
        <v>40940</v>
      </c>
      <c r="F1" s="17" t="s">
        <v>288</v>
      </c>
      <c r="G1" s="56" t="s">
        <v>278</v>
      </c>
      <c r="H1" s="17" t="s">
        <v>279</v>
      </c>
      <c r="I1" s="44" t="s">
        <v>289</v>
      </c>
      <c r="J1" s="79" t="s">
        <v>276</v>
      </c>
      <c r="K1" s="77" t="s">
        <v>281</v>
      </c>
      <c r="L1" s="56" t="s">
        <v>282</v>
      </c>
      <c r="M1" s="17" t="s">
        <v>283</v>
      </c>
    </row>
    <row r="2" spans="1:13" ht="15">
      <c r="A2" s="23">
        <v>1</v>
      </c>
      <c r="B2" s="24" t="s">
        <v>102</v>
      </c>
      <c r="C2" s="84">
        <v>213293</v>
      </c>
      <c r="D2" s="4">
        <v>241981</v>
      </c>
      <c r="E2" s="16">
        <v>243141</v>
      </c>
      <c r="F2" s="42">
        <f aca="true" t="shared" si="0" ref="F2:F33">E2/$E$83</f>
        <v>0.02241875149256415</v>
      </c>
      <c r="G2" s="42">
        <f aca="true" t="shared" si="1" ref="G2:G33">(E2-C2)/C2</f>
        <v>0.13993895720909735</v>
      </c>
      <c r="H2" s="11">
        <f aca="true" t="shared" si="2" ref="H2:H33">E2-C2</f>
        <v>29848</v>
      </c>
      <c r="I2" s="47">
        <f aca="true" t="shared" si="3" ref="I2:I33">H2/$H$83</f>
        <v>0.03409664676705575</v>
      </c>
      <c r="J2" s="4">
        <v>244030.3</v>
      </c>
      <c r="K2" s="16">
        <v>247191.2</v>
      </c>
      <c r="L2" s="47">
        <f aca="true" t="shared" si="4" ref="L2:L33">(K2-J2)/J2</f>
        <v>0.012952899701389636</v>
      </c>
      <c r="M2" s="57">
        <f aca="true" t="shared" si="5" ref="M2:M33">K2-J2</f>
        <v>3160.9000000000233</v>
      </c>
    </row>
    <row r="3" spans="1:13" ht="15">
      <c r="A3" s="2">
        <v>2</v>
      </c>
      <c r="B3" s="25" t="s">
        <v>103</v>
      </c>
      <c r="C3" s="57">
        <v>36392</v>
      </c>
      <c r="D3" s="4">
        <v>39488</v>
      </c>
      <c r="E3" s="16">
        <v>38039</v>
      </c>
      <c r="F3" s="43">
        <f t="shared" si="0"/>
        <v>0.003507375917782882</v>
      </c>
      <c r="G3" s="43">
        <f t="shared" si="1"/>
        <v>0.045257199384480105</v>
      </c>
      <c r="H3" s="11">
        <f t="shared" si="2"/>
        <v>1647</v>
      </c>
      <c r="I3" s="37">
        <f t="shared" si="3"/>
        <v>0.0018814385293936216</v>
      </c>
      <c r="J3" s="4">
        <v>39912.84</v>
      </c>
      <c r="K3" s="16">
        <v>39642.81</v>
      </c>
      <c r="L3" s="37">
        <f t="shared" si="4"/>
        <v>-0.0067654920070834065</v>
      </c>
      <c r="M3" s="57">
        <f t="shared" si="5"/>
        <v>-270.02999999999884</v>
      </c>
    </row>
    <row r="4" spans="1:13" ht="15">
      <c r="A4" s="2">
        <v>3</v>
      </c>
      <c r="B4" s="25" t="s">
        <v>104</v>
      </c>
      <c r="C4" s="57">
        <v>63718</v>
      </c>
      <c r="D4" s="4">
        <v>68540</v>
      </c>
      <c r="E4" s="16">
        <v>66044</v>
      </c>
      <c r="F4" s="43">
        <f t="shared" si="0"/>
        <v>0.006089569523753323</v>
      </c>
      <c r="G4" s="43">
        <f t="shared" si="1"/>
        <v>0.036504598386641135</v>
      </c>
      <c r="H4" s="11">
        <f t="shared" si="2"/>
        <v>2326</v>
      </c>
      <c r="I4" s="37">
        <f t="shared" si="3"/>
        <v>0.002657089264948126</v>
      </c>
      <c r="J4" s="4">
        <v>68540</v>
      </c>
      <c r="K4" s="16">
        <v>66044</v>
      </c>
      <c r="L4" s="37">
        <f t="shared" si="4"/>
        <v>-0.036416690983367375</v>
      </c>
      <c r="M4" s="57">
        <f t="shared" si="5"/>
        <v>-2496</v>
      </c>
    </row>
    <row r="5" spans="1:13" ht="15">
      <c r="A5" s="2">
        <v>4</v>
      </c>
      <c r="B5" s="25" t="s">
        <v>105</v>
      </c>
      <c r="C5" s="57">
        <v>14711</v>
      </c>
      <c r="D5" s="4">
        <v>16877</v>
      </c>
      <c r="E5" s="16">
        <v>15993</v>
      </c>
      <c r="F5" s="43">
        <f t="shared" si="0"/>
        <v>0.0014746303281658727</v>
      </c>
      <c r="G5" s="43">
        <f t="shared" si="1"/>
        <v>0.08714567330568962</v>
      </c>
      <c r="H5" s="11">
        <f t="shared" si="2"/>
        <v>1282</v>
      </c>
      <c r="I5" s="37">
        <f t="shared" si="3"/>
        <v>0.0014644834211794918</v>
      </c>
      <c r="J5" s="4">
        <v>18189.77</v>
      </c>
      <c r="K5" s="16">
        <v>17772.87</v>
      </c>
      <c r="L5" s="37">
        <f t="shared" si="4"/>
        <v>-0.0229194761670984</v>
      </c>
      <c r="M5" s="57">
        <f t="shared" si="5"/>
        <v>-416.90000000000146</v>
      </c>
    </row>
    <row r="6" spans="1:13" ht="15">
      <c r="A6" s="2">
        <v>5</v>
      </c>
      <c r="B6" s="25" t="s">
        <v>106</v>
      </c>
      <c r="C6" s="57">
        <v>30045</v>
      </c>
      <c r="D6" s="4">
        <v>31918</v>
      </c>
      <c r="E6" s="16">
        <v>31413</v>
      </c>
      <c r="F6" s="43">
        <f t="shared" si="0"/>
        <v>0.002896427343129779</v>
      </c>
      <c r="G6" s="43">
        <f t="shared" si="1"/>
        <v>0.04553170244633051</v>
      </c>
      <c r="H6" s="11">
        <f t="shared" si="2"/>
        <v>1368</v>
      </c>
      <c r="I6" s="37">
        <f t="shared" si="3"/>
        <v>0.0015627248987313141</v>
      </c>
      <c r="J6" s="4">
        <v>33039.99</v>
      </c>
      <c r="K6" s="16">
        <v>32969.33</v>
      </c>
      <c r="L6" s="37">
        <f t="shared" si="4"/>
        <v>-0.0021386205020036695</v>
      </c>
      <c r="M6" s="57">
        <f t="shared" si="5"/>
        <v>-70.65999999999622</v>
      </c>
    </row>
    <row r="7" spans="1:13" ht="15">
      <c r="A7" s="2">
        <v>6</v>
      </c>
      <c r="B7" s="25" t="s">
        <v>107</v>
      </c>
      <c r="C7" s="57">
        <v>852985</v>
      </c>
      <c r="D7" s="4">
        <v>919215</v>
      </c>
      <c r="E7" s="16">
        <v>896222</v>
      </c>
      <c r="F7" s="43">
        <f t="shared" si="0"/>
        <v>0.0826359120846292</v>
      </c>
      <c r="G7" s="43">
        <f t="shared" si="1"/>
        <v>0.050689050803941454</v>
      </c>
      <c r="H7" s="11">
        <f t="shared" si="2"/>
        <v>43237</v>
      </c>
      <c r="I7" s="37">
        <f t="shared" si="3"/>
        <v>0.049391474010559815</v>
      </c>
      <c r="J7" s="4">
        <v>943958</v>
      </c>
      <c r="K7" s="16">
        <v>933864.1</v>
      </c>
      <c r="L7" s="37">
        <f t="shared" si="4"/>
        <v>-0.010693166433252351</v>
      </c>
      <c r="M7" s="57">
        <f t="shared" si="5"/>
        <v>-10093.900000000023</v>
      </c>
    </row>
    <row r="8" spans="1:13" ht="15">
      <c r="A8" s="2">
        <v>7</v>
      </c>
      <c r="B8" s="25" t="s">
        <v>108</v>
      </c>
      <c r="C8" s="57">
        <v>330591</v>
      </c>
      <c r="D8" s="4">
        <v>369757</v>
      </c>
      <c r="E8" s="16">
        <v>373756</v>
      </c>
      <c r="F8" s="43">
        <f t="shared" si="0"/>
        <v>0.03446207296529506</v>
      </c>
      <c r="G8" s="43">
        <f t="shared" si="1"/>
        <v>0.13056919274874393</v>
      </c>
      <c r="H8" s="11">
        <f t="shared" si="2"/>
        <v>43165</v>
      </c>
      <c r="I8" s="37">
        <f t="shared" si="3"/>
        <v>0.049309225331679224</v>
      </c>
      <c r="J8" s="4">
        <v>430146.8</v>
      </c>
      <c r="K8" s="16">
        <v>433895.5</v>
      </c>
      <c r="L8" s="37">
        <f t="shared" si="4"/>
        <v>0.008714931739582887</v>
      </c>
      <c r="M8" s="57">
        <f t="shared" si="5"/>
        <v>3748.7000000000116</v>
      </c>
    </row>
    <row r="9" spans="1:13" ht="15">
      <c r="A9" s="2">
        <v>8</v>
      </c>
      <c r="B9" s="25" t="s">
        <v>109</v>
      </c>
      <c r="C9" s="57">
        <v>18852</v>
      </c>
      <c r="D9" s="4">
        <v>20446</v>
      </c>
      <c r="E9" s="16">
        <v>19917</v>
      </c>
      <c r="F9" s="43">
        <f t="shared" si="0"/>
        <v>0.0018364417086275048</v>
      </c>
      <c r="G9" s="43">
        <f t="shared" si="1"/>
        <v>0.05649267982176957</v>
      </c>
      <c r="H9" s="11">
        <f t="shared" si="2"/>
        <v>1065</v>
      </c>
      <c r="I9" s="37">
        <f t="shared" si="3"/>
        <v>0.0012165950417754748</v>
      </c>
      <c r="J9" s="4">
        <v>21423.96</v>
      </c>
      <c r="K9" s="16">
        <v>21292.93</v>
      </c>
      <c r="L9" s="37">
        <f t="shared" si="4"/>
        <v>-0.0061160495071872255</v>
      </c>
      <c r="M9" s="57">
        <f t="shared" si="5"/>
        <v>-131.02999999999884</v>
      </c>
    </row>
    <row r="10" spans="1:13" ht="15">
      <c r="A10" s="2">
        <v>9</v>
      </c>
      <c r="B10" s="25" t="s">
        <v>110</v>
      </c>
      <c r="C10" s="57">
        <v>101924</v>
      </c>
      <c r="D10" s="4">
        <v>112187</v>
      </c>
      <c r="E10" s="16">
        <v>111341</v>
      </c>
      <c r="F10" s="43">
        <f t="shared" si="0"/>
        <v>0.01026616740876111</v>
      </c>
      <c r="G10" s="43">
        <f t="shared" si="1"/>
        <v>0.0923923707860759</v>
      </c>
      <c r="H10" s="11">
        <f t="shared" si="2"/>
        <v>9417</v>
      </c>
      <c r="I10" s="37">
        <f t="shared" si="3"/>
        <v>0.01075744179192455</v>
      </c>
      <c r="J10" s="4">
        <v>119054.7</v>
      </c>
      <c r="K10" s="16">
        <v>119702.5</v>
      </c>
      <c r="L10" s="37">
        <f t="shared" si="4"/>
        <v>0.005441196357640672</v>
      </c>
      <c r="M10" s="57">
        <f t="shared" si="5"/>
        <v>647.8000000000029</v>
      </c>
    </row>
    <row r="11" spans="1:13" ht="15">
      <c r="A11" s="2">
        <v>10</v>
      </c>
      <c r="B11" s="25" t="s">
        <v>111</v>
      </c>
      <c r="C11" s="57">
        <v>119167</v>
      </c>
      <c r="D11" s="4">
        <v>132397</v>
      </c>
      <c r="E11" s="16">
        <v>131307</v>
      </c>
      <c r="F11" s="43">
        <f t="shared" si="0"/>
        <v>0.012107127149407631</v>
      </c>
      <c r="G11" s="43">
        <f t="shared" si="1"/>
        <v>0.10187384091233312</v>
      </c>
      <c r="H11" s="11">
        <f t="shared" si="2"/>
        <v>12140</v>
      </c>
      <c r="I11" s="37">
        <f t="shared" si="3"/>
        <v>0.013868041133478183</v>
      </c>
      <c r="J11" s="4">
        <v>137644.6</v>
      </c>
      <c r="K11" s="16">
        <v>138699.3</v>
      </c>
      <c r="L11" s="37">
        <f t="shared" si="4"/>
        <v>0.007662487304260265</v>
      </c>
      <c r="M11" s="57">
        <f t="shared" si="5"/>
        <v>1054.6999999999825</v>
      </c>
    </row>
    <row r="12" spans="1:13" ht="15">
      <c r="A12" s="2">
        <v>11</v>
      </c>
      <c r="B12" s="25" t="s">
        <v>112</v>
      </c>
      <c r="C12" s="57">
        <v>33683</v>
      </c>
      <c r="D12" s="4">
        <v>37307</v>
      </c>
      <c r="E12" s="16">
        <v>36468</v>
      </c>
      <c r="F12" s="43">
        <f t="shared" si="0"/>
        <v>0.003362522278969114</v>
      </c>
      <c r="G12" s="43">
        <f t="shared" si="1"/>
        <v>0.08268265890805451</v>
      </c>
      <c r="H12" s="11">
        <f t="shared" si="2"/>
        <v>2785</v>
      </c>
      <c r="I12" s="37">
        <f t="shared" si="3"/>
        <v>0.0031814245928119224</v>
      </c>
      <c r="J12" s="4">
        <v>38468.92</v>
      </c>
      <c r="K12" s="16">
        <v>38404.16</v>
      </c>
      <c r="L12" s="37">
        <f t="shared" si="4"/>
        <v>-0.0016834369147871778</v>
      </c>
      <c r="M12" s="57">
        <f t="shared" si="5"/>
        <v>-64.75999999999476</v>
      </c>
    </row>
    <row r="13" spans="1:13" ht="15">
      <c r="A13" s="2">
        <v>12</v>
      </c>
      <c r="B13" s="25" t="s">
        <v>113</v>
      </c>
      <c r="C13" s="57">
        <v>12381</v>
      </c>
      <c r="D13" s="4">
        <v>13468</v>
      </c>
      <c r="E13" s="16">
        <v>13071</v>
      </c>
      <c r="F13" s="43">
        <f t="shared" si="0"/>
        <v>0.0012052080922563698</v>
      </c>
      <c r="G13" s="43">
        <f t="shared" si="1"/>
        <v>0.05573055488248122</v>
      </c>
      <c r="H13" s="11">
        <f t="shared" si="2"/>
        <v>690</v>
      </c>
      <c r="I13" s="37">
        <f t="shared" si="3"/>
        <v>0.00078821650593904</v>
      </c>
      <c r="J13" s="4">
        <v>15407.1</v>
      </c>
      <c r="K13" s="16">
        <v>15270.24</v>
      </c>
      <c r="L13" s="37">
        <f t="shared" si="4"/>
        <v>-0.008882917615904394</v>
      </c>
      <c r="M13" s="57">
        <f t="shared" si="5"/>
        <v>-136.86000000000058</v>
      </c>
    </row>
    <row r="14" spans="1:13" ht="15">
      <c r="A14" s="2">
        <v>13</v>
      </c>
      <c r="B14" s="25" t="s">
        <v>114</v>
      </c>
      <c r="C14" s="57">
        <v>13002</v>
      </c>
      <c r="D14" s="4">
        <v>12616</v>
      </c>
      <c r="E14" s="16">
        <v>13447</v>
      </c>
      <c r="F14" s="43">
        <f t="shared" si="0"/>
        <v>0.0012398770726471887</v>
      </c>
      <c r="G14" s="43">
        <f t="shared" si="1"/>
        <v>0.034225503768650974</v>
      </c>
      <c r="H14" s="11">
        <f t="shared" si="2"/>
        <v>445</v>
      </c>
      <c r="I14" s="37">
        <f t="shared" si="3"/>
        <v>0.0005083425291925693</v>
      </c>
      <c r="J14" s="4">
        <v>14344.19</v>
      </c>
      <c r="K14" s="16">
        <v>15431.6</v>
      </c>
      <c r="L14" s="37">
        <f t="shared" si="4"/>
        <v>0.07580839350287467</v>
      </c>
      <c r="M14" s="57">
        <f t="shared" si="5"/>
        <v>1087.4099999999999</v>
      </c>
    </row>
    <row r="15" spans="1:13" ht="15">
      <c r="A15" s="2">
        <v>14</v>
      </c>
      <c r="B15" s="25" t="s">
        <v>115</v>
      </c>
      <c r="C15" s="57">
        <v>41243</v>
      </c>
      <c r="D15" s="4">
        <v>45680</v>
      </c>
      <c r="E15" s="16">
        <v>45030</v>
      </c>
      <c r="F15" s="43">
        <f t="shared" si="0"/>
        <v>0.004151979220740902</v>
      </c>
      <c r="G15" s="43">
        <f t="shared" si="1"/>
        <v>0.09182164246053875</v>
      </c>
      <c r="H15" s="11">
        <f t="shared" si="2"/>
        <v>3787</v>
      </c>
      <c r="I15" s="37">
        <f t="shared" si="3"/>
        <v>0.004326052040566876</v>
      </c>
      <c r="J15" s="4">
        <v>47153.6</v>
      </c>
      <c r="K15" s="16">
        <v>47458.77</v>
      </c>
      <c r="L15" s="37">
        <f t="shared" si="4"/>
        <v>0.0064718282379287746</v>
      </c>
      <c r="M15" s="57">
        <f t="shared" si="5"/>
        <v>305.16999999999825</v>
      </c>
    </row>
    <row r="16" spans="1:13" ht="15">
      <c r="A16" s="2">
        <v>15</v>
      </c>
      <c r="B16" s="25" t="s">
        <v>116</v>
      </c>
      <c r="C16" s="57">
        <v>25719</v>
      </c>
      <c r="D16" s="4">
        <v>29303</v>
      </c>
      <c r="E16" s="16">
        <v>28866</v>
      </c>
      <c r="F16" s="43">
        <f t="shared" si="0"/>
        <v>0.0026615818828760133</v>
      </c>
      <c r="G16" s="43">
        <f t="shared" si="1"/>
        <v>0.12236090050157471</v>
      </c>
      <c r="H16" s="11">
        <f t="shared" si="2"/>
        <v>3147</v>
      </c>
      <c r="I16" s="37">
        <f t="shared" si="3"/>
        <v>0.003594952672739361</v>
      </c>
      <c r="J16" s="4">
        <v>30950.1</v>
      </c>
      <c r="K16" s="16">
        <v>31261.95</v>
      </c>
      <c r="L16" s="37">
        <f t="shared" si="4"/>
        <v>0.010075896362208916</v>
      </c>
      <c r="M16" s="57">
        <f t="shared" si="5"/>
        <v>311.8500000000022</v>
      </c>
    </row>
    <row r="17" spans="1:13" ht="15">
      <c r="A17" s="2">
        <v>16</v>
      </c>
      <c r="B17" s="25" t="s">
        <v>117</v>
      </c>
      <c r="C17" s="57">
        <v>486810</v>
      </c>
      <c r="D17" s="4">
        <v>536330</v>
      </c>
      <c r="E17" s="16">
        <v>533515</v>
      </c>
      <c r="F17" s="43">
        <f t="shared" si="0"/>
        <v>0.04919260923725477</v>
      </c>
      <c r="G17" s="43">
        <f t="shared" si="1"/>
        <v>0.09594092150941846</v>
      </c>
      <c r="H17" s="11">
        <f t="shared" si="2"/>
        <v>46705</v>
      </c>
      <c r="I17" s="37">
        <f t="shared" si="3"/>
        <v>0.05335311870997517</v>
      </c>
      <c r="J17" s="4">
        <v>542642.6</v>
      </c>
      <c r="K17" s="16">
        <v>547307.6</v>
      </c>
      <c r="L17" s="37">
        <f t="shared" si="4"/>
        <v>0.008596818605837433</v>
      </c>
      <c r="M17" s="57">
        <f t="shared" si="5"/>
        <v>4665</v>
      </c>
    </row>
    <row r="18" spans="1:13" ht="15">
      <c r="A18" s="2">
        <v>17</v>
      </c>
      <c r="B18" s="25" t="s">
        <v>118</v>
      </c>
      <c r="C18" s="57">
        <v>55237</v>
      </c>
      <c r="D18" s="4">
        <v>61146</v>
      </c>
      <c r="E18" s="16">
        <v>60247</v>
      </c>
      <c r="F18" s="43">
        <f t="shared" si="0"/>
        <v>0.00555505867448317</v>
      </c>
      <c r="G18" s="43">
        <f t="shared" si="1"/>
        <v>0.09070007422560965</v>
      </c>
      <c r="H18" s="11">
        <f t="shared" si="2"/>
        <v>5010</v>
      </c>
      <c r="I18" s="37">
        <f t="shared" si="3"/>
        <v>0.005723137238774769</v>
      </c>
      <c r="J18" s="4">
        <v>63110.04</v>
      </c>
      <c r="K18" s="16">
        <v>63056.82</v>
      </c>
      <c r="L18" s="37">
        <f t="shared" si="4"/>
        <v>-0.0008432889600450445</v>
      </c>
      <c r="M18" s="57">
        <f t="shared" si="5"/>
        <v>-53.220000000001164</v>
      </c>
    </row>
    <row r="19" spans="1:13" ht="15">
      <c r="A19" s="2">
        <v>18</v>
      </c>
      <c r="B19" s="25" t="s">
        <v>119</v>
      </c>
      <c r="C19" s="57">
        <v>17589</v>
      </c>
      <c r="D19" s="4">
        <v>19048</v>
      </c>
      <c r="E19" s="16">
        <v>18057</v>
      </c>
      <c r="F19" s="43">
        <f t="shared" si="0"/>
        <v>0.0016649409013750492</v>
      </c>
      <c r="G19" s="43">
        <f t="shared" si="1"/>
        <v>0.026607538802660754</v>
      </c>
      <c r="H19" s="11">
        <f t="shared" si="2"/>
        <v>468</v>
      </c>
      <c r="I19" s="37">
        <f t="shared" si="3"/>
        <v>0.0005346164127238706</v>
      </c>
      <c r="J19" s="4">
        <v>19708.76</v>
      </c>
      <c r="K19" s="16">
        <v>19640.48</v>
      </c>
      <c r="L19" s="37">
        <f t="shared" si="4"/>
        <v>-0.0034644493108647546</v>
      </c>
      <c r="M19" s="57">
        <f t="shared" si="5"/>
        <v>-68.27999999999884</v>
      </c>
    </row>
    <row r="20" spans="1:13" ht="15">
      <c r="A20" s="2">
        <v>19</v>
      </c>
      <c r="B20" s="25" t="s">
        <v>120</v>
      </c>
      <c r="C20" s="57">
        <v>43805</v>
      </c>
      <c r="D20" s="4">
        <v>47117</v>
      </c>
      <c r="E20" s="16">
        <v>46516</v>
      </c>
      <c r="F20" s="43">
        <f t="shared" si="0"/>
        <v>0.004288995457072703</v>
      </c>
      <c r="G20" s="43">
        <f t="shared" si="1"/>
        <v>0.06188791233877411</v>
      </c>
      <c r="H20" s="11">
        <f t="shared" si="2"/>
        <v>2711</v>
      </c>
      <c r="I20" s="37">
        <f t="shared" si="3"/>
        <v>0.003096891228406866</v>
      </c>
      <c r="J20" s="4">
        <v>50156.9</v>
      </c>
      <c r="K20" s="16">
        <v>50235.99</v>
      </c>
      <c r="L20" s="37">
        <f t="shared" si="4"/>
        <v>0.0015768518389293698</v>
      </c>
      <c r="M20" s="57">
        <f t="shared" si="5"/>
        <v>79.08999999999651</v>
      </c>
    </row>
    <row r="21" spans="1:13" ht="15">
      <c r="A21" s="2">
        <v>20</v>
      </c>
      <c r="B21" s="25" t="s">
        <v>121</v>
      </c>
      <c r="C21" s="57">
        <v>142153</v>
      </c>
      <c r="D21" s="4">
        <v>152983</v>
      </c>
      <c r="E21" s="16">
        <v>153309</v>
      </c>
      <c r="F21" s="43">
        <f t="shared" si="0"/>
        <v>0.014135815730681033</v>
      </c>
      <c r="G21" s="43">
        <f t="shared" si="1"/>
        <v>0.0784788221142009</v>
      </c>
      <c r="H21" s="11">
        <f t="shared" si="2"/>
        <v>11156</v>
      </c>
      <c r="I21" s="37">
        <f t="shared" si="3"/>
        <v>0.012743975855443377</v>
      </c>
      <c r="J21" s="4">
        <v>156205.1</v>
      </c>
      <c r="K21" s="16">
        <v>157109.3</v>
      </c>
      <c r="L21" s="37">
        <f t="shared" si="4"/>
        <v>0.005788543395830114</v>
      </c>
      <c r="M21" s="57">
        <f t="shared" si="5"/>
        <v>904.1999999999825</v>
      </c>
    </row>
    <row r="22" spans="1:13" ht="15">
      <c r="A22" s="2">
        <v>21</v>
      </c>
      <c r="B22" s="25" t="s">
        <v>122</v>
      </c>
      <c r="C22" s="57">
        <v>91231</v>
      </c>
      <c r="D22" s="4">
        <v>100763</v>
      </c>
      <c r="E22" s="16">
        <v>99341</v>
      </c>
      <c r="F22" s="43">
        <f t="shared" si="0"/>
        <v>0.009159710587777524</v>
      </c>
      <c r="G22" s="43">
        <f t="shared" si="1"/>
        <v>0.08889522201883132</v>
      </c>
      <c r="H22" s="11">
        <f t="shared" si="2"/>
        <v>8110</v>
      </c>
      <c r="I22" s="37">
        <f t="shared" si="3"/>
        <v>0.009264399801689296</v>
      </c>
      <c r="J22" s="4">
        <v>103387.9</v>
      </c>
      <c r="K22" s="16">
        <v>103907.5</v>
      </c>
      <c r="L22" s="37">
        <f t="shared" si="4"/>
        <v>0.005025733185411502</v>
      </c>
      <c r="M22" s="57">
        <f t="shared" si="5"/>
        <v>519.6000000000058</v>
      </c>
    </row>
    <row r="23" spans="1:13" ht="15">
      <c r="A23" s="2">
        <v>22</v>
      </c>
      <c r="B23" s="25" t="s">
        <v>123</v>
      </c>
      <c r="C23" s="57">
        <v>42637</v>
      </c>
      <c r="D23" s="4">
        <v>46696</v>
      </c>
      <c r="E23" s="16">
        <v>45887</v>
      </c>
      <c r="F23" s="43">
        <f t="shared" si="0"/>
        <v>0.0042309986787061465</v>
      </c>
      <c r="G23" s="43">
        <f t="shared" si="1"/>
        <v>0.07622487510847387</v>
      </c>
      <c r="H23" s="11">
        <f t="shared" si="2"/>
        <v>3250</v>
      </c>
      <c r="I23" s="37">
        <f t="shared" si="3"/>
        <v>0.0037126139772491015</v>
      </c>
      <c r="J23" s="4">
        <v>48320.75</v>
      </c>
      <c r="K23" s="16">
        <v>48400.9</v>
      </c>
      <c r="L23" s="37">
        <f t="shared" si="4"/>
        <v>0.0016587076980386574</v>
      </c>
      <c r="M23" s="83">
        <f t="shared" si="5"/>
        <v>80.15000000000146</v>
      </c>
    </row>
    <row r="24" spans="1:13" ht="15">
      <c r="A24" s="2">
        <v>23</v>
      </c>
      <c r="B24" s="25" t="s">
        <v>124</v>
      </c>
      <c r="C24" s="57">
        <v>45920</v>
      </c>
      <c r="D24" s="4">
        <v>50464</v>
      </c>
      <c r="E24" s="16">
        <v>47795</v>
      </c>
      <c r="F24" s="43">
        <f t="shared" si="0"/>
        <v>0.004406925313242536</v>
      </c>
      <c r="G24" s="43">
        <f t="shared" si="1"/>
        <v>0.04083188153310104</v>
      </c>
      <c r="H24" s="11">
        <f t="shared" si="2"/>
        <v>1875</v>
      </c>
      <c r="I24" s="37">
        <f t="shared" si="3"/>
        <v>0.002141892679182174</v>
      </c>
      <c r="J24" s="4">
        <v>54464.13</v>
      </c>
      <c r="K24" s="16">
        <v>53392.44</v>
      </c>
      <c r="L24" s="37">
        <f t="shared" si="4"/>
        <v>-0.019676987404370457</v>
      </c>
      <c r="M24" s="57">
        <f t="shared" si="5"/>
        <v>-1071.689999999995</v>
      </c>
    </row>
    <row r="25" spans="1:13" ht="15">
      <c r="A25" s="2">
        <v>24</v>
      </c>
      <c r="B25" s="25" t="s">
        <v>125</v>
      </c>
      <c r="C25" s="57">
        <v>20220</v>
      </c>
      <c r="D25" s="4">
        <v>21326</v>
      </c>
      <c r="E25" s="16">
        <v>20121</v>
      </c>
      <c r="F25" s="43">
        <f t="shared" si="0"/>
        <v>0.001855251474584226</v>
      </c>
      <c r="G25" s="43">
        <f t="shared" si="1"/>
        <v>-0.0048961424332344215</v>
      </c>
      <c r="H25" s="11">
        <f t="shared" si="2"/>
        <v>-99</v>
      </c>
      <c r="I25" s="37">
        <f t="shared" si="3"/>
        <v>-0.00011309193346081879</v>
      </c>
      <c r="J25" s="4">
        <v>23276.18</v>
      </c>
      <c r="K25" s="16">
        <v>23091.93</v>
      </c>
      <c r="L25" s="37">
        <f t="shared" si="4"/>
        <v>-0.007915817801718322</v>
      </c>
      <c r="M25" s="57">
        <f t="shared" si="5"/>
        <v>-184.25</v>
      </c>
    </row>
    <row r="26" spans="1:13" ht="15">
      <c r="A26" s="2">
        <v>25</v>
      </c>
      <c r="B26" s="25" t="s">
        <v>126</v>
      </c>
      <c r="C26" s="57">
        <v>60660</v>
      </c>
      <c r="D26" s="4">
        <v>58905</v>
      </c>
      <c r="E26" s="16">
        <v>57443</v>
      </c>
      <c r="F26" s="43">
        <f t="shared" si="0"/>
        <v>0.005296516597313339</v>
      </c>
      <c r="G26" s="43">
        <f t="shared" si="1"/>
        <v>-0.05303330036267722</v>
      </c>
      <c r="H26" s="11">
        <f t="shared" si="2"/>
        <v>-3217</v>
      </c>
      <c r="I26" s="37">
        <f t="shared" si="3"/>
        <v>-0.0036749166660954955</v>
      </c>
      <c r="J26" s="4">
        <v>62717.42</v>
      </c>
      <c r="K26" s="16">
        <v>62313.99</v>
      </c>
      <c r="L26" s="37">
        <f t="shared" si="4"/>
        <v>-0.006432503122736878</v>
      </c>
      <c r="M26" s="57">
        <f t="shared" si="5"/>
        <v>-403.4300000000003</v>
      </c>
    </row>
    <row r="27" spans="1:13" ht="15">
      <c r="A27" s="2">
        <v>26</v>
      </c>
      <c r="B27" s="25" t="s">
        <v>127</v>
      </c>
      <c r="C27" s="57">
        <v>122266</v>
      </c>
      <c r="D27" s="4">
        <v>138557</v>
      </c>
      <c r="E27" s="16">
        <v>131736</v>
      </c>
      <c r="F27" s="43">
        <f t="shared" si="0"/>
        <v>0.012146682980757793</v>
      </c>
      <c r="G27" s="43">
        <f t="shared" si="1"/>
        <v>0.07745407554021559</v>
      </c>
      <c r="H27" s="11">
        <f t="shared" si="2"/>
        <v>9470</v>
      </c>
      <c r="I27" s="37">
        <f t="shared" si="3"/>
        <v>0.010817985958322767</v>
      </c>
      <c r="J27" s="4">
        <v>143319.7</v>
      </c>
      <c r="K27" s="16">
        <v>138762.5</v>
      </c>
      <c r="L27" s="37">
        <f t="shared" si="4"/>
        <v>-0.031797443059118954</v>
      </c>
      <c r="M27" s="57">
        <f t="shared" si="5"/>
        <v>-4557.200000000012</v>
      </c>
    </row>
    <row r="28" spans="1:13" ht="15">
      <c r="A28" s="2">
        <v>27</v>
      </c>
      <c r="B28" s="25" t="s">
        <v>128</v>
      </c>
      <c r="C28" s="57">
        <v>167643</v>
      </c>
      <c r="D28" s="4">
        <v>198620</v>
      </c>
      <c r="E28" s="16">
        <v>200263</v>
      </c>
      <c r="F28" s="43">
        <f t="shared" si="0"/>
        <v>0.018465196861719636</v>
      </c>
      <c r="G28" s="43">
        <f t="shared" si="1"/>
        <v>0.19458014948432084</v>
      </c>
      <c r="H28" s="11">
        <f t="shared" si="2"/>
        <v>32620</v>
      </c>
      <c r="I28" s="37">
        <f t="shared" si="3"/>
        <v>0.03726322090395867</v>
      </c>
      <c r="J28" s="4">
        <v>200698.4</v>
      </c>
      <c r="K28" s="16">
        <v>202822.4</v>
      </c>
      <c r="L28" s="37">
        <f t="shared" si="4"/>
        <v>0.010583044010315977</v>
      </c>
      <c r="M28" s="57">
        <f t="shared" si="5"/>
        <v>2124</v>
      </c>
    </row>
    <row r="29" spans="1:13" ht="15">
      <c r="A29" s="2">
        <v>28</v>
      </c>
      <c r="B29" s="25" t="s">
        <v>129</v>
      </c>
      <c r="C29" s="57">
        <v>39025</v>
      </c>
      <c r="D29" s="4">
        <v>41794</v>
      </c>
      <c r="E29" s="16">
        <v>41103</v>
      </c>
      <c r="F29" s="43">
        <f t="shared" si="0"/>
        <v>0.0037898912260740237</v>
      </c>
      <c r="G29" s="43">
        <f t="shared" si="1"/>
        <v>0.05324791800128123</v>
      </c>
      <c r="H29" s="11">
        <f t="shared" si="2"/>
        <v>2078</v>
      </c>
      <c r="I29" s="37">
        <f t="shared" si="3"/>
        <v>0.002373788259914964</v>
      </c>
      <c r="J29" s="4">
        <v>42873.62</v>
      </c>
      <c r="K29" s="16">
        <v>43047.14</v>
      </c>
      <c r="L29" s="37">
        <f t="shared" si="4"/>
        <v>0.004047243969601745</v>
      </c>
      <c r="M29" s="57">
        <f t="shared" si="5"/>
        <v>173.5199999999968</v>
      </c>
    </row>
    <row r="30" spans="1:13" ht="15">
      <c r="A30" s="2">
        <v>29</v>
      </c>
      <c r="B30" s="25" t="s">
        <v>130</v>
      </c>
      <c r="C30" s="57">
        <v>9559</v>
      </c>
      <c r="D30" s="4">
        <v>11086</v>
      </c>
      <c r="E30" s="16">
        <v>10612</v>
      </c>
      <c r="F30" s="43">
        <f t="shared" si="0"/>
        <v>0.0009784766486898167</v>
      </c>
      <c r="G30" s="43">
        <f t="shared" si="1"/>
        <v>0.11015796631446804</v>
      </c>
      <c r="H30" s="11">
        <f t="shared" si="2"/>
        <v>1053</v>
      </c>
      <c r="I30" s="37">
        <f t="shared" si="3"/>
        <v>0.0012028869286287089</v>
      </c>
      <c r="J30" s="4">
        <v>12006.72</v>
      </c>
      <c r="K30" s="16">
        <v>11783.53</v>
      </c>
      <c r="L30" s="37">
        <f t="shared" si="4"/>
        <v>-0.01858875696276741</v>
      </c>
      <c r="M30" s="57">
        <f t="shared" si="5"/>
        <v>-223.1899999999987</v>
      </c>
    </row>
    <row r="31" spans="1:13" ht="15">
      <c r="A31" s="2">
        <v>30</v>
      </c>
      <c r="B31" s="25" t="s">
        <v>131</v>
      </c>
      <c r="C31" s="57">
        <v>9342</v>
      </c>
      <c r="D31" s="4">
        <v>8301</v>
      </c>
      <c r="E31" s="16">
        <v>8674</v>
      </c>
      <c r="F31" s="43">
        <f t="shared" si="0"/>
        <v>0.0007997838721009679</v>
      </c>
      <c r="G31" s="43">
        <f t="shared" si="1"/>
        <v>-0.07150503104260329</v>
      </c>
      <c r="H31" s="11">
        <f t="shared" si="2"/>
        <v>-668</v>
      </c>
      <c r="I31" s="37">
        <f t="shared" si="3"/>
        <v>-0.0007630849651699691</v>
      </c>
      <c r="J31" s="4">
        <v>9084.833</v>
      </c>
      <c r="K31" s="16">
        <v>9304.361</v>
      </c>
      <c r="L31" s="37">
        <f t="shared" si="4"/>
        <v>0.024164230646837453</v>
      </c>
      <c r="M31" s="57">
        <f t="shared" si="5"/>
        <v>219.52800000000025</v>
      </c>
    </row>
    <row r="32" spans="1:13" ht="15">
      <c r="A32" s="2">
        <v>31</v>
      </c>
      <c r="B32" s="25" t="s">
        <v>132</v>
      </c>
      <c r="C32" s="57">
        <v>108975</v>
      </c>
      <c r="D32" s="4">
        <v>119208</v>
      </c>
      <c r="E32" s="16">
        <v>120681</v>
      </c>
      <c r="F32" s="43">
        <f t="shared" si="0"/>
        <v>0.011127359634426666</v>
      </c>
      <c r="G32" s="43">
        <f t="shared" si="1"/>
        <v>0.10741913282863041</v>
      </c>
      <c r="H32" s="11">
        <f t="shared" si="2"/>
        <v>11706</v>
      </c>
      <c r="I32" s="37">
        <f t="shared" si="3"/>
        <v>0.013372264374670149</v>
      </c>
      <c r="J32" s="4">
        <v>121139.8</v>
      </c>
      <c r="K32" s="16">
        <v>123151</v>
      </c>
      <c r="L32" s="37">
        <f t="shared" si="4"/>
        <v>0.0166023057657351</v>
      </c>
      <c r="M32" s="57">
        <f t="shared" si="5"/>
        <v>2011.199999999997</v>
      </c>
    </row>
    <row r="33" spans="1:13" ht="15">
      <c r="A33" s="2">
        <v>32</v>
      </c>
      <c r="B33" s="25" t="s">
        <v>133</v>
      </c>
      <c r="C33" s="57">
        <v>39925</v>
      </c>
      <c r="D33" s="4">
        <v>42625</v>
      </c>
      <c r="E33" s="16">
        <v>42424</v>
      </c>
      <c r="F33" s="43">
        <f t="shared" si="0"/>
        <v>0.0039116936811173005</v>
      </c>
      <c r="G33" s="43">
        <f t="shared" si="1"/>
        <v>0.062592360676268</v>
      </c>
      <c r="H33" s="11">
        <f t="shared" si="2"/>
        <v>2499</v>
      </c>
      <c r="I33" s="37">
        <f t="shared" si="3"/>
        <v>0.0028547145628140015</v>
      </c>
      <c r="J33" s="4">
        <v>45178.71</v>
      </c>
      <c r="K33" s="16">
        <v>45384.72</v>
      </c>
      <c r="L33" s="37">
        <f t="shared" si="4"/>
        <v>0.004559891152270661</v>
      </c>
      <c r="M33" s="57">
        <f t="shared" si="5"/>
        <v>206.01000000000204</v>
      </c>
    </row>
    <row r="34" spans="1:13" ht="15">
      <c r="A34" s="2">
        <v>33</v>
      </c>
      <c r="B34" s="25" t="s">
        <v>134</v>
      </c>
      <c r="C34" s="57">
        <v>162398</v>
      </c>
      <c r="D34" s="4">
        <v>182513</v>
      </c>
      <c r="E34" s="16">
        <v>182063</v>
      </c>
      <c r="F34" s="43">
        <f aca="true" t="shared" si="6" ref="F34:F65">E34/$E$83</f>
        <v>0.016787070683227868</v>
      </c>
      <c r="G34" s="43">
        <f aca="true" t="shared" si="7" ref="G34:G65">(E34-C34)/C34</f>
        <v>0.12109139275114225</v>
      </c>
      <c r="H34" s="11">
        <f aca="true" t="shared" si="8" ref="H34:H65">E34-C34</f>
        <v>19665</v>
      </c>
      <c r="I34" s="37">
        <f aca="true" t="shared" si="9" ref="I34:I65">H34/$H$83</f>
        <v>0.02246417041926264</v>
      </c>
      <c r="J34" s="4">
        <v>186299</v>
      </c>
      <c r="K34" s="16">
        <v>188003</v>
      </c>
      <c r="L34" s="37">
        <f aca="true" t="shared" si="10" ref="L34:L65">(K34-J34)/J34</f>
        <v>0.009146586938201494</v>
      </c>
      <c r="M34" s="57">
        <f aca="true" t="shared" si="11" ref="M34:M65">K34-J34</f>
        <v>1704</v>
      </c>
    </row>
    <row r="35" spans="1:13" ht="15">
      <c r="A35" s="2">
        <v>34</v>
      </c>
      <c r="B35" s="25" t="s">
        <v>135</v>
      </c>
      <c r="C35" s="57">
        <v>3010560</v>
      </c>
      <c r="D35" s="4">
        <v>3294918</v>
      </c>
      <c r="E35" s="16">
        <v>3280303</v>
      </c>
      <c r="F35" s="43">
        <f t="shared" si="6"/>
        <v>0.30245946910357635</v>
      </c>
      <c r="G35" s="43">
        <f t="shared" si="7"/>
        <v>0.08959894504676871</v>
      </c>
      <c r="H35" s="11">
        <f t="shared" si="8"/>
        <v>269743</v>
      </c>
      <c r="I35" s="37">
        <f t="shared" si="9"/>
        <v>0.30813896371233984</v>
      </c>
      <c r="J35" s="4">
        <v>3316239</v>
      </c>
      <c r="K35" s="16">
        <v>3339626</v>
      </c>
      <c r="L35" s="37">
        <f t="shared" si="10"/>
        <v>0.007052266136427441</v>
      </c>
      <c r="M35" s="57">
        <f t="shared" si="11"/>
        <v>23387</v>
      </c>
    </row>
    <row r="36" spans="1:13" ht="15">
      <c r="A36" s="2">
        <v>35</v>
      </c>
      <c r="B36" s="25" t="s">
        <v>136</v>
      </c>
      <c r="C36" s="57">
        <v>654683</v>
      </c>
      <c r="D36" s="4">
        <v>727560</v>
      </c>
      <c r="E36" s="16">
        <v>719820</v>
      </c>
      <c r="F36" s="43">
        <f t="shared" si="6"/>
        <v>0.06637081240670033</v>
      </c>
      <c r="G36" s="43">
        <f t="shared" si="7"/>
        <v>0.09949395356225837</v>
      </c>
      <c r="H36" s="11">
        <f t="shared" si="8"/>
        <v>65137</v>
      </c>
      <c r="I36" s="37">
        <f t="shared" si="9"/>
        <v>0.07440878050340761</v>
      </c>
      <c r="J36" s="4">
        <v>737258.4</v>
      </c>
      <c r="K36" s="16">
        <v>741061.1</v>
      </c>
      <c r="L36" s="37">
        <f t="shared" si="10"/>
        <v>0.005157893080634895</v>
      </c>
      <c r="M36" s="57">
        <f t="shared" si="11"/>
        <v>3802.6999999999534</v>
      </c>
    </row>
    <row r="37" spans="1:13" ht="15">
      <c r="A37" s="2">
        <v>36</v>
      </c>
      <c r="B37" s="25" t="s">
        <v>137</v>
      </c>
      <c r="C37" s="57">
        <v>14098</v>
      </c>
      <c r="D37" s="4">
        <v>14043</v>
      </c>
      <c r="E37" s="16">
        <v>13678</v>
      </c>
      <c r="F37" s="43">
        <f t="shared" si="6"/>
        <v>0.0012611763664511228</v>
      </c>
      <c r="G37" s="43">
        <f t="shared" si="7"/>
        <v>-0.029791459781529295</v>
      </c>
      <c r="H37" s="11">
        <f t="shared" si="8"/>
        <v>-420</v>
      </c>
      <c r="I37" s="37">
        <f t="shared" si="9"/>
        <v>-0.000479783960136807</v>
      </c>
      <c r="J37" s="4">
        <v>15199.85</v>
      </c>
      <c r="K37" s="16">
        <v>15087.32</v>
      </c>
      <c r="L37" s="37">
        <f t="shared" si="10"/>
        <v>-0.007403362533182936</v>
      </c>
      <c r="M37" s="57">
        <f t="shared" si="11"/>
        <v>-112.53000000000065</v>
      </c>
    </row>
    <row r="38" spans="1:13" ht="15">
      <c r="A38" s="2">
        <v>37</v>
      </c>
      <c r="B38" s="25" t="s">
        <v>138</v>
      </c>
      <c r="C38" s="57">
        <v>32291</v>
      </c>
      <c r="D38" s="4">
        <v>34508</v>
      </c>
      <c r="E38" s="16">
        <v>34199</v>
      </c>
      <c r="F38" s="43">
        <f t="shared" si="6"/>
        <v>0.003153309735068135</v>
      </c>
      <c r="G38" s="43">
        <f t="shared" si="7"/>
        <v>0.059087671487411356</v>
      </c>
      <c r="H38" s="11">
        <f t="shared" si="8"/>
        <v>1908</v>
      </c>
      <c r="I38" s="37">
        <f t="shared" si="9"/>
        <v>0.0021795899903357804</v>
      </c>
      <c r="J38" s="4">
        <v>37774.11</v>
      </c>
      <c r="K38" s="16">
        <v>38021.07</v>
      </c>
      <c r="L38" s="37">
        <f t="shared" si="10"/>
        <v>0.006537811215141776</v>
      </c>
      <c r="M38" s="57">
        <f t="shared" si="11"/>
        <v>246.95999999999913</v>
      </c>
    </row>
    <row r="39" spans="1:13" ht="15">
      <c r="A39" s="2">
        <v>38</v>
      </c>
      <c r="B39" s="25" t="s">
        <v>139</v>
      </c>
      <c r="C39" s="57">
        <v>155014</v>
      </c>
      <c r="D39" s="4">
        <v>172723</v>
      </c>
      <c r="E39" s="16">
        <v>170357</v>
      </c>
      <c r="F39" s="43">
        <f t="shared" si="6"/>
        <v>0.01570772205435838</v>
      </c>
      <c r="G39" s="43">
        <f t="shared" si="7"/>
        <v>0.09897815681164282</v>
      </c>
      <c r="H39" s="11">
        <f t="shared" si="8"/>
        <v>15343</v>
      </c>
      <c r="I39" s="37">
        <f t="shared" si="9"/>
        <v>0.01752696500090245</v>
      </c>
      <c r="J39" s="4">
        <v>180590.3</v>
      </c>
      <c r="K39" s="16">
        <v>181895.9</v>
      </c>
      <c r="L39" s="37">
        <f t="shared" si="10"/>
        <v>0.0072296241824727344</v>
      </c>
      <c r="M39" s="57">
        <f t="shared" si="11"/>
        <v>1305.6000000000058</v>
      </c>
    </row>
    <row r="40" spans="1:13" ht="15">
      <c r="A40" s="2">
        <v>39</v>
      </c>
      <c r="B40" s="25" t="s">
        <v>140</v>
      </c>
      <c r="C40" s="57">
        <v>47152</v>
      </c>
      <c r="D40" s="4">
        <v>49736</v>
      </c>
      <c r="E40" s="16">
        <v>48495</v>
      </c>
      <c r="F40" s="43">
        <f t="shared" si="6"/>
        <v>0.004471468627799912</v>
      </c>
      <c r="G40" s="43">
        <f t="shared" si="7"/>
        <v>0.028482354937224296</v>
      </c>
      <c r="H40" s="11">
        <f t="shared" si="8"/>
        <v>1343</v>
      </c>
      <c r="I40" s="37">
        <f t="shared" si="9"/>
        <v>0.0015341663296755518</v>
      </c>
      <c r="J40" s="4">
        <v>50905.38</v>
      </c>
      <c r="K40" s="16">
        <v>50817.8</v>
      </c>
      <c r="L40" s="37">
        <f t="shared" si="10"/>
        <v>-0.0017204468368568209</v>
      </c>
      <c r="M40" s="57">
        <f t="shared" si="11"/>
        <v>-87.57999999999447</v>
      </c>
    </row>
    <row r="41" spans="1:13" ht="15">
      <c r="A41" s="2">
        <v>40</v>
      </c>
      <c r="B41" s="25" t="s">
        <v>141</v>
      </c>
      <c r="C41" s="57">
        <v>18056</v>
      </c>
      <c r="D41" s="4">
        <v>20000</v>
      </c>
      <c r="E41" s="16">
        <v>19435</v>
      </c>
      <c r="F41" s="43">
        <f t="shared" si="6"/>
        <v>0.0017919990263179975</v>
      </c>
      <c r="G41" s="43">
        <f t="shared" si="7"/>
        <v>0.07637350465219318</v>
      </c>
      <c r="H41" s="11">
        <f t="shared" si="8"/>
        <v>1379</v>
      </c>
      <c r="I41" s="37">
        <f t="shared" si="9"/>
        <v>0.0015752906691158496</v>
      </c>
      <c r="J41" s="4">
        <v>21216.5</v>
      </c>
      <c r="K41" s="16">
        <v>21324.01</v>
      </c>
      <c r="L41" s="37">
        <f t="shared" si="10"/>
        <v>0.005067282539532835</v>
      </c>
      <c r="M41" s="57">
        <f t="shared" si="11"/>
        <v>107.5099999999984</v>
      </c>
    </row>
    <row r="42" spans="1:13" ht="15">
      <c r="A42" s="2">
        <v>41</v>
      </c>
      <c r="B42" s="25" t="s">
        <v>142</v>
      </c>
      <c r="C42" s="57">
        <v>337208</v>
      </c>
      <c r="D42" s="4">
        <v>365145</v>
      </c>
      <c r="E42" s="16">
        <v>363326</v>
      </c>
      <c r="F42" s="43">
        <f t="shared" si="6"/>
        <v>0.03350037757839016</v>
      </c>
      <c r="G42" s="43">
        <f t="shared" si="7"/>
        <v>0.0774536784417926</v>
      </c>
      <c r="H42" s="11">
        <f t="shared" si="8"/>
        <v>26118</v>
      </c>
      <c r="I42" s="37">
        <f t="shared" si="9"/>
        <v>0.02983570826393601</v>
      </c>
      <c r="J42" s="4">
        <v>369313.4</v>
      </c>
      <c r="K42" s="16">
        <v>371171.1</v>
      </c>
      <c r="L42" s="37">
        <f t="shared" si="10"/>
        <v>0.005030145128771264</v>
      </c>
      <c r="M42" s="57">
        <f t="shared" si="11"/>
        <v>1857.6999999999534</v>
      </c>
    </row>
    <row r="43" spans="1:13" ht="15">
      <c r="A43" s="2">
        <v>42</v>
      </c>
      <c r="B43" s="25" t="s">
        <v>143</v>
      </c>
      <c r="C43" s="57">
        <v>194616</v>
      </c>
      <c r="D43" s="4">
        <v>219447</v>
      </c>
      <c r="E43" s="16">
        <v>218011</v>
      </c>
      <c r="F43" s="43">
        <f t="shared" si="6"/>
        <v>0.02010164649995436</v>
      </c>
      <c r="G43" s="43">
        <f t="shared" si="7"/>
        <v>0.12021108233649853</v>
      </c>
      <c r="H43" s="11">
        <f t="shared" si="8"/>
        <v>23395</v>
      </c>
      <c r="I43" s="37">
        <f t="shared" si="9"/>
        <v>0.02672510892238238</v>
      </c>
      <c r="J43" s="4">
        <v>228876.8</v>
      </c>
      <c r="K43" s="16">
        <v>231490.3</v>
      </c>
      <c r="L43" s="37">
        <f t="shared" si="10"/>
        <v>0.011418806973882893</v>
      </c>
      <c r="M43" s="57">
        <f t="shared" si="11"/>
        <v>2613.5</v>
      </c>
    </row>
    <row r="44" spans="1:13" ht="15">
      <c r="A44" s="2">
        <v>43</v>
      </c>
      <c r="B44" s="25" t="s">
        <v>144</v>
      </c>
      <c r="C44" s="57">
        <v>64637</v>
      </c>
      <c r="D44" s="4">
        <v>71909</v>
      </c>
      <c r="E44" s="16">
        <v>68615</v>
      </c>
      <c r="F44" s="43">
        <f t="shared" si="6"/>
        <v>0.006326627897649056</v>
      </c>
      <c r="G44" s="43">
        <f t="shared" si="7"/>
        <v>0.061543697882018036</v>
      </c>
      <c r="H44" s="11">
        <f t="shared" si="8"/>
        <v>3978</v>
      </c>
      <c r="I44" s="37">
        <f t="shared" si="9"/>
        <v>0.0045442395081529</v>
      </c>
      <c r="J44" s="4">
        <v>73889.52</v>
      </c>
      <c r="K44" s="16">
        <v>72815.65</v>
      </c>
      <c r="L44" s="37">
        <f t="shared" si="10"/>
        <v>-0.014533454811995122</v>
      </c>
      <c r="M44" s="57">
        <f t="shared" si="11"/>
        <v>-1073.87000000001</v>
      </c>
    </row>
    <row r="45" spans="1:13" ht="15">
      <c r="A45" s="2">
        <v>44</v>
      </c>
      <c r="B45" s="25" t="s">
        <v>145</v>
      </c>
      <c r="C45" s="57">
        <v>67009</v>
      </c>
      <c r="D45" s="4">
        <v>73443</v>
      </c>
      <c r="E45" s="16">
        <v>72793</v>
      </c>
      <c r="F45" s="43">
        <f t="shared" si="6"/>
        <v>0.006711859280821507</v>
      </c>
      <c r="G45" s="43">
        <f t="shared" si="7"/>
        <v>0.08631676341983913</v>
      </c>
      <c r="H45" s="11">
        <f t="shared" si="8"/>
        <v>5784</v>
      </c>
      <c r="I45" s="37">
        <f t="shared" si="9"/>
        <v>0.0066073105367411705</v>
      </c>
      <c r="J45" s="4">
        <v>76971.72</v>
      </c>
      <c r="K45" s="16">
        <v>77211.28</v>
      </c>
      <c r="L45" s="37">
        <f t="shared" si="10"/>
        <v>0.0031123118984478673</v>
      </c>
      <c r="M45" s="57">
        <f t="shared" si="11"/>
        <v>239.55999999999767</v>
      </c>
    </row>
    <row r="46" spans="1:13" ht="15">
      <c r="A46" s="2">
        <v>45</v>
      </c>
      <c r="B46" s="25" t="s">
        <v>146</v>
      </c>
      <c r="C46" s="57">
        <v>161831</v>
      </c>
      <c r="D46" s="4">
        <v>179643</v>
      </c>
      <c r="E46" s="16">
        <v>177804</v>
      </c>
      <c r="F46" s="43">
        <f t="shared" si="6"/>
        <v>0.016394370716513777</v>
      </c>
      <c r="G46" s="43">
        <f t="shared" si="7"/>
        <v>0.09870173205380922</v>
      </c>
      <c r="H46" s="11">
        <f t="shared" si="8"/>
        <v>15973</v>
      </c>
      <c r="I46" s="37">
        <f t="shared" si="9"/>
        <v>0.018246640941107662</v>
      </c>
      <c r="J46" s="4">
        <v>182586.3</v>
      </c>
      <c r="K46" s="16">
        <v>183869.8</v>
      </c>
      <c r="L46" s="37">
        <f t="shared" si="10"/>
        <v>0.007029552600605851</v>
      </c>
      <c r="M46" s="57">
        <f t="shared" si="11"/>
        <v>1283.5</v>
      </c>
    </row>
    <row r="47" spans="1:13" ht="15">
      <c r="A47" s="2">
        <v>46</v>
      </c>
      <c r="B47" s="25" t="s">
        <v>147</v>
      </c>
      <c r="C47" s="57">
        <v>95121</v>
      </c>
      <c r="D47" s="4">
        <v>103315</v>
      </c>
      <c r="E47" s="16">
        <v>101712</v>
      </c>
      <c r="F47" s="43">
        <f t="shared" si="6"/>
        <v>0.009378328014656864</v>
      </c>
      <c r="G47" s="43">
        <f t="shared" si="7"/>
        <v>0.06929069290692907</v>
      </c>
      <c r="H47" s="11">
        <f t="shared" si="8"/>
        <v>6591</v>
      </c>
      <c r="I47" s="37">
        <f t="shared" si="9"/>
        <v>0.0075291811458611775</v>
      </c>
      <c r="J47" s="4">
        <v>105363.8</v>
      </c>
      <c r="K47" s="16">
        <v>105639.9</v>
      </c>
      <c r="L47" s="37">
        <f t="shared" si="10"/>
        <v>0.0026204445929246217</v>
      </c>
      <c r="M47" s="57">
        <f t="shared" si="11"/>
        <v>276.09999999999127</v>
      </c>
    </row>
    <row r="48" spans="1:13" ht="15">
      <c r="A48" s="2">
        <v>47</v>
      </c>
      <c r="B48" s="25" t="s">
        <v>148</v>
      </c>
      <c r="C48" s="57">
        <v>36410</v>
      </c>
      <c r="D48" s="4">
        <v>41492</v>
      </c>
      <c r="E48" s="16">
        <v>41863</v>
      </c>
      <c r="F48" s="43">
        <f t="shared" si="6"/>
        <v>0.0038599668247363177</v>
      </c>
      <c r="G48" s="43">
        <f t="shared" si="7"/>
        <v>0.14976654765174402</v>
      </c>
      <c r="H48" s="11">
        <f t="shared" si="8"/>
        <v>5453</v>
      </c>
      <c r="I48" s="37">
        <f t="shared" si="9"/>
        <v>0.006229195082442877</v>
      </c>
      <c r="J48" s="4">
        <v>41938.29</v>
      </c>
      <c r="K48" s="16">
        <v>42481.91</v>
      </c>
      <c r="L48" s="37">
        <f t="shared" si="10"/>
        <v>0.012962378771285206</v>
      </c>
      <c r="M48" s="57">
        <f t="shared" si="11"/>
        <v>543.6200000000026</v>
      </c>
    </row>
    <row r="49" spans="1:13" ht="15">
      <c r="A49" s="2">
        <v>48</v>
      </c>
      <c r="B49" s="25" t="s">
        <v>149</v>
      </c>
      <c r="C49" s="57">
        <v>119312</v>
      </c>
      <c r="D49" s="4">
        <v>132375</v>
      </c>
      <c r="E49" s="16">
        <v>133333</v>
      </c>
      <c r="F49" s="43">
        <f t="shared" si="6"/>
        <v>0.012293933942683693</v>
      </c>
      <c r="G49" s="43">
        <f t="shared" si="7"/>
        <v>0.11751542175137454</v>
      </c>
      <c r="H49" s="11">
        <f t="shared" si="8"/>
        <v>14021</v>
      </c>
      <c r="I49" s="37">
        <f t="shared" si="9"/>
        <v>0.016016787869233738</v>
      </c>
      <c r="J49" s="4">
        <v>159670.6</v>
      </c>
      <c r="K49" s="16">
        <v>160743.8</v>
      </c>
      <c r="L49" s="37">
        <f t="shared" si="10"/>
        <v>0.006721337553688547</v>
      </c>
      <c r="M49" s="57">
        <f t="shared" si="11"/>
        <v>1073.1999999999825</v>
      </c>
    </row>
    <row r="50" spans="1:13" ht="15">
      <c r="A50" s="2">
        <v>49</v>
      </c>
      <c r="B50" s="25" t="s">
        <v>150</v>
      </c>
      <c r="C50" s="57">
        <v>14003</v>
      </c>
      <c r="D50" s="4">
        <v>14519</v>
      </c>
      <c r="E50" s="16">
        <v>14752</v>
      </c>
      <c r="F50" s="43">
        <f t="shared" si="6"/>
        <v>0.0013602042519291536</v>
      </c>
      <c r="G50" s="43">
        <f t="shared" si="7"/>
        <v>0.05348853817039206</v>
      </c>
      <c r="H50" s="11">
        <f t="shared" si="8"/>
        <v>749</v>
      </c>
      <c r="I50" s="37">
        <f t="shared" si="9"/>
        <v>0.0008556147289106391</v>
      </c>
      <c r="J50" s="4">
        <v>15305.58</v>
      </c>
      <c r="K50" s="16">
        <v>15596.45</v>
      </c>
      <c r="L50" s="37">
        <f t="shared" si="10"/>
        <v>0.019004180174812115</v>
      </c>
      <c r="M50" s="57">
        <f t="shared" si="11"/>
        <v>290.8700000000008</v>
      </c>
    </row>
    <row r="51" spans="1:13" ht="15">
      <c r="A51" s="2">
        <v>50</v>
      </c>
      <c r="B51" s="25" t="s">
        <v>151</v>
      </c>
      <c r="C51" s="57">
        <v>27385</v>
      </c>
      <c r="D51" s="4">
        <v>29781</v>
      </c>
      <c r="E51" s="16">
        <v>29661</v>
      </c>
      <c r="F51" s="43">
        <f t="shared" si="6"/>
        <v>0.002734884647266176</v>
      </c>
      <c r="G51" s="43">
        <f t="shared" si="7"/>
        <v>0.0831111922585357</v>
      </c>
      <c r="H51" s="11">
        <f t="shared" si="8"/>
        <v>2276</v>
      </c>
      <c r="I51" s="37">
        <f t="shared" si="9"/>
        <v>0.0025999721268366014</v>
      </c>
      <c r="J51" s="4">
        <v>32623.79</v>
      </c>
      <c r="K51" s="16">
        <v>32846.16</v>
      </c>
      <c r="L51" s="37">
        <f t="shared" si="10"/>
        <v>0.006816191497064032</v>
      </c>
      <c r="M51" s="57">
        <f t="shared" si="11"/>
        <v>222.37000000000262</v>
      </c>
    </row>
    <row r="52" spans="1:13" ht="15">
      <c r="A52" s="2">
        <v>51</v>
      </c>
      <c r="B52" s="25" t="s">
        <v>152</v>
      </c>
      <c r="C52" s="57">
        <v>25032</v>
      </c>
      <c r="D52" s="4">
        <v>27657</v>
      </c>
      <c r="E52" s="16">
        <v>27043</v>
      </c>
      <c r="F52" s="43">
        <f t="shared" si="6"/>
        <v>0.00249349265082159</v>
      </c>
      <c r="G52" s="43">
        <f t="shared" si="7"/>
        <v>0.08033716842441675</v>
      </c>
      <c r="H52" s="11">
        <f t="shared" si="8"/>
        <v>2011</v>
      </c>
      <c r="I52" s="37">
        <f t="shared" si="9"/>
        <v>0.002297251294845521</v>
      </c>
      <c r="J52" s="4">
        <v>29690.41</v>
      </c>
      <c r="K52" s="16">
        <v>29840.25</v>
      </c>
      <c r="L52" s="37">
        <f t="shared" si="10"/>
        <v>0.005046747417768907</v>
      </c>
      <c r="M52" s="57">
        <f t="shared" si="11"/>
        <v>149.84000000000015</v>
      </c>
    </row>
    <row r="53" spans="1:13" ht="15">
      <c r="A53" s="2">
        <v>52</v>
      </c>
      <c r="B53" s="25" t="s">
        <v>153</v>
      </c>
      <c r="C53" s="57">
        <v>55295</v>
      </c>
      <c r="D53" s="4">
        <v>61909</v>
      </c>
      <c r="E53" s="16">
        <v>61663</v>
      </c>
      <c r="F53" s="43">
        <f t="shared" si="6"/>
        <v>0.005685620579359232</v>
      </c>
      <c r="G53" s="43">
        <f t="shared" si="7"/>
        <v>0.1151641197214938</v>
      </c>
      <c r="H53" s="11">
        <f t="shared" si="8"/>
        <v>6368</v>
      </c>
      <c r="I53" s="37">
        <f t="shared" si="9"/>
        <v>0.007274438709883778</v>
      </c>
      <c r="J53" s="4">
        <v>62536.22</v>
      </c>
      <c r="K53" s="16">
        <v>63246.28</v>
      </c>
      <c r="L53" s="37">
        <f t="shared" si="10"/>
        <v>0.011354379909754662</v>
      </c>
      <c r="M53" s="57">
        <f t="shared" si="11"/>
        <v>710.0599999999977</v>
      </c>
    </row>
    <row r="54" spans="1:13" ht="15">
      <c r="A54" s="2">
        <v>53</v>
      </c>
      <c r="B54" s="25" t="s">
        <v>154</v>
      </c>
      <c r="C54" s="57">
        <v>38406</v>
      </c>
      <c r="D54" s="4">
        <v>40067</v>
      </c>
      <c r="E54" s="16">
        <v>38660</v>
      </c>
      <c r="F54" s="43">
        <f t="shared" si="6"/>
        <v>0.003564635058268782</v>
      </c>
      <c r="G54" s="43">
        <f t="shared" si="7"/>
        <v>0.0066135499661511225</v>
      </c>
      <c r="H54" s="11">
        <f t="shared" si="8"/>
        <v>254</v>
      </c>
      <c r="I54" s="37">
        <f t="shared" si="9"/>
        <v>0.00029015506160654517</v>
      </c>
      <c r="J54" s="4">
        <v>42623.41</v>
      </c>
      <c r="K54" s="16">
        <v>42217.01</v>
      </c>
      <c r="L54" s="37">
        <f t="shared" si="10"/>
        <v>-0.009534666513073484</v>
      </c>
      <c r="M54" s="57">
        <f t="shared" si="11"/>
        <v>-406.40000000000146</v>
      </c>
    </row>
    <row r="55" spans="1:13" ht="15">
      <c r="A55" s="2">
        <v>54</v>
      </c>
      <c r="B55" s="25" t="s">
        <v>155</v>
      </c>
      <c r="C55" s="57">
        <v>115435</v>
      </c>
      <c r="D55" s="4">
        <v>127240</v>
      </c>
      <c r="E55" s="16">
        <v>126287</v>
      </c>
      <c r="F55" s="43">
        <f t="shared" si="6"/>
        <v>0.011644259379296164</v>
      </c>
      <c r="G55" s="43">
        <f t="shared" si="7"/>
        <v>0.09400961580110019</v>
      </c>
      <c r="H55" s="11">
        <f t="shared" si="8"/>
        <v>10852</v>
      </c>
      <c r="I55" s="37">
        <f t="shared" si="9"/>
        <v>0.012396703655725308</v>
      </c>
      <c r="J55" s="4">
        <v>130013.4</v>
      </c>
      <c r="K55" s="16">
        <v>130659.6</v>
      </c>
      <c r="L55" s="37">
        <f t="shared" si="10"/>
        <v>0.004970256911979932</v>
      </c>
      <c r="M55" s="57">
        <f t="shared" si="11"/>
        <v>646.2000000000116</v>
      </c>
    </row>
    <row r="56" spans="1:13" ht="15">
      <c r="A56" s="2">
        <v>55</v>
      </c>
      <c r="B56" s="25" t="s">
        <v>156</v>
      </c>
      <c r="C56" s="57">
        <v>110199</v>
      </c>
      <c r="D56" s="4">
        <v>127267</v>
      </c>
      <c r="E56" s="16">
        <v>123864</v>
      </c>
      <c r="F56" s="43">
        <f t="shared" si="6"/>
        <v>0.011420847306192562</v>
      </c>
      <c r="G56" s="43">
        <f t="shared" si="7"/>
        <v>0.12400294013557292</v>
      </c>
      <c r="H56" s="11">
        <f t="shared" si="8"/>
        <v>13665</v>
      </c>
      <c r="I56" s="37">
        <f t="shared" si="9"/>
        <v>0.015610113845879684</v>
      </c>
      <c r="J56" s="4">
        <v>126335</v>
      </c>
      <c r="K56" s="16">
        <v>127373.9</v>
      </c>
      <c r="L56" s="37">
        <f t="shared" si="10"/>
        <v>0.008223374361815762</v>
      </c>
      <c r="M56" s="57">
        <f t="shared" si="11"/>
        <v>1038.8999999999942</v>
      </c>
    </row>
    <row r="57" spans="1:13" ht="15">
      <c r="A57" s="2">
        <v>56</v>
      </c>
      <c r="B57" s="25" t="s">
        <v>157</v>
      </c>
      <c r="C57" s="57">
        <v>14887</v>
      </c>
      <c r="D57" s="4">
        <v>14715</v>
      </c>
      <c r="E57" s="16">
        <v>14684</v>
      </c>
      <c r="F57" s="43">
        <f t="shared" si="6"/>
        <v>0.0013539343299435798</v>
      </c>
      <c r="G57" s="43">
        <f t="shared" si="7"/>
        <v>-0.01363605830590448</v>
      </c>
      <c r="H57" s="11">
        <f t="shared" si="8"/>
        <v>-203</v>
      </c>
      <c r="I57" s="37">
        <f t="shared" si="9"/>
        <v>-0.00023189558073279004</v>
      </c>
      <c r="J57" s="4">
        <v>15273.38</v>
      </c>
      <c r="K57" s="16">
        <v>15325.56</v>
      </c>
      <c r="L57" s="37">
        <f t="shared" si="10"/>
        <v>0.0034164016085503203</v>
      </c>
      <c r="M57" s="57">
        <f t="shared" si="11"/>
        <v>52.18000000000029</v>
      </c>
    </row>
    <row r="58" spans="1:13" ht="15">
      <c r="A58" s="2">
        <v>57</v>
      </c>
      <c r="B58" s="25" t="s">
        <v>158</v>
      </c>
      <c r="C58" s="57">
        <v>19770</v>
      </c>
      <c r="D58" s="4">
        <v>20847</v>
      </c>
      <c r="E58" s="16">
        <v>20411</v>
      </c>
      <c r="F58" s="43">
        <f t="shared" si="6"/>
        <v>0.0018819908477579958</v>
      </c>
      <c r="G58" s="43">
        <f t="shared" si="7"/>
        <v>0.03242286292362165</v>
      </c>
      <c r="H58" s="11">
        <f t="shared" si="8"/>
        <v>641</v>
      </c>
      <c r="I58" s="37">
        <f t="shared" si="9"/>
        <v>0.0007322417105897459</v>
      </c>
      <c r="J58" s="4">
        <v>21843.09</v>
      </c>
      <c r="K58" s="16">
        <v>21836.27</v>
      </c>
      <c r="L58" s="37">
        <f t="shared" si="10"/>
        <v>-0.0003122268873130912</v>
      </c>
      <c r="M58" s="57">
        <f t="shared" si="11"/>
        <v>-6.819999999999709</v>
      </c>
    </row>
    <row r="59" spans="1:13" ht="15">
      <c r="A59" s="2">
        <v>58</v>
      </c>
      <c r="B59" s="25" t="s">
        <v>159</v>
      </c>
      <c r="C59" s="57">
        <v>51629</v>
      </c>
      <c r="D59" s="4">
        <v>55654</v>
      </c>
      <c r="E59" s="16">
        <v>53972</v>
      </c>
      <c r="F59" s="43">
        <f t="shared" si="6"/>
        <v>0.004976473961843837</v>
      </c>
      <c r="G59" s="43">
        <f t="shared" si="7"/>
        <v>0.04538147165352806</v>
      </c>
      <c r="H59" s="11">
        <f t="shared" si="8"/>
        <v>2343</v>
      </c>
      <c r="I59" s="37">
        <f t="shared" si="9"/>
        <v>0.0026765090919060445</v>
      </c>
      <c r="J59" s="4">
        <v>60703.17</v>
      </c>
      <c r="K59" s="16">
        <v>60785.15</v>
      </c>
      <c r="L59" s="37">
        <f t="shared" si="10"/>
        <v>0.001350506077359769</v>
      </c>
      <c r="M59" s="57">
        <f t="shared" si="11"/>
        <v>81.9800000000032</v>
      </c>
    </row>
    <row r="60" spans="1:13" ht="15">
      <c r="A60" s="2">
        <v>59</v>
      </c>
      <c r="B60" s="25" t="s">
        <v>160</v>
      </c>
      <c r="C60" s="57">
        <v>180068</v>
      </c>
      <c r="D60" s="4">
        <v>197891</v>
      </c>
      <c r="E60" s="16">
        <v>197014</v>
      </c>
      <c r="F60" s="43">
        <f t="shared" si="6"/>
        <v>0.01816562367743833</v>
      </c>
      <c r="G60" s="43">
        <f t="shared" si="7"/>
        <v>0.09410889219628141</v>
      </c>
      <c r="H60" s="11">
        <f t="shared" si="8"/>
        <v>16946</v>
      </c>
      <c r="I60" s="37">
        <f t="shared" si="9"/>
        <v>0.01935814044875793</v>
      </c>
      <c r="J60" s="4">
        <v>201909.2</v>
      </c>
      <c r="K60" s="16">
        <v>203632.3</v>
      </c>
      <c r="L60" s="37">
        <f t="shared" si="10"/>
        <v>0.008534034110382175</v>
      </c>
      <c r="M60" s="57">
        <f t="shared" si="11"/>
        <v>1723.0999999999767</v>
      </c>
    </row>
    <row r="61" spans="1:13" ht="15">
      <c r="A61" s="2">
        <v>60</v>
      </c>
      <c r="B61" s="25" t="s">
        <v>161</v>
      </c>
      <c r="C61" s="57">
        <v>40088</v>
      </c>
      <c r="D61" s="4">
        <v>43117</v>
      </c>
      <c r="E61" s="16">
        <v>41762</v>
      </c>
      <c r="F61" s="43">
        <f t="shared" si="6"/>
        <v>0.003850654146493039</v>
      </c>
      <c r="G61" s="43">
        <f t="shared" si="7"/>
        <v>0.04175813210935941</v>
      </c>
      <c r="H61" s="11">
        <f t="shared" si="8"/>
        <v>1674</v>
      </c>
      <c r="I61" s="37">
        <f t="shared" si="9"/>
        <v>0.0019122817839738449</v>
      </c>
      <c r="J61" s="4">
        <v>46042.94</v>
      </c>
      <c r="K61" s="16">
        <v>46436.74</v>
      </c>
      <c r="L61" s="37">
        <f t="shared" si="10"/>
        <v>0.008552885632411735</v>
      </c>
      <c r="M61" s="57">
        <f t="shared" si="11"/>
        <v>393.79999999999563</v>
      </c>
    </row>
    <row r="62" spans="1:13" ht="15">
      <c r="A62" s="2">
        <v>61</v>
      </c>
      <c r="B62" s="25" t="s">
        <v>162</v>
      </c>
      <c r="C62" s="57">
        <v>93120</v>
      </c>
      <c r="D62" s="4">
        <v>99130</v>
      </c>
      <c r="E62" s="16">
        <v>98692</v>
      </c>
      <c r="F62" s="43">
        <f t="shared" si="6"/>
        <v>0.00909986971470933</v>
      </c>
      <c r="G62" s="43">
        <f t="shared" si="7"/>
        <v>0.059836769759450174</v>
      </c>
      <c r="H62" s="11">
        <f t="shared" si="8"/>
        <v>5572</v>
      </c>
      <c r="I62" s="37">
        <f t="shared" si="9"/>
        <v>0.006365133871148306</v>
      </c>
      <c r="J62" s="4">
        <v>102139.1</v>
      </c>
      <c r="K62" s="16">
        <v>102622.8</v>
      </c>
      <c r="L62" s="37">
        <f t="shared" si="10"/>
        <v>0.0047356986697552365</v>
      </c>
      <c r="M62" s="57">
        <f t="shared" si="11"/>
        <v>483.6999999999971</v>
      </c>
    </row>
    <row r="63" spans="1:13" ht="15">
      <c r="A63" s="2">
        <v>62</v>
      </c>
      <c r="B63" s="25" t="s">
        <v>163</v>
      </c>
      <c r="C63" s="57">
        <v>4563</v>
      </c>
      <c r="D63" s="4">
        <v>5108</v>
      </c>
      <c r="E63" s="16">
        <v>5116</v>
      </c>
      <c r="F63" s="43">
        <f t="shared" si="6"/>
        <v>0.000471719424679335</v>
      </c>
      <c r="G63" s="43">
        <f t="shared" si="7"/>
        <v>0.12119219811527504</v>
      </c>
      <c r="H63" s="11">
        <f t="shared" si="8"/>
        <v>553</v>
      </c>
      <c r="I63" s="37">
        <f t="shared" si="9"/>
        <v>0.0006317155475134626</v>
      </c>
      <c r="J63" s="4">
        <v>6394.722</v>
      </c>
      <c r="K63" s="16">
        <v>6431.366</v>
      </c>
      <c r="L63" s="37">
        <f t="shared" si="10"/>
        <v>0.00573035074863305</v>
      </c>
      <c r="M63" s="57">
        <f t="shared" si="11"/>
        <v>36.64400000000023</v>
      </c>
    </row>
    <row r="64" spans="1:13" ht="15">
      <c r="A64" s="2">
        <v>63</v>
      </c>
      <c r="B64" s="25" t="s">
        <v>164</v>
      </c>
      <c r="C64" s="57">
        <v>74965</v>
      </c>
      <c r="D64" s="4">
        <v>95275</v>
      </c>
      <c r="E64" s="16">
        <v>93898</v>
      </c>
      <c r="F64" s="43">
        <f t="shared" si="6"/>
        <v>0.008657840214726388</v>
      </c>
      <c r="G64" s="43">
        <f t="shared" si="7"/>
        <v>0.2525578603348229</v>
      </c>
      <c r="H64" s="11">
        <f t="shared" si="8"/>
        <v>18933</v>
      </c>
      <c r="I64" s="37">
        <f t="shared" si="9"/>
        <v>0.02162797551730992</v>
      </c>
      <c r="J64" s="4">
        <v>95936.54</v>
      </c>
      <c r="K64" s="16">
        <v>97956.26</v>
      </c>
      <c r="L64" s="37">
        <f t="shared" si="10"/>
        <v>0.021052666689876466</v>
      </c>
      <c r="M64" s="57">
        <f t="shared" si="11"/>
        <v>2019.7200000000012</v>
      </c>
    </row>
    <row r="65" spans="1:13" ht="15">
      <c r="A65" s="2">
        <v>64</v>
      </c>
      <c r="B65" s="25" t="s">
        <v>165</v>
      </c>
      <c r="C65" s="57">
        <v>44439</v>
      </c>
      <c r="D65" s="4">
        <v>47632</v>
      </c>
      <c r="E65" s="16">
        <v>46817</v>
      </c>
      <c r="F65" s="43">
        <f t="shared" si="6"/>
        <v>0.004316749082332374</v>
      </c>
      <c r="G65" s="43">
        <f t="shared" si="7"/>
        <v>0.053511555165507776</v>
      </c>
      <c r="H65" s="11">
        <f t="shared" si="8"/>
        <v>2378</v>
      </c>
      <c r="I65" s="37">
        <f t="shared" si="9"/>
        <v>0.002716491088584112</v>
      </c>
      <c r="J65" s="4">
        <v>48701.95</v>
      </c>
      <c r="K65" s="16">
        <v>48397.21</v>
      </c>
      <c r="L65" s="37">
        <f t="shared" si="10"/>
        <v>-0.006257244319785922</v>
      </c>
      <c r="M65" s="57">
        <f t="shared" si="11"/>
        <v>-304.73999999999796</v>
      </c>
    </row>
    <row r="66" spans="1:13" ht="15">
      <c r="A66" s="2">
        <v>65</v>
      </c>
      <c r="B66" s="25" t="s">
        <v>166</v>
      </c>
      <c r="C66" s="57">
        <v>44566</v>
      </c>
      <c r="D66" s="4">
        <v>46042</v>
      </c>
      <c r="E66" s="16">
        <v>46088</v>
      </c>
      <c r="F66" s="43">
        <f aca="true" t="shared" si="12" ref="F66:F83">E66/$E$83</f>
        <v>0.004249531830457621</v>
      </c>
      <c r="G66" s="43">
        <f aca="true" t="shared" si="13" ref="G66:G83">(E66-C66)/C66</f>
        <v>0.0341515953866176</v>
      </c>
      <c r="H66" s="11">
        <f aca="true" t="shared" si="14" ref="H66:H83">E66-C66</f>
        <v>1522</v>
      </c>
      <c r="I66" s="37">
        <f aca="true" t="shared" si="15" ref="I66:I83">H66/$H$83</f>
        <v>0.00173864568411481</v>
      </c>
      <c r="J66" s="4">
        <v>48700.14</v>
      </c>
      <c r="K66" s="16">
        <v>48913.69</v>
      </c>
      <c r="L66" s="37">
        <f aca="true" t="shared" si="16" ref="L66:L83">(K66-J66)/J66</f>
        <v>0.004384997661197748</v>
      </c>
      <c r="M66" s="57">
        <f aca="true" t="shared" si="17" ref="M66:M83">K66-J66</f>
        <v>213.5500000000029</v>
      </c>
    </row>
    <row r="67" spans="1:13" ht="15">
      <c r="A67" s="2">
        <v>66</v>
      </c>
      <c r="B67" s="25" t="s">
        <v>167</v>
      </c>
      <c r="C67" s="57">
        <v>28859</v>
      </c>
      <c r="D67" s="4">
        <v>31480</v>
      </c>
      <c r="E67" s="16">
        <v>29899</v>
      </c>
      <c r="F67" s="43">
        <f t="shared" si="12"/>
        <v>0.0027568293742156833</v>
      </c>
      <c r="G67" s="43">
        <f t="shared" si="13"/>
        <v>0.0360372847292006</v>
      </c>
      <c r="H67" s="11">
        <f t="shared" si="14"/>
        <v>1040</v>
      </c>
      <c r="I67" s="37">
        <f t="shared" si="15"/>
        <v>0.0011880364727197125</v>
      </c>
      <c r="J67" s="4">
        <v>33679.54</v>
      </c>
      <c r="K67" s="16">
        <v>33691.31</v>
      </c>
      <c r="L67" s="37">
        <f t="shared" si="16"/>
        <v>0.00034947033124552173</v>
      </c>
      <c r="M67" s="57">
        <f t="shared" si="17"/>
        <v>11.769999999996799</v>
      </c>
    </row>
    <row r="68" spans="1:13" ht="15">
      <c r="A68" s="2">
        <v>67</v>
      </c>
      <c r="B68" s="25" t="s">
        <v>168</v>
      </c>
      <c r="C68" s="57">
        <v>74865</v>
      </c>
      <c r="D68" s="4">
        <v>78923</v>
      </c>
      <c r="E68" s="16">
        <v>67427</v>
      </c>
      <c r="F68" s="43">
        <f t="shared" si="12"/>
        <v>0.006217088672371681</v>
      </c>
      <c r="G68" s="43">
        <f t="shared" si="13"/>
        <v>-0.09935216723435518</v>
      </c>
      <c r="H68" s="11">
        <f t="shared" si="14"/>
        <v>-7438</v>
      </c>
      <c r="I68" s="37">
        <f t="shared" si="15"/>
        <v>-0.008496745465470405</v>
      </c>
      <c r="J68" s="4">
        <v>81014.16</v>
      </c>
      <c r="K68" s="16">
        <v>70203.55</v>
      </c>
      <c r="L68" s="37">
        <f t="shared" si="16"/>
        <v>-0.13344099352508254</v>
      </c>
      <c r="M68" s="57">
        <f t="shared" si="17"/>
        <v>-10810.61</v>
      </c>
    </row>
    <row r="69" spans="1:13" ht="15">
      <c r="A69" s="2">
        <v>68</v>
      </c>
      <c r="B69" s="25" t="s">
        <v>169</v>
      </c>
      <c r="C69" s="57">
        <v>29314</v>
      </c>
      <c r="D69" s="4">
        <v>32483</v>
      </c>
      <c r="E69" s="16">
        <v>32037</v>
      </c>
      <c r="F69" s="43">
        <f t="shared" si="12"/>
        <v>0.0029539630978209254</v>
      </c>
      <c r="G69" s="43">
        <f t="shared" si="13"/>
        <v>0.09289076891587637</v>
      </c>
      <c r="H69" s="11">
        <f t="shared" si="14"/>
        <v>2723</v>
      </c>
      <c r="I69" s="37">
        <f t="shared" si="15"/>
        <v>0.0031105993415536316</v>
      </c>
      <c r="J69" s="4">
        <v>34156.23</v>
      </c>
      <c r="K69" s="16">
        <v>34311.4</v>
      </c>
      <c r="L69" s="37">
        <f t="shared" si="16"/>
        <v>0.004542948680226074</v>
      </c>
      <c r="M69" s="57">
        <f t="shared" si="17"/>
        <v>155.16999999999825</v>
      </c>
    </row>
    <row r="70" spans="1:13" ht="15">
      <c r="A70" s="2">
        <v>69</v>
      </c>
      <c r="B70" s="25" t="s">
        <v>170</v>
      </c>
      <c r="C70" s="57">
        <v>4398</v>
      </c>
      <c r="D70" s="4">
        <v>4694</v>
      </c>
      <c r="E70" s="16">
        <v>4662</v>
      </c>
      <c r="F70" s="43">
        <f t="shared" si="12"/>
        <v>0.0004298584749521227</v>
      </c>
      <c r="G70" s="43">
        <f t="shared" si="13"/>
        <v>0.06002728512960437</v>
      </c>
      <c r="H70" s="11">
        <f t="shared" si="14"/>
        <v>264</v>
      </c>
      <c r="I70" s="37">
        <f t="shared" si="15"/>
        <v>0.0003015784892288501</v>
      </c>
      <c r="J70" s="4">
        <v>5387.976</v>
      </c>
      <c r="K70" s="16">
        <v>5429.465</v>
      </c>
      <c r="L70" s="37">
        <f t="shared" si="16"/>
        <v>0.007700294136425346</v>
      </c>
      <c r="M70" s="57">
        <f t="shared" si="17"/>
        <v>41.48900000000049</v>
      </c>
    </row>
    <row r="71" spans="1:13" ht="15">
      <c r="A71" s="2">
        <v>70</v>
      </c>
      <c r="B71" s="25" t="s">
        <v>171</v>
      </c>
      <c r="C71" s="57">
        <v>29531</v>
      </c>
      <c r="D71" s="4">
        <v>31454</v>
      </c>
      <c r="E71" s="16">
        <v>31244</v>
      </c>
      <c r="F71" s="43">
        <f t="shared" si="12"/>
        <v>0.002880844742900927</v>
      </c>
      <c r="G71" s="43">
        <f t="shared" si="13"/>
        <v>0.058006840269547257</v>
      </c>
      <c r="H71" s="11">
        <f t="shared" si="14"/>
        <v>1713</v>
      </c>
      <c r="I71" s="37">
        <f t="shared" si="15"/>
        <v>0.001956833151700834</v>
      </c>
      <c r="J71" s="4">
        <v>32813.77</v>
      </c>
      <c r="K71" s="16">
        <v>32828.22</v>
      </c>
      <c r="L71" s="37">
        <f t="shared" si="16"/>
        <v>0.0004403639082008671</v>
      </c>
      <c r="M71" s="57">
        <f t="shared" si="17"/>
        <v>14.450000000004366</v>
      </c>
    </row>
    <row r="72" spans="1:13" ht="15">
      <c r="A72" s="2">
        <v>71</v>
      </c>
      <c r="B72" s="25" t="s">
        <v>172</v>
      </c>
      <c r="C72" s="57">
        <v>22764</v>
      </c>
      <c r="D72" s="4">
        <v>25104</v>
      </c>
      <c r="E72" s="16">
        <v>24162</v>
      </c>
      <c r="F72" s="43">
        <f t="shared" si="12"/>
        <v>0.002227850809050448</v>
      </c>
      <c r="G72" s="43">
        <f t="shared" si="13"/>
        <v>0.061412756984712706</v>
      </c>
      <c r="H72" s="11">
        <f t="shared" si="14"/>
        <v>1398</v>
      </c>
      <c r="I72" s="37">
        <f t="shared" si="15"/>
        <v>0.001596995181598229</v>
      </c>
      <c r="J72" s="4">
        <v>26164.71</v>
      </c>
      <c r="K72" s="16">
        <v>26214.2</v>
      </c>
      <c r="L72" s="37">
        <f t="shared" si="16"/>
        <v>0.0018914790188770143</v>
      </c>
      <c r="M72" s="57">
        <f t="shared" si="17"/>
        <v>49.4900000000016</v>
      </c>
    </row>
    <row r="73" spans="1:13" ht="15">
      <c r="A73" s="2">
        <v>72</v>
      </c>
      <c r="B73" s="25" t="s">
        <v>173</v>
      </c>
      <c r="C73" s="57">
        <v>32862</v>
      </c>
      <c r="D73" s="4">
        <v>35318</v>
      </c>
      <c r="E73" s="16">
        <v>33760</v>
      </c>
      <c r="F73" s="43">
        <f t="shared" si="12"/>
        <v>0.003112831856367152</v>
      </c>
      <c r="G73" s="43">
        <f t="shared" si="13"/>
        <v>0.027326395228531433</v>
      </c>
      <c r="H73" s="11">
        <f t="shared" si="14"/>
        <v>898</v>
      </c>
      <c r="I73" s="37">
        <f t="shared" si="15"/>
        <v>0.0010258238004829826</v>
      </c>
      <c r="J73" s="4">
        <v>36056.9</v>
      </c>
      <c r="K73" s="16">
        <v>34229.6</v>
      </c>
      <c r="L73" s="37">
        <f t="shared" si="16"/>
        <v>-0.05067823356971905</v>
      </c>
      <c r="M73" s="57">
        <f t="shared" si="17"/>
        <v>-1827.300000000003</v>
      </c>
    </row>
    <row r="74" spans="1:13" ht="15">
      <c r="A74" s="2">
        <v>73</v>
      </c>
      <c r="B74" s="25" t="s">
        <v>174</v>
      </c>
      <c r="C74" s="57">
        <v>19283</v>
      </c>
      <c r="D74" s="4">
        <v>20323</v>
      </c>
      <c r="E74" s="16">
        <v>20622</v>
      </c>
      <c r="F74" s="43">
        <f t="shared" si="12"/>
        <v>0.0019014460468602904</v>
      </c>
      <c r="G74" s="43">
        <f t="shared" si="13"/>
        <v>0.0694394025825857</v>
      </c>
      <c r="H74" s="11">
        <f t="shared" si="14"/>
        <v>1339</v>
      </c>
      <c r="I74" s="37">
        <f t="shared" si="15"/>
        <v>0.00152959695862663</v>
      </c>
      <c r="J74" s="4">
        <v>20527.18</v>
      </c>
      <c r="K74" s="16">
        <v>21033.83</v>
      </c>
      <c r="L74" s="37">
        <f t="shared" si="16"/>
        <v>0.024681909546269944</v>
      </c>
      <c r="M74" s="57">
        <f t="shared" si="17"/>
        <v>506.65000000000146</v>
      </c>
    </row>
    <row r="75" spans="1:13" ht="15">
      <c r="A75" s="2">
        <v>74</v>
      </c>
      <c r="B75" s="25" t="s">
        <v>175</v>
      </c>
      <c r="C75" s="57">
        <v>19872</v>
      </c>
      <c r="D75" s="4">
        <v>21827</v>
      </c>
      <c r="E75" s="16">
        <v>21635</v>
      </c>
      <c r="F75" s="43">
        <f t="shared" si="12"/>
        <v>0.0019948494434983213</v>
      </c>
      <c r="G75" s="43">
        <f t="shared" si="13"/>
        <v>0.08871779388083736</v>
      </c>
      <c r="H75" s="11">
        <f t="shared" si="14"/>
        <v>1763</v>
      </c>
      <c r="I75" s="37">
        <f t="shared" si="15"/>
        <v>0.0020139502898123586</v>
      </c>
      <c r="J75" s="4">
        <v>22296.71</v>
      </c>
      <c r="K75" s="16">
        <v>22331.94</v>
      </c>
      <c r="L75" s="37">
        <f t="shared" si="16"/>
        <v>0.0015800537388699753</v>
      </c>
      <c r="M75" s="57">
        <f t="shared" si="17"/>
        <v>35.22999999999956</v>
      </c>
    </row>
    <row r="76" spans="1:13" ht="15">
      <c r="A76" s="2">
        <v>75</v>
      </c>
      <c r="B76" s="25" t="s">
        <v>176</v>
      </c>
      <c r="C76" s="57">
        <v>4810</v>
      </c>
      <c r="D76" s="4">
        <v>4474</v>
      </c>
      <c r="E76" s="16">
        <v>4793</v>
      </c>
      <c r="F76" s="43">
        <f t="shared" si="12"/>
        <v>0.00044193729524786017</v>
      </c>
      <c r="G76" s="43">
        <f t="shared" si="13"/>
        <v>-0.0035343035343035345</v>
      </c>
      <c r="H76" s="11">
        <f t="shared" si="14"/>
        <v>-17</v>
      </c>
      <c r="I76" s="37">
        <f t="shared" si="15"/>
        <v>-1.9419826957918377E-05</v>
      </c>
      <c r="J76" s="4">
        <v>5330.297</v>
      </c>
      <c r="K76" s="16">
        <v>5559.15</v>
      </c>
      <c r="L76" s="37">
        <f t="shared" si="16"/>
        <v>0.042934380579543706</v>
      </c>
      <c r="M76" s="57">
        <f t="shared" si="17"/>
        <v>228.85300000000007</v>
      </c>
    </row>
    <row r="77" spans="1:13" ht="15">
      <c r="A77" s="2">
        <v>76</v>
      </c>
      <c r="B77" s="25" t="s">
        <v>177</v>
      </c>
      <c r="C77" s="57">
        <v>9838</v>
      </c>
      <c r="D77" s="4">
        <v>10801</v>
      </c>
      <c r="E77" s="16">
        <v>11103</v>
      </c>
      <c r="F77" s="43">
        <f t="shared" si="12"/>
        <v>0.0010237491736150618</v>
      </c>
      <c r="G77" s="43">
        <f t="shared" si="13"/>
        <v>0.12858304533441756</v>
      </c>
      <c r="H77" s="11">
        <f t="shared" si="14"/>
        <v>1265</v>
      </c>
      <c r="I77" s="37">
        <f t="shared" si="15"/>
        <v>0.0014450635942215733</v>
      </c>
      <c r="J77" s="4">
        <v>11386.26</v>
      </c>
      <c r="K77" s="16">
        <v>11684.98</v>
      </c>
      <c r="L77" s="37">
        <f t="shared" si="16"/>
        <v>0.026235129006363753</v>
      </c>
      <c r="M77" s="57">
        <f t="shared" si="17"/>
        <v>298.71999999999935</v>
      </c>
    </row>
    <row r="78" spans="1:13" ht="15">
      <c r="A78" s="2">
        <v>77</v>
      </c>
      <c r="B78" s="25" t="s">
        <v>178</v>
      </c>
      <c r="C78" s="57">
        <v>30362</v>
      </c>
      <c r="D78" s="4">
        <v>33681</v>
      </c>
      <c r="E78" s="16">
        <v>33175</v>
      </c>
      <c r="F78" s="43">
        <f t="shared" si="12"/>
        <v>0.0030588920863442023</v>
      </c>
      <c r="G78" s="43">
        <f t="shared" si="13"/>
        <v>0.09264870561886569</v>
      </c>
      <c r="H78" s="11">
        <f t="shared" si="14"/>
        <v>2813</v>
      </c>
      <c r="I78" s="37">
        <f t="shared" si="15"/>
        <v>0.003213410190154376</v>
      </c>
      <c r="J78" s="4">
        <v>33892.46</v>
      </c>
      <c r="K78" s="16">
        <v>33930.26</v>
      </c>
      <c r="L78" s="37">
        <f t="shared" si="16"/>
        <v>0.001115292309853074</v>
      </c>
      <c r="M78" s="57">
        <f t="shared" si="17"/>
        <v>37.80000000000291</v>
      </c>
    </row>
    <row r="79" spans="1:13" ht="15">
      <c r="A79" s="2">
        <v>78</v>
      </c>
      <c r="B79" s="25" t="s">
        <v>179</v>
      </c>
      <c r="C79" s="57">
        <v>26949</v>
      </c>
      <c r="D79" s="4">
        <v>29642</v>
      </c>
      <c r="E79" s="16">
        <v>29063</v>
      </c>
      <c r="F79" s="43">
        <f t="shared" si="12"/>
        <v>0.00267974621568716</v>
      </c>
      <c r="G79" s="43">
        <f t="shared" si="13"/>
        <v>0.07844446918252997</v>
      </c>
      <c r="H79" s="11">
        <f t="shared" si="14"/>
        <v>2114</v>
      </c>
      <c r="I79" s="37">
        <f t="shared" si="15"/>
        <v>0.0024149125993552616</v>
      </c>
      <c r="J79" s="4">
        <v>30565.75</v>
      </c>
      <c r="K79" s="16">
        <v>30379.33</v>
      </c>
      <c r="L79" s="37">
        <f t="shared" si="16"/>
        <v>-0.0060989833391949565</v>
      </c>
      <c r="M79" s="57">
        <f t="shared" si="17"/>
        <v>-186.41999999999825</v>
      </c>
    </row>
    <row r="80" spans="1:13" ht="15">
      <c r="A80" s="2">
        <v>79</v>
      </c>
      <c r="B80" s="25" t="s">
        <v>180</v>
      </c>
      <c r="C80" s="57">
        <v>6667</v>
      </c>
      <c r="D80" s="4">
        <v>8968</v>
      </c>
      <c r="E80" s="16">
        <v>9036</v>
      </c>
      <c r="F80" s="43">
        <f t="shared" si="12"/>
        <v>0.0008331619862006394</v>
      </c>
      <c r="G80" s="43">
        <f t="shared" si="13"/>
        <v>0.3553322333883306</v>
      </c>
      <c r="H80" s="11">
        <f t="shared" si="14"/>
        <v>2369</v>
      </c>
      <c r="I80" s="37">
        <f t="shared" si="15"/>
        <v>0.0027062100037240373</v>
      </c>
      <c r="J80" s="4">
        <v>8834.549</v>
      </c>
      <c r="K80" s="16">
        <v>8840.38</v>
      </c>
      <c r="L80" s="37">
        <f t="shared" si="16"/>
        <v>0.0006600223735244788</v>
      </c>
      <c r="M80" s="57">
        <f t="shared" si="17"/>
        <v>5.830999999998312</v>
      </c>
    </row>
    <row r="81" spans="1:13" ht="15">
      <c r="A81" s="2">
        <v>80</v>
      </c>
      <c r="B81" s="25" t="s">
        <v>181</v>
      </c>
      <c r="C81" s="57">
        <v>39198</v>
      </c>
      <c r="D81" s="4">
        <v>46110</v>
      </c>
      <c r="E81" s="16">
        <v>46450</v>
      </c>
      <c r="F81" s="43">
        <f t="shared" si="12"/>
        <v>0.004282909944557293</v>
      </c>
      <c r="G81" s="43">
        <f t="shared" si="13"/>
        <v>0.18500943925710495</v>
      </c>
      <c r="H81" s="11">
        <f t="shared" si="14"/>
        <v>7252</v>
      </c>
      <c r="I81" s="37">
        <f t="shared" si="15"/>
        <v>0.008284269711695534</v>
      </c>
      <c r="J81" s="4">
        <v>46489.81</v>
      </c>
      <c r="K81" s="16">
        <v>47247.99</v>
      </c>
      <c r="L81" s="37">
        <f t="shared" si="16"/>
        <v>0.01630852008214274</v>
      </c>
      <c r="M81" s="57">
        <f t="shared" si="17"/>
        <v>758.1800000000003</v>
      </c>
    </row>
    <row r="82" spans="1:13" ht="15.75" thickBot="1">
      <c r="A82" s="51">
        <v>81</v>
      </c>
      <c r="B82" s="52" t="s">
        <v>182</v>
      </c>
      <c r="C82" s="57">
        <v>55515</v>
      </c>
      <c r="D82" s="4">
        <v>59190</v>
      </c>
      <c r="E82" s="16">
        <v>58392</v>
      </c>
      <c r="F82" s="43">
        <f t="shared" si="12"/>
        <v>0.005384018890906124</v>
      </c>
      <c r="G82" s="43">
        <f t="shared" si="13"/>
        <v>0.051823831396919755</v>
      </c>
      <c r="H82" s="71">
        <f t="shared" si="14"/>
        <v>2877</v>
      </c>
      <c r="I82" s="37">
        <f t="shared" si="15"/>
        <v>0.0032865201269371277</v>
      </c>
      <c r="J82" s="4">
        <v>60193.04</v>
      </c>
      <c r="K82" s="16">
        <v>60275.9</v>
      </c>
      <c r="L82" s="37">
        <f t="shared" si="16"/>
        <v>0.001376571111876067</v>
      </c>
      <c r="M82" s="57">
        <f t="shared" si="17"/>
        <v>82.86000000000058</v>
      </c>
    </row>
    <row r="83" spans="1:13" ht="15.75" thickBot="1">
      <c r="A83" s="100" t="s">
        <v>183</v>
      </c>
      <c r="B83" s="101"/>
      <c r="C83" s="61">
        <v>9970036</v>
      </c>
      <c r="D83" s="91">
        <v>10957242</v>
      </c>
      <c r="E83" s="61">
        <v>10845430</v>
      </c>
      <c r="F83" s="28">
        <f t="shared" si="12"/>
        <v>1</v>
      </c>
      <c r="G83" s="45">
        <f t="shared" si="13"/>
        <v>0.08780249138518657</v>
      </c>
      <c r="H83" s="59">
        <f t="shared" si="14"/>
        <v>875394</v>
      </c>
      <c r="I83" s="39">
        <f t="shared" si="15"/>
        <v>1</v>
      </c>
      <c r="J83" s="59">
        <v>11238864</v>
      </c>
      <c r="K83" s="58">
        <v>11297098</v>
      </c>
      <c r="L83" s="39">
        <f t="shared" si="16"/>
        <v>0.005181484534379987</v>
      </c>
      <c r="M83" s="61">
        <f t="shared" si="17"/>
        <v>58234</v>
      </c>
    </row>
    <row r="84" spans="3:13" ht="15">
      <c r="C84" s="4"/>
      <c r="D84" s="4"/>
      <c r="E84" s="4"/>
      <c r="I84" s="66"/>
      <c r="J84" s="67"/>
      <c r="K84" s="67"/>
      <c r="L84" s="66"/>
      <c r="M84" s="67"/>
    </row>
    <row r="85" spans="3:13" ht="15">
      <c r="C85" s="4"/>
      <c r="D85" s="4"/>
      <c r="E85" s="4"/>
      <c r="I85" s="66"/>
      <c r="J85" s="67"/>
      <c r="K85" s="67"/>
      <c r="L85" s="66"/>
      <c r="M85" s="67"/>
    </row>
    <row r="86" spans="3:13" ht="15">
      <c r="C86" s="4"/>
      <c r="D86" s="4"/>
      <c r="E86" s="4"/>
      <c r="I86" s="66"/>
      <c r="J86" s="67"/>
      <c r="K86" s="67"/>
      <c r="L86" s="66"/>
      <c r="M86" s="67"/>
    </row>
    <row r="87" spans="3:13" ht="15">
      <c r="C87" s="4"/>
      <c r="D87" s="4"/>
      <c r="E87" s="4"/>
      <c r="I87" s="66"/>
      <c r="J87" s="67"/>
      <c r="K87" s="67"/>
      <c r="L87" s="66"/>
      <c r="M87" s="67"/>
    </row>
    <row r="88" spans="3:13" ht="15">
      <c r="C88" s="4"/>
      <c r="D88" s="4"/>
      <c r="E88" s="4"/>
      <c r="I88" s="66"/>
      <c r="J88" s="67"/>
      <c r="K88" s="67"/>
      <c r="L88" s="66"/>
      <c r="M88" s="67"/>
    </row>
    <row r="89" spans="3:13" ht="15">
      <c r="C89" s="4"/>
      <c r="D89" s="4"/>
      <c r="E89" s="4"/>
      <c r="I89" s="66"/>
      <c r="J89" s="67"/>
      <c r="K89" s="67"/>
      <c r="L89" s="66"/>
      <c r="M89" s="67"/>
    </row>
    <row r="90" spans="3:5" ht="15">
      <c r="C90" s="4"/>
      <c r="D90" s="4"/>
      <c r="E90" s="4"/>
    </row>
  </sheetData>
  <sheetProtection/>
  <autoFilter ref="A1:M90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84" sqref="K84"/>
    </sheetView>
  </sheetViews>
  <sheetFormatPr defaultColWidth="9.140625" defaultRowHeight="15"/>
  <cols>
    <col min="1" max="1" width="12.7109375" style="0" bestFit="1" customWidth="1"/>
    <col min="2" max="2" width="16.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9.140625" style="0" bestFit="1" customWidth="1"/>
    <col min="7" max="7" width="33.140625" style="0" bestFit="1" customWidth="1"/>
    <col min="8" max="8" width="33.140625" style="0" customWidth="1"/>
    <col min="9" max="9" width="18.421875" style="0" customWidth="1"/>
    <col min="10" max="11" width="21.28125" style="0" bestFit="1" customWidth="1"/>
    <col min="12" max="13" width="32.421875" style="0" customWidth="1"/>
  </cols>
  <sheetData>
    <row r="1" spans="1:13" ht="45.75" thickBot="1">
      <c r="A1" s="13" t="s">
        <v>101</v>
      </c>
      <c r="B1" s="29" t="s">
        <v>184</v>
      </c>
      <c r="C1" s="81">
        <v>40575</v>
      </c>
      <c r="D1" s="80">
        <v>40909</v>
      </c>
      <c r="E1" s="81">
        <v>40940</v>
      </c>
      <c r="F1" s="44" t="s">
        <v>288</v>
      </c>
      <c r="G1" s="56" t="s">
        <v>284</v>
      </c>
      <c r="H1" s="17" t="s">
        <v>285</v>
      </c>
      <c r="I1" s="44" t="s">
        <v>289</v>
      </c>
      <c r="J1" s="79" t="s">
        <v>276</v>
      </c>
      <c r="K1" s="77" t="s">
        <v>281</v>
      </c>
      <c r="L1" s="56" t="s">
        <v>286</v>
      </c>
      <c r="M1" s="44" t="s">
        <v>287</v>
      </c>
    </row>
    <row r="2" spans="1:13" ht="15">
      <c r="A2" s="23">
        <v>1</v>
      </c>
      <c r="B2" s="24" t="s">
        <v>102</v>
      </c>
      <c r="C2" s="84">
        <v>29565</v>
      </c>
      <c r="D2" s="16">
        <v>33265</v>
      </c>
      <c r="E2" s="4">
        <v>33693</v>
      </c>
      <c r="F2" s="42">
        <f aca="true" t="shared" si="0" ref="F2:F33">E2/$E$83</f>
        <v>0.02338984392192417</v>
      </c>
      <c r="G2" s="42">
        <f aca="true" t="shared" si="1" ref="G2:G33">(E2-C2)/C2</f>
        <v>0.13962455606291221</v>
      </c>
      <c r="H2" s="27">
        <f aca="true" t="shared" si="2" ref="H2:H33">E2-C2</f>
        <v>4128</v>
      </c>
      <c r="I2" s="47">
        <f aca="true" t="shared" si="3" ref="I2:I33">H2/$H$83</f>
        <v>0.03557547291765416</v>
      </c>
      <c r="J2" s="4">
        <v>33573.12</v>
      </c>
      <c r="K2" s="15">
        <v>33969.89</v>
      </c>
      <c r="L2" s="47">
        <f aca="true" t="shared" si="4" ref="L2:L33">(K2-J2)/J2</f>
        <v>0.01181808542071743</v>
      </c>
      <c r="M2" s="15">
        <f aca="true" t="shared" si="5" ref="M2:M33">K2-J2</f>
        <v>396.7699999999968</v>
      </c>
    </row>
    <row r="3" spans="1:13" ht="15">
      <c r="A3" s="2">
        <v>2</v>
      </c>
      <c r="B3" s="25" t="s">
        <v>103</v>
      </c>
      <c r="C3" s="57">
        <v>4081</v>
      </c>
      <c r="D3" s="16">
        <v>4590</v>
      </c>
      <c r="E3" s="4">
        <v>4610</v>
      </c>
      <c r="F3" s="43">
        <f t="shared" si="0"/>
        <v>0.0032002843463054763</v>
      </c>
      <c r="G3" s="43">
        <f t="shared" si="1"/>
        <v>0.12962509188924284</v>
      </c>
      <c r="H3" s="27">
        <f t="shared" si="2"/>
        <v>529</v>
      </c>
      <c r="I3" s="37">
        <f t="shared" si="3"/>
        <v>0.0045589692765113975</v>
      </c>
      <c r="J3" s="4">
        <v>4670.712</v>
      </c>
      <c r="K3" s="16">
        <v>4724.899</v>
      </c>
      <c r="L3" s="37">
        <f t="shared" si="4"/>
        <v>0.011601443206089327</v>
      </c>
      <c r="M3" s="16">
        <f t="shared" si="5"/>
        <v>54.1869999999999</v>
      </c>
    </row>
    <row r="4" spans="1:13" ht="15">
      <c r="A4" s="2">
        <v>3</v>
      </c>
      <c r="B4" s="25" t="s">
        <v>104</v>
      </c>
      <c r="C4" s="57">
        <v>9324</v>
      </c>
      <c r="D4" s="16">
        <v>10029</v>
      </c>
      <c r="E4" s="4">
        <v>10044</v>
      </c>
      <c r="F4" s="43">
        <f t="shared" si="0"/>
        <v>0.006972593486831281</v>
      </c>
      <c r="G4" s="43">
        <f t="shared" si="1"/>
        <v>0.07722007722007722</v>
      </c>
      <c r="H4" s="27">
        <f t="shared" si="2"/>
        <v>720</v>
      </c>
      <c r="I4" s="37">
        <f t="shared" si="3"/>
        <v>0.006205024346102469</v>
      </c>
      <c r="J4" s="4">
        <v>10279.1</v>
      </c>
      <c r="K4" s="16">
        <v>10382.25</v>
      </c>
      <c r="L4" s="37">
        <f t="shared" si="4"/>
        <v>0.010034925236645197</v>
      </c>
      <c r="M4" s="16">
        <f t="shared" si="5"/>
        <v>103.14999999999964</v>
      </c>
    </row>
    <row r="5" spans="1:13" ht="15">
      <c r="A5" s="2">
        <v>4</v>
      </c>
      <c r="B5" s="25" t="s">
        <v>105</v>
      </c>
      <c r="C5" s="57">
        <v>1497</v>
      </c>
      <c r="D5" s="16">
        <v>1740</v>
      </c>
      <c r="E5" s="4">
        <v>1725</v>
      </c>
      <c r="F5" s="43">
        <f t="shared" si="0"/>
        <v>0.0011975033616869733</v>
      </c>
      <c r="G5" s="43">
        <f t="shared" si="1"/>
        <v>0.1523046092184369</v>
      </c>
      <c r="H5" s="27">
        <f t="shared" si="2"/>
        <v>228</v>
      </c>
      <c r="I5" s="37">
        <f t="shared" si="3"/>
        <v>0.001964924376265782</v>
      </c>
      <c r="J5" s="4">
        <v>1842.37</v>
      </c>
      <c r="K5" s="16">
        <v>1848.776</v>
      </c>
      <c r="L5" s="37">
        <f t="shared" si="4"/>
        <v>0.0034770431563693376</v>
      </c>
      <c r="M5" s="16">
        <f t="shared" si="5"/>
        <v>6.406000000000176</v>
      </c>
    </row>
    <row r="6" spans="1:13" ht="15">
      <c r="A6" s="2">
        <v>5</v>
      </c>
      <c r="B6" s="25" t="s">
        <v>106</v>
      </c>
      <c r="C6" s="57">
        <v>4444</v>
      </c>
      <c r="D6" s="16">
        <v>4739</v>
      </c>
      <c r="E6" s="4">
        <v>4763</v>
      </c>
      <c r="F6" s="43">
        <f t="shared" si="0"/>
        <v>0.003306497687950756</v>
      </c>
      <c r="G6" s="43">
        <f t="shared" si="1"/>
        <v>0.07178217821782178</v>
      </c>
      <c r="H6" s="27">
        <f t="shared" si="2"/>
        <v>319</v>
      </c>
      <c r="I6" s="37">
        <f t="shared" si="3"/>
        <v>0.002749170508898177</v>
      </c>
      <c r="J6" s="4">
        <v>4843.19</v>
      </c>
      <c r="K6" s="16">
        <v>4875.123</v>
      </c>
      <c r="L6" s="37">
        <f t="shared" si="4"/>
        <v>0.006593381634831587</v>
      </c>
      <c r="M6" s="16">
        <f t="shared" si="5"/>
        <v>31.932999999999993</v>
      </c>
    </row>
    <row r="7" spans="1:13" ht="15">
      <c r="A7" s="2">
        <v>6</v>
      </c>
      <c r="B7" s="25" t="s">
        <v>107</v>
      </c>
      <c r="C7" s="57">
        <v>105560</v>
      </c>
      <c r="D7" s="16">
        <v>112997</v>
      </c>
      <c r="E7" s="4">
        <v>113450</v>
      </c>
      <c r="F7" s="43">
        <f t="shared" si="0"/>
        <v>0.07875753993239833</v>
      </c>
      <c r="G7" s="43">
        <f t="shared" si="1"/>
        <v>0.07474422129594543</v>
      </c>
      <c r="H7" s="27">
        <f t="shared" si="2"/>
        <v>7890</v>
      </c>
      <c r="I7" s="37">
        <f t="shared" si="3"/>
        <v>0.06799672512603956</v>
      </c>
      <c r="J7" s="4">
        <v>113950.1</v>
      </c>
      <c r="K7" s="16">
        <v>114703.3</v>
      </c>
      <c r="L7" s="37">
        <f t="shared" si="4"/>
        <v>0.00660991082938933</v>
      </c>
      <c r="M7" s="16">
        <f t="shared" si="5"/>
        <v>753.1999999999971</v>
      </c>
    </row>
    <row r="8" spans="1:13" ht="15">
      <c r="A8" s="2">
        <v>7</v>
      </c>
      <c r="B8" s="25" t="s">
        <v>108</v>
      </c>
      <c r="C8" s="57">
        <v>48933</v>
      </c>
      <c r="D8" s="16">
        <v>53995</v>
      </c>
      <c r="E8" s="4">
        <v>54663</v>
      </c>
      <c r="F8" s="43">
        <f t="shared" si="0"/>
        <v>0.03794731957095364</v>
      </c>
      <c r="G8" s="43">
        <f t="shared" si="1"/>
        <v>0.11709889031941635</v>
      </c>
      <c r="H8" s="27">
        <f t="shared" si="2"/>
        <v>5730</v>
      </c>
      <c r="I8" s="37">
        <f t="shared" si="3"/>
        <v>0.04938165208773215</v>
      </c>
      <c r="J8" s="4">
        <v>56095.02</v>
      </c>
      <c r="K8" s="16">
        <v>56719.58</v>
      </c>
      <c r="L8" s="37">
        <f t="shared" si="4"/>
        <v>0.01113396518977986</v>
      </c>
      <c r="M8" s="16">
        <f t="shared" si="5"/>
        <v>624.560000000005</v>
      </c>
    </row>
    <row r="9" spans="1:13" ht="15">
      <c r="A9" s="2">
        <v>8</v>
      </c>
      <c r="B9" s="25" t="s">
        <v>109</v>
      </c>
      <c r="C9" s="57">
        <v>2567</v>
      </c>
      <c r="D9" s="16">
        <v>2787</v>
      </c>
      <c r="E9" s="4">
        <v>2784</v>
      </c>
      <c r="F9" s="43">
        <f t="shared" si="0"/>
        <v>0.0019326662950356717</v>
      </c>
      <c r="G9" s="43">
        <f t="shared" si="1"/>
        <v>0.08453447604207245</v>
      </c>
      <c r="H9" s="27">
        <f t="shared" si="2"/>
        <v>217</v>
      </c>
      <c r="I9" s="37">
        <f t="shared" si="3"/>
        <v>0.0018701253932003276</v>
      </c>
      <c r="J9" s="4">
        <v>2853.169</v>
      </c>
      <c r="K9" s="16">
        <v>2875.088</v>
      </c>
      <c r="L9" s="37">
        <f t="shared" si="4"/>
        <v>0.007682334975600928</v>
      </c>
      <c r="M9" s="16">
        <f t="shared" si="5"/>
        <v>21.919000000000324</v>
      </c>
    </row>
    <row r="10" spans="1:13" ht="15">
      <c r="A10" s="2">
        <v>9</v>
      </c>
      <c r="B10" s="25" t="s">
        <v>110</v>
      </c>
      <c r="C10" s="57">
        <v>19969</v>
      </c>
      <c r="D10" s="16">
        <v>21635</v>
      </c>
      <c r="E10" s="4">
        <v>21810</v>
      </c>
      <c r="F10" s="43">
        <f t="shared" si="0"/>
        <v>0.015140607720807471</v>
      </c>
      <c r="G10" s="43">
        <f t="shared" si="1"/>
        <v>0.09219289899343983</v>
      </c>
      <c r="H10" s="27">
        <f t="shared" si="2"/>
        <v>1841</v>
      </c>
      <c r="I10" s="37">
        <f t="shared" si="3"/>
        <v>0.01586590252940923</v>
      </c>
      <c r="J10" s="4">
        <v>22182.44</v>
      </c>
      <c r="K10" s="16">
        <v>22385.79</v>
      </c>
      <c r="L10" s="37">
        <f t="shared" si="4"/>
        <v>0.009167161051714879</v>
      </c>
      <c r="M10" s="16">
        <f t="shared" si="5"/>
        <v>203.35000000000218</v>
      </c>
    </row>
    <row r="11" spans="1:13" ht="15">
      <c r="A11" s="2">
        <v>10</v>
      </c>
      <c r="B11" s="25" t="s">
        <v>111</v>
      </c>
      <c r="C11" s="57">
        <v>21734</v>
      </c>
      <c r="D11" s="16">
        <v>23450</v>
      </c>
      <c r="E11" s="4">
        <v>23638</v>
      </c>
      <c r="F11" s="43">
        <f t="shared" si="0"/>
        <v>0.016409614181771986</v>
      </c>
      <c r="G11" s="43">
        <f t="shared" si="1"/>
        <v>0.08760467470322997</v>
      </c>
      <c r="H11" s="27">
        <f t="shared" si="2"/>
        <v>1904</v>
      </c>
      <c r="I11" s="37">
        <f t="shared" si="3"/>
        <v>0.016408842159693196</v>
      </c>
      <c r="J11" s="4">
        <v>23821.4</v>
      </c>
      <c r="K11" s="16">
        <v>23996.96</v>
      </c>
      <c r="L11" s="37">
        <f t="shared" si="4"/>
        <v>0.007369843921851682</v>
      </c>
      <c r="M11" s="16">
        <f t="shared" si="5"/>
        <v>175.55999999999767</v>
      </c>
    </row>
    <row r="12" spans="1:13" ht="15">
      <c r="A12" s="2">
        <v>11</v>
      </c>
      <c r="B12" s="25" t="s">
        <v>112</v>
      </c>
      <c r="C12" s="57">
        <v>3712</v>
      </c>
      <c r="D12" s="16">
        <v>3900</v>
      </c>
      <c r="E12" s="4">
        <v>3887</v>
      </c>
      <c r="F12" s="43">
        <f t="shared" si="0"/>
        <v>0.00269837424166798</v>
      </c>
      <c r="G12" s="43">
        <f t="shared" si="1"/>
        <v>0.04714439655172414</v>
      </c>
      <c r="H12" s="27">
        <f t="shared" si="2"/>
        <v>175</v>
      </c>
      <c r="I12" s="37">
        <f t="shared" si="3"/>
        <v>0.0015081656396776835</v>
      </c>
      <c r="J12" s="4">
        <v>3946.654</v>
      </c>
      <c r="K12" s="16">
        <v>3951.484</v>
      </c>
      <c r="L12" s="37">
        <f t="shared" si="4"/>
        <v>0.0012238214953730242</v>
      </c>
      <c r="M12" s="16">
        <f t="shared" si="5"/>
        <v>4.829999999999927</v>
      </c>
    </row>
    <row r="13" spans="1:13" ht="15">
      <c r="A13" s="2">
        <v>12</v>
      </c>
      <c r="B13" s="25" t="s">
        <v>113</v>
      </c>
      <c r="C13" s="57">
        <v>1157</v>
      </c>
      <c r="D13" s="16">
        <v>1304</v>
      </c>
      <c r="E13" s="4">
        <v>1297</v>
      </c>
      <c r="F13" s="43">
        <f t="shared" si="0"/>
        <v>0.000900383687019133</v>
      </c>
      <c r="G13" s="43">
        <f t="shared" si="1"/>
        <v>0.12100259291270528</v>
      </c>
      <c r="H13" s="27">
        <f t="shared" si="2"/>
        <v>140</v>
      </c>
      <c r="I13" s="37">
        <f t="shared" si="3"/>
        <v>0.0012065325117421467</v>
      </c>
      <c r="J13" s="4">
        <v>1415.019</v>
      </c>
      <c r="K13" s="16">
        <v>1426.513</v>
      </c>
      <c r="L13" s="37">
        <f t="shared" si="4"/>
        <v>0.008122859127686564</v>
      </c>
      <c r="M13" s="16">
        <f t="shared" si="5"/>
        <v>11.493999999999915</v>
      </c>
    </row>
    <row r="14" spans="1:13" ht="15">
      <c r="A14" s="2">
        <v>13</v>
      </c>
      <c r="B14" s="25" t="s">
        <v>114</v>
      </c>
      <c r="C14" s="57">
        <v>1862</v>
      </c>
      <c r="D14" s="16">
        <v>1995</v>
      </c>
      <c r="E14" s="4">
        <v>2023</v>
      </c>
      <c r="F14" s="43">
        <f t="shared" si="0"/>
        <v>0.001404376406198694</v>
      </c>
      <c r="G14" s="43">
        <f t="shared" si="1"/>
        <v>0.08646616541353383</v>
      </c>
      <c r="H14" s="27">
        <f t="shared" si="2"/>
        <v>161</v>
      </c>
      <c r="I14" s="37">
        <f t="shared" si="3"/>
        <v>0.0013875123885034688</v>
      </c>
      <c r="J14" s="4">
        <v>2120.249</v>
      </c>
      <c r="K14" s="16">
        <v>2153.819</v>
      </c>
      <c r="L14" s="37">
        <f t="shared" si="4"/>
        <v>0.015833046024311376</v>
      </c>
      <c r="M14" s="16">
        <f t="shared" si="5"/>
        <v>33.570000000000164</v>
      </c>
    </row>
    <row r="15" spans="1:13" ht="15">
      <c r="A15" s="2">
        <v>14</v>
      </c>
      <c r="B15" s="25" t="s">
        <v>115</v>
      </c>
      <c r="C15" s="57">
        <v>5515</v>
      </c>
      <c r="D15" s="16">
        <v>5925</v>
      </c>
      <c r="E15" s="4">
        <v>5916</v>
      </c>
      <c r="F15" s="43">
        <f t="shared" si="0"/>
        <v>0.004106915876950803</v>
      </c>
      <c r="G15" s="43">
        <f t="shared" si="1"/>
        <v>0.07271078875793291</v>
      </c>
      <c r="H15" s="27">
        <f t="shared" si="2"/>
        <v>401</v>
      </c>
      <c r="I15" s="37">
        <f t="shared" si="3"/>
        <v>0.0034558538372042916</v>
      </c>
      <c r="J15" s="4">
        <v>5988.786</v>
      </c>
      <c r="K15" s="16">
        <v>6024.43</v>
      </c>
      <c r="L15" s="37">
        <f t="shared" si="4"/>
        <v>0.005951790563229381</v>
      </c>
      <c r="M15" s="16">
        <f t="shared" si="5"/>
        <v>35.64400000000023</v>
      </c>
    </row>
    <row r="16" spans="1:13" ht="15">
      <c r="A16" s="2">
        <v>15</v>
      </c>
      <c r="B16" s="25" t="s">
        <v>116</v>
      </c>
      <c r="C16" s="57">
        <v>4666</v>
      </c>
      <c r="D16" s="16">
        <v>5051</v>
      </c>
      <c r="E16" s="4">
        <v>5069</v>
      </c>
      <c r="F16" s="43">
        <f t="shared" si="0"/>
        <v>0.0035189243712413147</v>
      </c>
      <c r="G16" s="43">
        <f t="shared" si="1"/>
        <v>0.08636948135447921</v>
      </c>
      <c r="H16" s="27">
        <f t="shared" si="2"/>
        <v>403</v>
      </c>
      <c r="I16" s="37">
        <f t="shared" si="3"/>
        <v>0.003473090015943465</v>
      </c>
      <c r="J16" s="4">
        <v>5118.939</v>
      </c>
      <c r="K16" s="16">
        <v>5154.021</v>
      </c>
      <c r="L16" s="37">
        <f t="shared" si="4"/>
        <v>0.006853373325995763</v>
      </c>
      <c r="M16" s="16">
        <f t="shared" si="5"/>
        <v>35.081999999999425</v>
      </c>
    </row>
    <row r="17" spans="1:13" ht="15">
      <c r="A17" s="2">
        <v>16</v>
      </c>
      <c r="B17" s="25" t="s">
        <v>117</v>
      </c>
      <c r="C17" s="57">
        <v>53734</v>
      </c>
      <c r="D17" s="16">
        <v>58521</v>
      </c>
      <c r="E17" s="4">
        <v>59182</v>
      </c>
      <c r="F17" s="43">
        <f t="shared" si="0"/>
        <v>0.04108443127614983</v>
      </c>
      <c r="G17" s="43">
        <f t="shared" si="1"/>
        <v>0.1013883202441657</v>
      </c>
      <c r="H17" s="27">
        <f t="shared" si="2"/>
        <v>5448</v>
      </c>
      <c r="I17" s="37">
        <f t="shared" si="3"/>
        <v>0.04695135088550868</v>
      </c>
      <c r="J17" s="4">
        <v>59266.07</v>
      </c>
      <c r="K17" s="16">
        <v>59833.25</v>
      </c>
      <c r="L17" s="37">
        <f t="shared" si="4"/>
        <v>0.009570062600742724</v>
      </c>
      <c r="M17" s="16">
        <f t="shared" si="5"/>
        <v>567.1800000000003</v>
      </c>
    </row>
    <row r="18" spans="1:13" ht="15">
      <c r="A18" s="2">
        <v>17</v>
      </c>
      <c r="B18" s="25" t="s">
        <v>118</v>
      </c>
      <c r="C18" s="57">
        <v>10307</v>
      </c>
      <c r="D18" s="16">
        <v>11382</v>
      </c>
      <c r="E18" s="4">
        <v>11373</v>
      </c>
      <c r="F18" s="43">
        <f t="shared" si="0"/>
        <v>0.007895191728965767</v>
      </c>
      <c r="G18" s="43">
        <f t="shared" si="1"/>
        <v>0.10342485689337344</v>
      </c>
      <c r="H18" s="27">
        <f t="shared" si="2"/>
        <v>1066</v>
      </c>
      <c r="I18" s="37">
        <f t="shared" si="3"/>
        <v>0.00918688326797949</v>
      </c>
      <c r="J18" s="4">
        <v>11518.43</v>
      </c>
      <c r="K18" s="16">
        <v>11606.16</v>
      </c>
      <c r="L18" s="37">
        <f t="shared" si="4"/>
        <v>0.007616489400031043</v>
      </c>
      <c r="M18" s="16">
        <f t="shared" si="5"/>
        <v>87.72999999999956</v>
      </c>
    </row>
    <row r="19" spans="1:13" ht="15">
      <c r="A19" s="2">
        <v>18</v>
      </c>
      <c r="B19" s="25" t="s">
        <v>119</v>
      </c>
      <c r="C19" s="57">
        <v>2450</v>
      </c>
      <c r="D19" s="16">
        <v>2489</v>
      </c>
      <c r="E19" s="4">
        <v>2471</v>
      </c>
      <c r="F19" s="43">
        <f t="shared" si="0"/>
        <v>0.0017153801778136296</v>
      </c>
      <c r="G19" s="43">
        <f t="shared" si="1"/>
        <v>0.008571428571428572</v>
      </c>
      <c r="H19" s="27">
        <f t="shared" si="2"/>
        <v>21</v>
      </c>
      <c r="I19" s="37">
        <f t="shared" si="3"/>
        <v>0.00018097987676132202</v>
      </c>
      <c r="J19" s="4">
        <v>2550.197</v>
      </c>
      <c r="K19" s="16">
        <v>2552.43</v>
      </c>
      <c r="L19" s="37">
        <f t="shared" si="4"/>
        <v>0.0008756186286783804</v>
      </c>
      <c r="M19" s="16">
        <f t="shared" si="5"/>
        <v>2.23299999999972</v>
      </c>
    </row>
    <row r="20" spans="1:13" ht="15">
      <c r="A20" s="2">
        <v>19</v>
      </c>
      <c r="B20" s="25" t="s">
        <v>120</v>
      </c>
      <c r="C20" s="57">
        <v>7271</v>
      </c>
      <c r="D20" s="16">
        <v>7317</v>
      </c>
      <c r="E20" s="4">
        <v>7304</v>
      </c>
      <c r="F20" s="43">
        <f t="shared" si="0"/>
        <v>0.00507047220507922</v>
      </c>
      <c r="G20" s="43">
        <f t="shared" si="1"/>
        <v>0.0045385779122541605</v>
      </c>
      <c r="H20" s="27">
        <f t="shared" si="2"/>
        <v>33</v>
      </c>
      <c r="I20" s="37">
        <f t="shared" si="3"/>
        <v>0.0002843969491963632</v>
      </c>
      <c r="J20" s="4">
        <v>7480.997</v>
      </c>
      <c r="K20" s="16">
        <v>7507.933</v>
      </c>
      <c r="L20" s="37">
        <f t="shared" si="4"/>
        <v>0.003600589600557211</v>
      </c>
      <c r="M20" s="16">
        <f t="shared" si="5"/>
        <v>26.935999999999694</v>
      </c>
    </row>
    <row r="21" spans="1:13" ht="15">
      <c r="A21" s="2">
        <v>20</v>
      </c>
      <c r="B21" s="25" t="s">
        <v>121</v>
      </c>
      <c r="C21" s="57">
        <v>19049</v>
      </c>
      <c r="D21" s="16">
        <v>20703</v>
      </c>
      <c r="E21" s="4">
        <v>20868</v>
      </c>
      <c r="F21" s="43">
        <f t="shared" si="0"/>
        <v>0.014486666754599281</v>
      </c>
      <c r="G21" s="43">
        <f t="shared" si="1"/>
        <v>0.09549057693317234</v>
      </c>
      <c r="H21" s="27">
        <f t="shared" si="2"/>
        <v>1819</v>
      </c>
      <c r="I21" s="37">
        <f t="shared" si="3"/>
        <v>0.015676304563278322</v>
      </c>
      <c r="J21" s="4">
        <v>20979.14</v>
      </c>
      <c r="K21" s="16">
        <v>21155.59</v>
      </c>
      <c r="L21" s="37">
        <f t="shared" si="4"/>
        <v>0.008410735616426638</v>
      </c>
      <c r="M21" s="16">
        <f t="shared" si="5"/>
        <v>176.45000000000073</v>
      </c>
    </row>
    <row r="22" spans="1:13" ht="15">
      <c r="A22" s="2">
        <v>21</v>
      </c>
      <c r="B22" s="25" t="s">
        <v>122</v>
      </c>
      <c r="C22" s="57">
        <v>9795</v>
      </c>
      <c r="D22" s="16">
        <v>10479</v>
      </c>
      <c r="E22" s="4">
        <v>10525</v>
      </c>
      <c r="F22" s="43">
        <f t="shared" si="0"/>
        <v>0.0073065060184089245</v>
      </c>
      <c r="G22" s="43">
        <f t="shared" si="1"/>
        <v>0.07452782031648801</v>
      </c>
      <c r="H22" s="27">
        <f t="shared" si="2"/>
        <v>730</v>
      </c>
      <c r="I22" s="37">
        <f t="shared" si="3"/>
        <v>0.006291205239798337</v>
      </c>
      <c r="J22" s="4">
        <v>10706.47</v>
      </c>
      <c r="K22" s="16">
        <v>10770.85</v>
      </c>
      <c r="L22" s="37">
        <f t="shared" si="4"/>
        <v>0.006013186419053247</v>
      </c>
      <c r="M22" s="16">
        <f t="shared" si="5"/>
        <v>64.38000000000102</v>
      </c>
    </row>
    <row r="23" spans="1:13" ht="15">
      <c r="A23" s="2">
        <v>22</v>
      </c>
      <c r="B23" s="25" t="s">
        <v>123</v>
      </c>
      <c r="C23" s="57">
        <v>7698</v>
      </c>
      <c r="D23" s="16">
        <v>8200</v>
      </c>
      <c r="E23" s="4">
        <v>8276</v>
      </c>
      <c r="F23" s="43">
        <f t="shared" si="0"/>
        <v>0.005745239316708053</v>
      </c>
      <c r="G23" s="43">
        <f t="shared" si="1"/>
        <v>0.07508443751623799</v>
      </c>
      <c r="H23" s="27">
        <f t="shared" si="2"/>
        <v>578</v>
      </c>
      <c r="I23" s="37">
        <f t="shared" si="3"/>
        <v>0.004981255655621149</v>
      </c>
      <c r="J23" s="4">
        <v>8321.244</v>
      </c>
      <c r="K23" s="16">
        <v>8375.889</v>
      </c>
      <c r="L23" s="37">
        <f t="shared" si="4"/>
        <v>0.006566926772006519</v>
      </c>
      <c r="M23" s="16">
        <f t="shared" si="5"/>
        <v>54.64499999999862</v>
      </c>
    </row>
    <row r="24" spans="1:13" ht="15">
      <c r="A24" s="2">
        <v>23</v>
      </c>
      <c r="B24" s="25" t="s">
        <v>124</v>
      </c>
      <c r="C24" s="57">
        <v>5325</v>
      </c>
      <c r="D24" s="16">
        <v>5720</v>
      </c>
      <c r="E24" s="4">
        <v>5709</v>
      </c>
      <c r="F24" s="43">
        <f t="shared" si="0"/>
        <v>0.003963215473548365</v>
      </c>
      <c r="G24" s="43">
        <f t="shared" si="1"/>
        <v>0.07211267605633803</v>
      </c>
      <c r="H24" s="27">
        <f t="shared" si="2"/>
        <v>384</v>
      </c>
      <c r="I24" s="37">
        <f t="shared" si="3"/>
        <v>0.0033093463179213168</v>
      </c>
      <c r="J24" s="4">
        <v>5861.249</v>
      </c>
      <c r="K24" s="16">
        <v>5901.376</v>
      </c>
      <c r="L24" s="37">
        <f t="shared" si="4"/>
        <v>0.006846151733188678</v>
      </c>
      <c r="M24" s="16">
        <f t="shared" si="5"/>
        <v>40.12700000000041</v>
      </c>
    </row>
    <row r="25" spans="1:13" ht="15">
      <c r="A25" s="2">
        <v>24</v>
      </c>
      <c r="B25" s="25" t="s">
        <v>125</v>
      </c>
      <c r="C25" s="57">
        <v>2478</v>
      </c>
      <c r="D25" s="16">
        <v>2690</v>
      </c>
      <c r="E25" s="4">
        <v>2653</v>
      </c>
      <c r="F25" s="43">
        <f t="shared" si="0"/>
        <v>0.0018417254600321972</v>
      </c>
      <c r="G25" s="43">
        <f t="shared" si="1"/>
        <v>0.07062146892655367</v>
      </c>
      <c r="H25" s="27">
        <f t="shared" si="2"/>
        <v>175</v>
      </c>
      <c r="I25" s="37">
        <f t="shared" si="3"/>
        <v>0.0015081656396776835</v>
      </c>
      <c r="J25" s="4">
        <v>2834.442</v>
      </c>
      <c r="K25" s="16">
        <v>2859.531</v>
      </c>
      <c r="L25" s="37">
        <f t="shared" si="4"/>
        <v>0.008851477645335464</v>
      </c>
      <c r="M25" s="16">
        <f t="shared" si="5"/>
        <v>25.088999999999942</v>
      </c>
    </row>
    <row r="26" spans="1:13" ht="15">
      <c r="A26" s="2">
        <v>25</v>
      </c>
      <c r="B26" s="25" t="s">
        <v>126</v>
      </c>
      <c r="C26" s="57">
        <v>7213</v>
      </c>
      <c r="D26" s="16">
        <v>7684</v>
      </c>
      <c r="E26" s="4">
        <v>7723</v>
      </c>
      <c r="F26" s="43">
        <f t="shared" si="0"/>
        <v>0.005361344036120866</v>
      </c>
      <c r="G26" s="43">
        <f t="shared" si="1"/>
        <v>0.07070567031748233</v>
      </c>
      <c r="H26" s="27">
        <f t="shared" si="2"/>
        <v>510</v>
      </c>
      <c r="I26" s="37">
        <f t="shared" si="3"/>
        <v>0.004395225578489249</v>
      </c>
      <c r="J26" s="4">
        <v>7897.192</v>
      </c>
      <c r="K26" s="16">
        <v>7926.158</v>
      </c>
      <c r="L26" s="37">
        <f t="shared" si="4"/>
        <v>0.0036678860030249167</v>
      </c>
      <c r="M26" s="16">
        <f t="shared" si="5"/>
        <v>28.96600000000035</v>
      </c>
    </row>
    <row r="27" spans="1:13" ht="15">
      <c r="A27" s="2">
        <v>26</v>
      </c>
      <c r="B27" s="25" t="s">
        <v>127</v>
      </c>
      <c r="C27" s="57">
        <v>15436</v>
      </c>
      <c r="D27" s="16">
        <v>16823</v>
      </c>
      <c r="E27" s="4">
        <v>16745</v>
      </c>
      <c r="F27" s="43">
        <f t="shared" si="0"/>
        <v>0.011624460168955577</v>
      </c>
      <c r="G27" s="43">
        <f t="shared" si="1"/>
        <v>0.08480176211453745</v>
      </c>
      <c r="H27" s="27">
        <f t="shared" si="2"/>
        <v>1309</v>
      </c>
      <c r="I27" s="37">
        <f t="shared" si="3"/>
        <v>0.011281078984789071</v>
      </c>
      <c r="J27" s="4">
        <v>16986.63</v>
      </c>
      <c r="K27" s="16">
        <v>17058.44</v>
      </c>
      <c r="L27" s="37">
        <f t="shared" si="4"/>
        <v>0.004227442406174601</v>
      </c>
      <c r="M27" s="16">
        <f t="shared" si="5"/>
        <v>71.80999999999767</v>
      </c>
    </row>
    <row r="28" spans="1:13" ht="15">
      <c r="A28" s="2">
        <v>27</v>
      </c>
      <c r="B28" s="25" t="s">
        <v>128</v>
      </c>
      <c r="C28" s="57">
        <v>22350</v>
      </c>
      <c r="D28" s="16">
        <v>24868</v>
      </c>
      <c r="E28" s="4">
        <v>25230</v>
      </c>
      <c r="F28" s="43">
        <f t="shared" si="0"/>
        <v>0.017514788298760776</v>
      </c>
      <c r="G28" s="43">
        <f t="shared" si="1"/>
        <v>0.12885906040268458</v>
      </c>
      <c r="H28" s="27">
        <f t="shared" si="2"/>
        <v>2880</v>
      </c>
      <c r="I28" s="37">
        <f t="shared" si="3"/>
        <v>0.024820097384409875</v>
      </c>
      <c r="J28" s="4">
        <v>25172.77</v>
      </c>
      <c r="K28" s="16">
        <v>25429.13</v>
      </c>
      <c r="L28" s="37">
        <f t="shared" si="4"/>
        <v>0.010184020272699452</v>
      </c>
      <c r="M28" s="16">
        <f t="shared" si="5"/>
        <v>256.3600000000006</v>
      </c>
    </row>
    <row r="29" spans="1:13" ht="15">
      <c r="A29" s="2">
        <v>28</v>
      </c>
      <c r="B29" s="25" t="s">
        <v>129</v>
      </c>
      <c r="C29" s="57">
        <v>6116</v>
      </c>
      <c r="D29" s="16">
        <v>6513</v>
      </c>
      <c r="E29" s="4">
        <v>6551</v>
      </c>
      <c r="F29" s="43">
        <f t="shared" si="0"/>
        <v>0.004547735955021079</v>
      </c>
      <c r="G29" s="43">
        <f t="shared" si="1"/>
        <v>0.0711249182472204</v>
      </c>
      <c r="H29" s="27">
        <f t="shared" si="2"/>
        <v>435</v>
      </c>
      <c r="I29" s="37">
        <f t="shared" si="3"/>
        <v>0.0037488688757702417</v>
      </c>
      <c r="J29" s="4">
        <v>6612.573</v>
      </c>
      <c r="K29" s="16">
        <v>6664.804</v>
      </c>
      <c r="L29" s="37">
        <f t="shared" si="4"/>
        <v>0.007898740777606503</v>
      </c>
      <c r="M29" s="16">
        <f t="shared" si="5"/>
        <v>52.23099999999977</v>
      </c>
    </row>
    <row r="30" spans="1:13" ht="15">
      <c r="A30" s="2">
        <v>29</v>
      </c>
      <c r="B30" s="25" t="s">
        <v>130</v>
      </c>
      <c r="C30" s="57">
        <v>1514</v>
      </c>
      <c r="D30" s="16">
        <v>1635</v>
      </c>
      <c r="E30" s="4">
        <v>1637</v>
      </c>
      <c r="F30" s="43">
        <f t="shared" si="0"/>
        <v>0.0011364133351197537</v>
      </c>
      <c r="G30" s="43">
        <f t="shared" si="1"/>
        <v>0.08124174372523117</v>
      </c>
      <c r="H30" s="27">
        <f t="shared" si="2"/>
        <v>123</v>
      </c>
      <c r="I30" s="37">
        <f t="shared" si="3"/>
        <v>0.0010600249924591718</v>
      </c>
      <c r="J30" s="4">
        <v>1763.031</v>
      </c>
      <c r="K30" s="16">
        <v>1783.549</v>
      </c>
      <c r="L30" s="37">
        <f t="shared" si="4"/>
        <v>0.011637912209144383</v>
      </c>
      <c r="M30" s="16">
        <f t="shared" si="5"/>
        <v>20.51800000000003</v>
      </c>
    </row>
    <row r="31" spans="1:13" ht="15">
      <c r="A31" s="2">
        <v>30</v>
      </c>
      <c r="B31" s="25" t="s">
        <v>131</v>
      </c>
      <c r="C31" s="57">
        <v>975</v>
      </c>
      <c r="D31" s="16">
        <v>867</v>
      </c>
      <c r="E31" s="4">
        <v>881</v>
      </c>
      <c r="F31" s="43">
        <f t="shared" si="0"/>
        <v>0.0006115944705195499</v>
      </c>
      <c r="G31" s="43">
        <f t="shared" si="1"/>
        <v>-0.09641025641025641</v>
      </c>
      <c r="H31" s="27">
        <f t="shared" si="2"/>
        <v>-94</v>
      </c>
      <c r="I31" s="37">
        <f t="shared" si="3"/>
        <v>-0.0008101004007411557</v>
      </c>
      <c r="J31" s="4">
        <v>896.9191000000001</v>
      </c>
      <c r="K31" s="16">
        <v>908.1554</v>
      </c>
      <c r="L31" s="37">
        <f t="shared" si="4"/>
        <v>0.012527662751300439</v>
      </c>
      <c r="M31" s="16">
        <f t="shared" si="5"/>
        <v>11.236299999999915</v>
      </c>
    </row>
    <row r="32" spans="1:13" ht="15">
      <c r="A32" s="2">
        <v>31</v>
      </c>
      <c r="B32" s="25" t="s">
        <v>132</v>
      </c>
      <c r="C32" s="57">
        <v>15574</v>
      </c>
      <c r="D32" s="16">
        <v>17300</v>
      </c>
      <c r="E32" s="4">
        <v>17597</v>
      </c>
      <c r="F32" s="43">
        <f t="shared" si="0"/>
        <v>0.012215922698901838</v>
      </c>
      <c r="G32" s="43">
        <f t="shared" si="1"/>
        <v>0.12989598048028766</v>
      </c>
      <c r="H32" s="27">
        <f t="shared" si="2"/>
        <v>2023</v>
      </c>
      <c r="I32" s="37">
        <f t="shared" si="3"/>
        <v>0.01743439479467402</v>
      </c>
      <c r="J32" s="4">
        <v>17596.41</v>
      </c>
      <c r="K32" s="16">
        <v>17856.05</v>
      </c>
      <c r="L32" s="37">
        <f t="shared" si="4"/>
        <v>0.014755282469549153</v>
      </c>
      <c r="M32" s="16">
        <f t="shared" si="5"/>
        <v>259.6399999999994</v>
      </c>
    </row>
    <row r="33" spans="1:13" ht="15">
      <c r="A33" s="2">
        <v>32</v>
      </c>
      <c r="B33" s="25" t="s">
        <v>133</v>
      </c>
      <c r="C33" s="57">
        <v>6747</v>
      </c>
      <c r="D33" s="16">
        <v>7111</v>
      </c>
      <c r="E33" s="4">
        <v>7116</v>
      </c>
      <c r="F33" s="43">
        <f t="shared" si="0"/>
        <v>0.004939961693776523</v>
      </c>
      <c r="G33" s="43">
        <f t="shared" si="1"/>
        <v>0.05469097376611828</v>
      </c>
      <c r="H33" s="27">
        <f t="shared" si="2"/>
        <v>369</v>
      </c>
      <c r="I33" s="37">
        <f t="shared" si="3"/>
        <v>0.0031800749773775155</v>
      </c>
      <c r="J33" s="4">
        <v>7186.746</v>
      </c>
      <c r="K33" s="16">
        <v>7217.518</v>
      </c>
      <c r="L33" s="37">
        <f t="shared" si="4"/>
        <v>0.004281770915515858</v>
      </c>
      <c r="M33" s="16">
        <f t="shared" si="5"/>
        <v>30.771999999999935</v>
      </c>
    </row>
    <row r="34" spans="1:13" ht="15">
      <c r="A34" s="2">
        <v>33</v>
      </c>
      <c r="B34" s="25" t="s">
        <v>134</v>
      </c>
      <c r="C34" s="57">
        <v>26389</v>
      </c>
      <c r="D34" s="16">
        <v>29140</v>
      </c>
      <c r="E34" s="4">
        <v>29522</v>
      </c>
      <c r="F34" s="43">
        <f aca="true" t="shared" si="6" ref="F34:F65">E34/$E$83</f>
        <v>0.020494315503607436</v>
      </c>
      <c r="G34" s="43">
        <f aca="true" t="shared" si="7" ref="G34:G65">(E34-C34)/C34</f>
        <v>0.11872371063700785</v>
      </c>
      <c r="H34" s="27">
        <f aca="true" t="shared" si="8" ref="H34:H65">E34-C34</f>
        <v>3133</v>
      </c>
      <c r="I34" s="37">
        <f aca="true" t="shared" si="9" ref="I34:I65">H34/$H$83</f>
        <v>0.027000473994915328</v>
      </c>
      <c r="J34" s="4">
        <v>29584.19</v>
      </c>
      <c r="K34" s="16">
        <v>29925.46</v>
      </c>
      <c r="L34" s="37">
        <f aca="true" t="shared" si="10" ref="L34:L65">(K34-J34)/J34</f>
        <v>0.011535553280316291</v>
      </c>
      <c r="M34" s="16">
        <f aca="true" t="shared" si="11" ref="M34:M65">K34-J34</f>
        <v>341.27000000000044</v>
      </c>
    </row>
    <row r="35" spans="1:13" ht="15">
      <c r="A35" s="2">
        <v>34</v>
      </c>
      <c r="B35" s="25" t="s">
        <v>135</v>
      </c>
      <c r="C35" s="57">
        <v>388853</v>
      </c>
      <c r="D35" s="16">
        <v>416421</v>
      </c>
      <c r="E35" s="4">
        <v>422533</v>
      </c>
      <c r="F35" s="43">
        <f t="shared" si="6"/>
        <v>0.2933244567673518</v>
      </c>
      <c r="G35" s="43">
        <f t="shared" si="7"/>
        <v>0.08661370749357726</v>
      </c>
      <c r="H35" s="27">
        <f t="shared" si="8"/>
        <v>33680</v>
      </c>
      <c r="I35" s="37">
        <f t="shared" si="9"/>
        <v>0.29025724996768215</v>
      </c>
      <c r="J35" s="4">
        <v>418611.6</v>
      </c>
      <c r="K35" s="16">
        <v>423476.2</v>
      </c>
      <c r="L35" s="37">
        <f t="shared" si="10"/>
        <v>0.011620795983675644</v>
      </c>
      <c r="M35" s="16">
        <f t="shared" si="11"/>
        <v>4864.600000000035</v>
      </c>
    </row>
    <row r="36" spans="1:13" ht="15">
      <c r="A36" s="2">
        <v>35</v>
      </c>
      <c r="B36" s="25" t="s">
        <v>136</v>
      </c>
      <c r="C36" s="57">
        <v>95344</v>
      </c>
      <c r="D36" s="16">
        <v>102787</v>
      </c>
      <c r="E36" s="4">
        <v>103942</v>
      </c>
      <c r="F36" s="43">
        <f t="shared" si="6"/>
        <v>0.07215704024374921</v>
      </c>
      <c r="G36" s="43">
        <f t="shared" si="7"/>
        <v>0.09017872126195671</v>
      </c>
      <c r="H36" s="27">
        <f t="shared" si="8"/>
        <v>8598</v>
      </c>
      <c r="I36" s="37">
        <f t="shared" si="9"/>
        <v>0.07409833239970698</v>
      </c>
      <c r="J36" s="4">
        <v>103944.8</v>
      </c>
      <c r="K36" s="16">
        <v>104842.2</v>
      </c>
      <c r="L36" s="37">
        <f t="shared" si="10"/>
        <v>0.008633428512056344</v>
      </c>
      <c r="M36" s="16">
        <f t="shared" si="11"/>
        <v>897.3999999999942</v>
      </c>
    </row>
    <row r="37" spans="1:13" ht="15">
      <c r="A37" s="2">
        <v>36</v>
      </c>
      <c r="B37" s="25" t="s">
        <v>137</v>
      </c>
      <c r="C37" s="57">
        <v>1994</v>
      </c>
      <c r="D37" s="16">
        <v>2178</v>
      </c>
      <c r="E37" s="4">
        <v>2171</v>
      </c>
      <c r="F37" s="43">
        <f t="shared" si="6"/>
        <v>0.0015071187236071995</v>
      </c>
      <c r="G37" s="43">
        <f t="shared" si="7"/>
        <v>0.08876629889669008</v>
      </c>
      <c r="H37" s="27">
        <f t="shared" si="8"/>
        <v>177</v>
      </c>
      <c r="I37" s="37">
        <f t="shared" si="9"/>
        <v>0.001525401818416857</v>
      </c>
      <c r="J37" s="4">
        <v>2284.257</v>
      </c>
      <c r="K37" s="16">
        <v>2304.283</v>
      </c>
      <c r="L37" s="37">
        <f t="shared" si="10"/>
        <v>0.00876696448779618</v>
      </c>
      <c r="M37" s="16">
        <f t="shared" si="11"/>
        <v>20.02599999999984</v>
      </c>
    </row>
    <row r="38" spans="1:13" ht="15">
      <c r="A38" s="2">
        <v>37</v>
      </c>
      <c r="B38" s="25" t="s">
        <v>138</v>
      </c>
      <c r="C38" s="57">
        <v>5461</v>
      </c>
      <c r="D38" s="16">
        <v>5736</v>
      </c>
      <c r="E38" s="4">
        <v>5685</v>
      </c>
      <c r="F38" s="43">
        <f t="shared" si="6"/>
        <v>0.003946554557211851</v>
      </c>
      <c r="G38" s="43">
        <f t="shared" si="7"/>
        <v>0.041018128547885</v>
      </c>
      <c r="H38" s="27">
        <f t="shared" si="8"/>
        <v>224</v>
      </c>
      <c r="I38" s="37">
        <f t="shared" si="9"/>
        <v>0.0019304520187874348</v>
      </c>
      <c r="J38" s="4">
        <v>5892.821</v>
      </c>
      <c r="K38" s="16">
        <v>5874.229</v>
      </c>
      <c r="L38" s="37">
        <f t="shared" si="10"/>
        <v>-0.0031550254114285237</v>
      </c>
      <c r="M38" s="16">
        <f t="shared" si="11"/>
        <v>-18.591999999999643</v>
      </c>
    </row>
    <row r="39" spans="1:13" ht="15">
      <c r="A39" s="2">
        <v>38</v>
      </c>
      <c r="B39" s="25" t="s">
        <v>139</v>
      </c>
      <c r="C39" s="57">
        <v>21513</v>
      </c>
      <c r="D39" s="16">
        <v>23237</v>
      </c>
      <c r="E39" s="4">
        <v>23450</v>
      </c>
      <c r="F39" s="43">
        <f t="shared" si="6"/>
        <v>0.01627910367046929</v>
      </c>
      <c r="G39" s="43">
        <f t="shared" si="7"/>
        <v>0.09003858132292103</v>
      </c>
      <c r="H39" s="27">
        <f t="shared" si="8"/>
        <v>1937</v>
      </c>
      <c r="I39" s="37">
        <f t="shared" si="9"/>
        <v>0.01669323910888956</v>
      </c>
      <c r="J39" s="4">
        <v>23557.19</v>
      </c>
      <c r="K39" s="16">
        <v>23744.46</v>
      </c>
      <c r="L39" s="37">
        <f t="shared" si="10"/>
        <v>0.00794958991288861</v>
      </c>
      <c r="M39" s="16">
        <f t="shared" si="11"/>
        <v>187.27000000000044</v>
      </c>
    </row>
    <row r="40" spans="1:13" ht="15">
      <c r="A40" s="2">
        <v>39</v>
      </c>
      <c r="B40" s="25" t="s">
        <v>140</v>
      </c>
      <c r="C40" s="57">
        <v>6379</v>
      </c>
      <c r="D40" s="16">
        <v>6860</v>
      </c>
      <c r="E40" s="4">
        <v>6847</v>
      </c>
      <c r="F40" s="43">
        <f t="shared" si="6"/>
        <v>0.0047532205898380905</v>
      </c>
      <c r="G40" s="43">
        <f t="shared" si="7"/>
        <v>0.07336573130584731</v>
      </c>
      <c r="H40" s="27">
        <f t="shared" si="8"/>
        <v>468</v>
      </c>
      <c r="I40" s="37">
        <f t="shared" si="9"/>
        <v>0.004033265824966605</v>
      </c>
      <c r="J40" s="4">
        <v>6884.054</v>
      </c>
      <c r="K40" s="16">
        <v>6915.887</v>
      </c>
      <c r="L40" s="37">
        <f t="shared" si="10"/>
        <v>0.0046241647726760465</v>
      </c>
      <c r="M40" s="16">
        <f t="shared" si="11"/>
        <v>31.83299999999963</v>
      </c>
    </row>
    <row r="41" spans="1:13" ht="15">
      <c r="A41" s="2">
        <v>40</v>
      </c>
      <c r="B41" s="25" t="s">
        <v>141</v>
      </c>
      <c r="C41" s="57">
        <v>2851</v>
      </c>
      <c r="D41" s="16">
        <v>3008</v>
      </c>
      <c r="E41" s="4">
        <v>2984</v>
      </c>
      <c r="F41" s="43">
        <f t="shared" si="6"/>
        <v>0.002071507264506625</v>
      </c>
      <c r="G41" s="43">
        <f t="shared" si="7"/>
        <v>0.04665029814100315</v>
      </c>
      <c r="H41" s="27">
        <f t="shared" si="8"/>
        <v>133</v>
      </c>
      <c r="I41" s="37">
        <f t="shared" si="9"/>
        <v>0.0011462058861550395</v>
      </c>
      <c r="J41" s="4">
        <v>3090.544</v>
      </c>
      <c r="K41" s="16">
        <v>3097.3</v>
      </c>
      <c r="L41" s="37">
        <f t="shared" si="10"/>
        <v>0.002186022913765445</v>
      </c>
      <c r="M41" s="16">
        <f t="shared" si="11"/>
        <v>6.756000000000313</v>
      </c>
    </row>
    <row r="42" spans="1:13" ht="15">
      <c r="A42" s="2">
        <v>41</v>
      </c>
      <c r="B42" s="25" t="s">
        <v>142</v>
      </c>
      <c r="C42" s="57">
        <v>31702</v>
      </c>
      <c r="D42" s="16">
        <v>34056</v>
      </c>
      <c r="E42" s="4">
        <v>34192</v>
      </c>
      <c r="F42" s="43">
        <f t="shared" si="6"/>
        <v>0.0237362521407542</v>
      </c>
      <c r="G42" s="43">
        <f t="shared" si="7"/>
        <v>0.07854394044539777</v>
      </c>
      <c r="H42" s="27">
        <f t="shared" si="8"/>
        <v>2490</v>
      </c>
      <c r="I42" s="37">
        <f t="shared" si="9"/>
        <v>0.02145904253027104</v>
      </c>
      <c r="J42" s="4">
        <v>34362.7</v>
      </c>
      <c r="K42" s="16">
        <v>34576.46</v>
      </c>
      <c r="L42" s="37">
        <f t="shared" si="10"/>
        <v>0.006220698606337746</v>
      </c>
      <c r="M42" s="16">
        <f t="shared" si="11"/>
        <v>213.76000000000204</v>
      </c>
    </row>
    <row r="43" spans="1:13" ht="15">
      <c r="A43" s="2">
        <v>42</v>
      </c>
      <c r="B43" s="25" t="s">
        <v>143</v>
      </c>
      <c r="C43" s="57">
        <v>31616</v>
      </c>
      <c r="D43" s="16">
        <v>34705</v>
      </c>
      <c r="E43" s="4">
        <v>35044</v>
      </c>
      <c r="F43" s="43">
        <f t="shared" si="6"/>
        <v>0.02432771467070046</v>
      </c>
      <c r="G43" s="43">
        <f t="shared" si="7"/>
        <v>0.10842611336032389</v>
      </c>
      <c r="H43" s="27">
        <f t="shared" si="8"/>
        <v>3428</v>
      </c>
      <c r="I43" s="37">
        <f t="shared" si="9"/>
        <v>0.029542810358943423</v>
      </c>
      <c r="J43" s="4">
        <v>35267.67</v>
      </c>
      <c r="K43" s="16">
        <v>35540.73</v>
      </c>
      <c r="L43" s="37">
        <f t="shared" si="10"/>
        <v>0.0077425018437567595</v>
      </c>
      <c r="M43" s="16">
        <f t="shared" si="11"/>
        <v>273.06000000000495</v>
      </c>
    </row>
    <row r="44" spans="1:13" ht="15">
      <c r="A44" s="2">
        <v>43</v>
      </c>
      <c r="B44" s="25" t="s">
        <v>144</v>
      </c>
      <c r="C44" s="57">
        <v>8331</v>
      </c>
      <c r="D44" s="16">
        <v>8941</v>
      </c>
      <c r="E44" s="4">
        <v>8907</v>
      </c>
      <c r="F44" s="43">
        <f t="shared" si="6"/>
        <v>0.006183282575388911</v>
      </c>
      <c r="G44" s="43">
        <f t="shared" si="7"/>
        <v>0.06913935902052575</v>
      </c>
      <c r="H44" s="27">
        <f t="shared" si="8"/>
        <v>576</v>
      </c>
      <c r="I44" s="37">
        <f t="shared" si="9"/>
        <v>0.004964019476881975</v>
      </c>
      <c r="J44" s="4">
        <v>9126.987</v>
      </c>
      <c r="K44" s="16">
        <v>9176.442</v>
      </c>
      <c r="L44" s="37">
        <f t="shared" si="10"/>
        <v>0.005418546120422866</v>
      </c>
      <c r="M44" s="16">
        <f t="shared" si="11"/>
        <v>49.45499999999993</v>
      </c>
    </row>
    <row r="45" spans="1:13" ht="15">
      <c r="A45" s="2">
        <v>44</v>
      </c>
      <c r="B45" s="25" t="s">
        <v>145</v>
      </c>
      <c r="C45" s="57">
        <v>8301</v>
      </c>
      <c r="D45" s="16">
        <v>8831</v>
      </c>
      <c r="E45" s="4">
        <v>8852</v>
      </c>
      <c r="F45" s="43">
        <f t="shared" si="6"/>
        <v>0.006145101308784399</v>
      </c>
      <c r="G45" s="43">
        <f t="shared" si="7"/>
        <v>0.06637754487411156</v>
      </c>
      <c r="H45" s="27">
        <f t="shared" si="8"/>
        <v>551</v>
      </c>
      <c r="I45" s="37">
        <f t="shared" si="9"/>
        <v>0.004748567242642306</v>
      </c>
      <c r="J45" s="4">
        <v>9067.261</v>
      </c>
      <c r="K45" s="16">
        <v>9098.004</v>
      </c>
      <c r="L45" s="37">
        <f t="shared" si="10"/>
        <v>0.0033905498032978636</v>
      </c>
      <c r="M45" s="16">
        <f t="shared" si="11"/>
        <v>30.743000000000393</v>
      </c>
    </row>
    <row r="46" spans="1:13" ht="15">
      <c r="A46" s="2">
        <v>45</v>
      </c>
      <c r="B46" s="25" t="s">
        <v>146</v>
      </c>
      <c r="C46" s="57">
        <v>21333</v>
      </c>
      <c r="D46" s="16">
        <v>22746</v>
      </c>
      <c r="E46" s="4">
        <v>22769</v>
      </c>
      <c r="F46" s="43">
        <f t="shared" si="6"/>
        <v>0.015806350169420693</v>
      </c>
      <c r="G46" s="43">
        <f t="shared" si="7"/>
        <v>0.06731355177424647</v>
      </c>
      <c r="H46" s="27">
        <f t="shared" si="8"/>
        <v>1436</v>
      </c>
      <c r="I46" s="37">
        <f t="shared" si="9"/>
        <v>0.012375576334726591</v>
      </c>
      <c r="J46" s="4">
        <v>22817.15</v>
      </c>
      <c r="K46" s="16">
        <v>22919.67</v>
      </c>
      <c r="L46" s="37">
        <f t="shared" si="10"/>
        <v>0.004493111541099427</v>
      </c>
      <c r="M46" s="16">
        <f t="shared" si="11"/>
        <v>102.5199999999968</v>
      </c>
    </row>
    <row r="47" spans="1:13" ht="15">
      <c r="A47" s="2">
        <v>46</v>
      </c>
      <c r="B47" s="25" t="s">
        <v>147</v>
      </c>
      <c r="C47" s="57">
        <v>9425</v>
      </c>
      <c r="D47" s="16">
        <v>10281</v>
      </c>
      <c r="E47" s="4">
        <v>10354</v>
      </c>
      <c r="F47" s="43">
        <f t="shared" si="6"/>
        <v>0.007187796989511259</v>
      </c>
      <c r="G47" s="43">
        <f t="shared" si="7"/>
        <v>0.09856763925729443</v>
      </c>
      <c r="H47" s="27">
        <f t="shared" si="8"/>
        <v>929</v>
      </c>
      <c r="I47" s="37">
        <f t="shared" si="9"/>
        <v>0.008006205024346102</v>
      </c>
      <c r="J47" s="4">
        <v>10569.62</v>
      </c>
      <c r="K47" s="16">
        <v>10643.57</v>
      </c>
      <c r="L47" s="37">
        <f t="shared" si="10"/>
        <v>0.006996467233448213</v>
      </c>
      <c r="M47" s="16">
        <f t="shared" si="11"/>
        <v>73.94999999999891</v>
      </c>
    </row>
    <row r="48" spans="1:13" ht="15">
      <c r="A48" s="2">
        <v>47</v>
      </c>
      <c r="B48" s="25" t="s">
        <v>148</v>
      </c>
      <c r="C48" s="57">
        <v>2999</v>
      </c>
      <c r="D48" s="16">
        <v>3448</v>
      </c>
      <c r="E48" s="4">
        <v>3515</v>
      </c>
      <c r="F48" s="43">
        <f t="shared" si="6"/>
        <v>0.0024401300384520063</v>
      </c>
      <c r="G48" s="43">
        <f t="shared" si="7"/>
        <v>0.17205735245081694</v>
      </c>
      <c r="H48" s="27">
        <f t="shared" si="8"/>
        <v>516</v>
      </c>
      <c r="I48" s="37">
        <f t="shared" si="9"/>
        <v>0.00444693411470677</v>
      </c>
      <c r="J48" s="4">
        <v>3560.614</v>
      </c>
      <c r="K48" s="16">
        <v>3611.543</v>
      </c>
      <c r="L48" s="37">
        <f t="shared" si="10"/>
        <v>0.014303431936177323</v>
      </c>
      <c r="M48" s="16">
        <f t="shared" si="11"/>
        <v>50.92900000000009</v>
      </c>
    </row>
    <row r="49" spans="1:13" ht="15">
      <c r="A49" s="2">
        <v>48</v>
      </c>
      <c r="B49" s="25" t="s">
        <v>149</v>
      </c>
      <c r="C49" s="57">
        <v>25562</v>
      </c>
      <c r="D49" s="16">
        <v>27310</v>
      </c>
      <c r="E49" s="4">
        <v>27627</v>
      </c>
      <c r="F49" s="43">
        <f t="shared" si="6"/>
        <v>0.01917879731787015</v>
      </c>
      <c r="G49" s="43">
        <f t="shared" si="7"/>
        <v>0.08078397621469369</v>
      </c>
      <c r="H49" s="27">
        <f t="shared" si="8"/>
        <v>2065</v>
      </c>
      <c r="I49" s="37">
        <f t="shared" si="9"/>
        <v>0.017796354548196665</v>
      </c>
      <c r="J49" s="4">
        <v>28930.36</v>
      </c>
      <c r="K49" s="16">
        <v>29118.37</v>
      </c>
      <c r="L49" s="37">
        <f t="shared" si="10"/>
        <v>0.006498709314367274</v>
      </c>
      <c r="M49" s="16">
        <f t="shared" si="11"/>
        <v>188.0099999999984</v>
      </c>
    </row>
    <row r="50" spans="1:13" ht="15">
      <c r="A50" s="2">
        <v>49</v>
      </c>
      <c r="B50" s="25" t="s">
        <v>150</v>
      </c>
      <c r="C50" s="57">
        <v>1313</v>
      </c>
      <c r="D50" s="16">
        <v>1436</v>
      </c>
      <c r="E50" s="4">
        <v>1455</v>
      </c>
      <c r="F50" s="43">
        <f t="shared" si="6"/>
        <v>0.0010100680529011863</v>
      </c>
      <c r="G50" s="43">
        <f t="shared" si="7"/>
        <v>0.10814927646610815</v>
      </c>
      <c r="H50" s="27">
        <f t="shared" si="8"/>
        <v>142</v>
      </c>
      <c r="I50" s="37">
        <f t="shared" si="9"/>
        <v>0.0012237686904813202</v>
      </c>
      <c r="J50" s="4">
        <v>1535.26</v>
      </c>
      <c r="K50" s="16">
        <v>1553.712</v>
      </c>
      <c r="L50" s="37">
        <f t="shared" si="10"/>
        <v>0.012018811145994814</v>
      </c>
      <c r="M50" s="16">
        <f t="shared" si="11"/>
        <v>18.451999999999998</v>
      </c>
    </row>
    <row r="51" spans="1:13" ht="15">
      <c r="A51" s="2">
        <v>50</v>
      </c>
      <c r="B51" s="25" t="s">
        <v>151</v>
      </c>
      <c r="C51" s="57">
        <v>4335</v>
      </c>
      <c r="D51" s="16">
        <v>4753</v>
      </c>
      <c r="E51" s="4">
        <v>4743</v>
      </c>
      <c r="F51" s="43">
        <f t="shared" si="6"/>
        <v>0.0032926135910036607</v>
      </c>
      <c r="G51" s="43">
        <f t="shared" si="7"/>
        <v>0.09411764705882353</v>
      </c>
      <c r="H51" s="27">
        <f t="shared" si="8"/>
        <v>408</v>
      </c>
      <c r="I51" s="37">
        <f t="shared" si="9"/>
        <v>0.003516180462791399</v>
      </c>
      <c r="J51" s="4">
        <v>4892.969</v>
      </c>
      <c r="K51" s="16">
        <v>4942.356</v>
      </c>
      <c r="L51" s="37">
        <f t="shared" si="10"/>
        <v>0.010093462680838508</v>
      </c>
      <c r="M51" s="16">
        <f t="shared" si="11"/>
        <v>49.386999999999716</v>
      </c>
    </row>
    <row r="52" spans="1:13" ht="15">
      <c r="A52" s="2">
        <v>51</v>
      </c>
      <c r="B52" s="25" t="s">
        <v>152</v>
      </c>
      <c r="C52" s="57">
        <v>3800</v>
      </c>
      <c r="D52" s="16">
        <v>4199</v>
      </c>
      <c r="E52" s="4">
        <v>4156</v>
      </c>
      <c r="F52" s="43">
        <f t="shared" si="6"/>
        <v>0.002885115345606412</v>
      </c>
      <c r="G52" s="43">
        <f t="shared" si="7"/>
        <v>0.09368421052631579</v>
      </c>
      <c r="H52" s="27">
        <f t="shared" si="8"/>
        <v>356</v>
      </c>
      <c r="I52" s="37">
        <f t="shared" si="9"/>
        <v>0.0030680398155728877</v>
      </c>
      <c r="J52" s="4">
        <v>4378.233</v>
      </c>
      <c r="K52" s="16">
        <v>4379.507</v>
      </c>
      <c r="L52" s="37">
        <f t="shared" si="10"/>
        <v>0.00029098497042058573</v>
      </c>
      <c r="M52" s="16">
        <f t="shared" si="11"/>
        <v>1.2739999999994325</v>
      </c>
    </row>
    <row r="53" spans="1:13" ht="15">
      <c r="A53" s="2">
        <v>52</v>
      </c>
      <c r="B53" s="25" t="s">
        <v>153</v>
      </c>
      <c r="C53" s="57">
        <v>9699</v>
      </c>
      <c r="D53" s="16">
        <v>10197</v>
      </c>
      <c r="E53" s="4">
        <v>10200</v>
      </c>
      <c r="F53" s="43">
        <f t="shared" si="6"/>
        <v>0.007080889443018625</v>
      </c>
      <c r="G53" s="43">
        <f t="shared" si="7"/>
        <v>0.051654809774203524</v>
      </c>
      <c r="H53" s="27">
        <f t="shared" si="8"/>
        <v>501</v>
      </c>
      <c r="I53" s="37">
        <f t="shared" si="9"/>
        <v>0.004317662774162968</v>
      </c>
      <c r="J53" s="4">
        <v>10321.67</v>
      </c>
      <c r="K53" s="16">
        <v>10372.78</v>
      </c>
      <c r="L53" s="37">
        <f t="shared" si="10"/>
        <v>0.004951718084379813</v>
      </c>
      <c r="M53" s="16">
        <f t="shared" si="11"/>
        <v>51.11000000000058</v>
      </c>
    </row>
    <row r="54" spans="1:13" ht="15">
      <c r="A54" s="2">
        <v>53</v>
      </c>
      <c r="B54" s="25" t="s">
        <v>154</v>
      </c>
      <c r="C54" s="57">
        <v>4983</v>
      </c>
      <c r="D54" s="16">
        <v>5336</v>
      </c>
      <c r="E54" s="4">
        <v>5341</v>
      </c>
      <c r="F54" s="43">
        <f t="shared" si="6"/>
        <v>0.0037077480897218114</v>
      </c>
      <c r="G54" s="43">
        <f t="shared" si="7"/>
        <v>0.0718442705197672</v>
      </c>
      <c r="H54" s="27">
        <f t="shared" si="8"/>
        <v>358</v>
      </c>
      <c r="I54" s="37">
        <f t="shared" si="9"/>
        <v>0.003085275994312061</v>
      </c>
      <c r="J54" s="4">
        <v>5349.665</v>
      </c>
      <c r="K54" s="16">
        <v>5384.105</v>
      </c>
      <c r="L54" s="37">
        <f t="shared" si="10"/>
        <v>0.0064377862912910625</v>
      </c>
      <c r="M54" s="16">
        <f t="shared" si="11"/>
        <v>34.4399999999996</v>
      </c>
    </row>
    <row r="55" spans="1:13" ht="15">
      <c r="A55" s="2">
        <v>54</v>
      </c>
      <c r="B55" s="25" t="s">
        <v>155</v>
      </c>
      <c r="C55" s="57">
        <v>15291</v>
      </c>
      <c r="D55" s="16">
        <v>16724</v>
      </c>
      <c r="E55" s="4">
        <v>16845</v>
      </c>
      <c r="F55" s="43">
        <f t="shared" si="6"/>
        <v>0.011693880653691053</v>
      </c>
      <c r="G55" s="43">
        <f t="shared" si="7"/>
        <v>0.10162840886796154</v>
      </c>
      <c r="H55" s="27">
        <f t="shared" si="8"/>
        <v>1554</v>
      </c>
      <c r="I55" s="37">
        <f t="shared" si="9"/>
        <v>0.013392510880337829</v>
      </c>
      <c r="J55" s="4">
        <v>16869.88</v>
      </c>
      <c r="K55" s="16">
        <v>17009.07</v>
      </c>
      <c r="L55" s="37">
        <f t="shared" si="10"/>
        <v>0.00825079965002707</v>
      </c>
      <c r="M55" s="16">
        <f t="shared" si="11"/>
        <v>139.1899999999987</v>
      </c>
    </row>
    <row r="56" spans="1:13" ht="15">
      <c r="A56" s="2">
        <v>55</v>
      </c>
      <c r="B56" s="25" t="s">
        <v>156</v>
      </c>
      <c r="C56" s="57">
        <v>17888</v>
      </c>
      <c r="D56" s="16">
        <v>19458</v>
      </c>
      <c r="E56" s="4">
        <v>19509</v>
      </c>
      <c r="F56" s="43">
        <f t="shared" si="6"/>
        <v>0.013543242367044152</v>
      </c>
      <c r="G56" s="43">
        <f t="shared" si="7"/>
        <v>0.09061940966010733</v>
      </c>
      <c r="H56" s="27">
        <f t="shared" si="8"/>
        <v>1621</v>
      </c>
      <c r="I56" s="37">
        <f t="shared" si="9"/>
        <v>0.013969922868100143</v>
      </c>
      <c r="J56" s="4">
        <v>19673.99</v>
      </c>
      <c r="K56" s="16">
        <v>19810.9</v>
      </c>
      <c r="L56" s="37">
        <f t="shared" si="10"/>
        <v>0.006958934105384817</v>
      </c>
      <c r="M56" s="16">
        <f t="shared" si="11"/>
        <v>136.90999999999985</v>
      </c>
    </row>
    <row r="57" spans="1:13" ht="15">
      <c r="A57" s="2">
        <v>56</v>
      </c>
      <c r="B57" s="25" t="s">
        <v>157</v>
      </c>
      <c r="C57" s="57">
        <v>1564</v>
      </c>
      <c r="D57" s="16">
        <v>1533</v>
      </c>
      <c r="E57" s="4">
        <v>1536</v>
      </c>
      <c r="F57" s="43">
        <f t="shared" si="6"/>
        <v>0.0010662986455369223</v>
      </c>
      <c r="G57" s="43">
        <f t="shared" si="7"/>
        <v>-0.017902813299232736</v>
      </c>
      <c r="H57" s="27">
        <f t="shared" si="8"/>
        <v>-28</v>
      </c>
      <c r="I57" s="37">
        <f t="shared" si="9"/>
        <v>-0.00024130650234842934</v>
      </c>
      <c r="J57" s="4">
        <v>1572.49</v>
      </c>
      <c r="K57" s="16">
        <v>1578.029</v>
      </c>
      <c r="L57" s="37">
        <f t="shared" si="10"/>
        <v>0.003522438934428828</v>
      </c>
      <c r="M57" s="16">
        <f t="shared" si="11"/>
        <v>5.538999999999987</v>
      </c>
    </row>
    <row r="58" spans="1:13" ht="15">
      <c r="A58" s="2">
        <v>57</v>
      </c>
      <c r="B58" s="25" t="s">
        <v>158</v>
      </c>
      <c r="C58" s="57">
        <v>3175</v>
      </c>
      <c r="D58" s="16">
        <v>3325</v>
      </c>
      <c r="E58" s="4">
        <v>3313</v>
      </c>
      <c r="F58" s="43">
        <f t="shared" si="6"/>
        <v>0.0022999006592863435</v>
      </c>
      <c r="G58" s="43">
        <f t="shared" si="7"/>
        <v>0.043464566929133856</v>
      </c>
      <c r="H58" s="27">
        <f t="shared" si="8"/>
        <v>138</v>
      </c>
      <c r="I58" s="37">
        <f t="shared" si="9"/>
        <v>0.0011892963330029733</v>
      </c>
      <c r="J58" s="4">
        <v>3433.168</v>
      </c>
      <c r="K58" s="16">
        <v>3436.299</v>
      </c>
      <c r="L58" s="37">
        <f t="shared" si="10"/>
        <v>0.0009119856645523487</v>
      </c>
      <c r="M58" s="16">
        <f t="shared" si="11"/>
        <v>3.130999999999858</v>
      </c>
    </row>
    <row r="59" spans="1:13" ht="15">
      <c r="A59" s="2">
        <v>58</v>
      </c>
      <c r="B59" s="25" t="s">
        <v>159</v>
      </c>
      <c r="C59" s="57">
        <v>6938</v>
      </c>
      <c r="D59" s="16">
        <v>7177</v>
      </c>
      <c r="E59" s="4">
        <v>7128</v>
      </c>
      <c r="F59" s="43">
        <f t="shared" si="6"/>
        <v>0.0049482921519447805</v>
      </c>
      <c r="G59" s="43">
        <f t="shared" si="7"/>
        <v>0.02738541366388008</v>
      </c>
      <c r="H59" s="27">
        <f t="shared" si="8"/>
        <v>190</v>
      </c>
      <c r="I59" s="37">
        <f t="shared" si="9"/>
        <v>0.0016374369802214849</v>
      </c>
      <c r="J59" s="4">
        <v>7524.817</v>
      </c>
      <c r="K59" s="16">
        <v>7542.744</v>
      </c>
      <c r="L59" s="37">
        <f t="shared" si="10"/>
        <v>0.002382383518429708</v>
      </c>
      <c r="M59" s="16">
        <f t="shared" si="11"/>
        <v>17.92699999999968</v>
      </c>
    </row>
    <row r="60" spans="1:13" ht="15">
      <c r="A60" s="2">
        <v>59</v>
      </c>
      <c r="B60" s="25" t="s">
        <v>160</v>
      </c>
      <c r="C60" s="57">
        <v>16374</v>
      </c>
      <c r="D60" s="16">
        <v>17936</v>
      </c>
      <c r="E60" s="4">
        <v>18044</v>
      </c>
      <c r="F60" s="43">
        <f t="shared" si="6"/>
        <v>0.012526232265669419</v>
      </c>
      <c r="G60" s="43">
        <f t="shared" si="7"/>
        <v>0.10199096128007817</v>
      </c>
      <c r="H60" s="27">
        <f t="shared" si="8"/>
        <v>1670</v>
      </c>
      <c r="I60" s="37">
        <f t="shared" si="9"/>
        <v>0.014392209247209893</v>
      </c>
      <c r="J60" s="4">
        <v>18135.05</v>
      </c>
      <c r="K60" s="16">
        <v>18280.06</v>
      </c>
      <c r="L60" s="37">
        <f t="shared" si="10"/>
        <v>0.007996118014563073</v>
      </c>
      <c r="M60" s="16">
        <f t="shared" si="11"/>
        <v>145.01000000000204</v>
      </c>
    </row>
    <row r="61" spans="1:13" ht="15">
      <c r="A61" s="2">
        <v>60</v>
      </c>
      <c r="B61" s="25" t="s">
        <v>161</v>
      </c>
      <c r="C61" s="57">
        <v>6161</v>
      </c>
      <c r="D61" s="16">
        <v>6505</v>
      </c>
      <c r="E61" s="4">
        <v>6518</v>
      </c>
      <c r="F61" s="43">
        <f t="shared" si="6"/>
        <v>0.004524827195058373</v>
      </c>
      <c r="G61" s="43">
        <f t="shared" si="7"/>
        <v>0.0579451387761727</v>
      </c>
      <c r="H61" s="27">
        <f t="shared" si="8"/>
        <v>357</v>
      </c>
      <c r="I61" s="37">
        <f t="shared" si="9"/>
        <v>0.0030766579049424743</v>
      </c>
      <c r="J61" s="4">
        <v>6642.288</v>
      </c>
      <c r="K61" s="16">
        <v>6676.026</v>
      </c>
      <c r="L61" s="37">
        <f t="shared" si="10"/>
        <v>0.005079273888756447</v>
      </c>
      <c r="M61" s="16">
        <f t="shared" si="11"/>
        <v>33.738000000000284</v>
      </c>
    </row>
    <row r="62" spans="1:13" ht="15">
      <c r="A62" s="2">
        <v>61</v>
      </c>
      <c r="B62" s="25" t="s">
        <v>162</v>
      </c>
      <c r="C62" s="57">
        <v>13609</v>
      </c>
      <c r="D62" s="16">
        <v>14137</v>
      </c>
      <c r="E62" s="4">
        <v>14209</v>
      </c>
      <c r="F62" s="43">
        <f t="shared" si="6"/>
        <v>0.009863956676063886</v>
      </c>
      <c r="G62" s="43">
        <f t="shared" si="7"/>
        <v>0.044088470864868834</v>
      </c>
      <c r="H62" s="27">
        <f t="shared" si="8"/>
        <v>600</v>
      </c>
      <c r="I62" s="37">
        <f t="shared" si="9"/>
        <v>0.005170853621752057</v>
      </c>
      <c r="J62" s="4">
        <v>14319.15</v>
      </c>
      <c r="K62" s="16">
        <v>14366.08</v>
      </c>
      <c r="L62" s="37">
        <f t="shared" si="10"/>
        <v>0.0032774291770112257</v>
      </c>
      <c r="M62" s="16">
        <f t="shared" si="11"/>
        <v>46.93000000000029</v>
      </c>
    </row>
    <row r="63" spans="1:13" ht="15">
      <c r="A63" s="2">
        <v>62</v>
      </c>
      <c r="B63" s="25" t="s">
        <v>163</v>
      </c>
      <c r="C63" s="57">
        <v>728</v>
      </c>
      <c r="D63" s="16">
        <v>819</v>
      </c>
      <c r="E63" s="4">
        <v>834</v>
      </c>
      <c r="F63" s="43">
        <f t="shared" si="6"/>
        <v>0.0005789668426938758</v>
      </c>
      <c r="G63" s="43">
        <f t="shared" si="7"/>
        <v>0.14560439560439561</v>
      </c>
      <c r="H63" s="27">
        <f t="shared" si="8"/>
        <v>106</v>
      </c>
      <c r="I63" s="37">
        <f t="shared" si="9"/>
        <v>0.0009135174731761969</v>
      </c>
      <c r="J63" s="4">
        <v>932.0205</v>
      </c>
      <c r="K63" s="16">
        <v>947.9225</v>
      </c>
      <c r="L63" s="37">
        <f t="shared" si="10"/>
        <v>0.017061856472041167</v>
      </c>
      <c r="M63" s="16">
        <f t="shared" si="11"/>
        <v>15.902000000000044</v>
      </c>
    </row>
    <row r="64" spans="1:13" ht="15">
      <c r="A64" s="2">
        <v>63</v>
      </c>
      <c r="B64" s="25" t="s">
        <v>164</v>
      </c>
      <c r="C64" s="57">
        <v>7152</v>
      </c>
      <c r="D64" s="16">
        <v>8078</v>
      </c>
      <c r="E64" s="4">
        <v>8188</v>
      </c>
      <c r="F64" s="43">
        <f t="shared" si="6"/>
        <v>0.0056841492901408336</v>
      </c>
      <c r="G64" s="43">
        <f t="shared" si="7"/>
        <v>0.1448545861297539</v>
      </c>
      <c r="H64" s="27">
        <f t="shared" si="8"/>
        <v>1036</v>
      </c>
      <c r="I64" s="37">
        <f t="shared" si="9"/>
        <v>0.008928340586891886</v>
      </c>
      <c r="J64" s="4">
        <v>8128.865</v>
      </c>
      <c r="K64" s="16">
        <v>8226.925</v>
      </c>
      <c r="L64" s="37">
        <f t="shared" si="10"/>
        <v>0.012063184712748889</v>
      </c>
      <c r="M64" s="16">
        <f t="shared" si="11"/>
        <v>98.05999999999949</v>
      </c>
    </row>
    <row r="65" spans="1:13" ht="15">
      <c r="A65" s="2">
        <v>64</v>
      </c>
      <c r="B65" s="25" t="s">
        <v>165</v>
      </c>
      <c r="C65" s="57">
        <v>6682</v>
      </c>
      <c r="D65" s="16">
        <v>7035</v>
      </c>
      <c r="E65" s="4">
        <v>7052</v>
      </c>
      <c r="F65" s="43">
        <f t="shared" si="6"/>
        <v>0.004895532583545818</v>
      </c>
      <c r="G65" s="43">
        <f t="shared" si="7"/>
        <v>0.05537264292128105</v>
      </c>
      <c r="H65" s="27">
        <f t="shared" si="8"/>
        <v>370</v>
      </c>
      <c r="I65" s="37">
        <f t="shared" si="9"/>
        <v>0.003188693066747102</v>
      </c>
      <c r="J65" s="4">
        <v>7174.762</v>
      </c>
      <c r="K65" s="16">
        <v>7229.227</v>
      </c>
      <c r="L65" s="37">
        <f t="shared" si="10"/>
        <v>0.0075911925719626865</v>
      </c>
      <c r="M65" s="16">
        <f t="shared" si="11"/>
        <v>54.465000000000146</v>
      </c>
    </row>
    <row r="66" spans="1:13" ht="15">
      <c r="A66" s="2">
        <v>65</v>
      </c>
      <c r="B66" s="25" t="s">
        <v>166</v>
      </c>
      <c r="C66" s="57">
        <v>4562</v>
      </c>
      <c r="D66" s="16">
        <v>4335</v>
      </c>
      <c r="E66" s="4">
        <v>4533</v>
      </c>
      <c r="F66" s="43">
        <f aca="true" t="shared" si="12" ref="F66:F83">E66/$E$83</f>
        <v>0.0031468305730591594</v>
      </c>
      <c r="G66" s="43">
        <f aca="true" t="shared" si="13" ref="G66:G83">(E66-C66)/C66</f>
        <v>-0.006356861025865849</v>
      </c>
      <c r="H66" s="27">
        <f aca="true" t="shared" si="14" ref="H66:H83">E66-C66</f>
        <v>-29</v>
      </c>
      <c r="I66" s="37">
        <f aca="true" t="shared" si="15" ref="I66:I83">H66/$H$83</f>
        <v>-0.0002499245917180161</v>
      </c>
      <c r="J66" s="4">
        <v>4657.721</v>
      </c>
      <c r="K66" s="16">
        <v>4671.069</v>
      </c>
      <c r="L66" s="37">
        <f aca="true" t="shared" si="16" ref="L66:L83">(K66-J66)/J66</f>
        <v>0.0028657792083297533</v>
      </c>
      <c r="M66" s="16">
        <f aca="true" t="shared" si="17" ref="M66:M83">K66-J66</f>
        <v>13.348000000000866</v>
      </c>
    </row>
    <row r="67" spans="1:13" ht="15">
      <c r="A67" s="2">
        <v>66</v>
      </c>
      <c r="B67" s="25" t="s">
        <v>167</v>
      </c>
      <c r="C67" s="57">
        <v>4416</v>
      </c>
      <c r="D67" s="16">
        <v>4694</v>
      </c>
      <c r="E67" s="4">
        <v>4652</v>
      </c>
      <c r="F67" s="43">
        <f t="shared" si="12"/>
        <v>0.003229440949894377</v>
      </c>
      <c r="G67" s="43">
        <f t="shared" si="13"/>
        <v>0.05344202898550725</v>
      </c>
      <c r="H67" s="27">
        <f t="shared" si="14"/>
        <v>236</v>
      </c>
      <c r="I67" s="37">
        <f t="shared" si="15"/>
        <v>0.002033869091222476</v>
      </c>
      <c r="J67" s="4">
        <v>4838.533</v>
      </c>
      <c r="K67" s="16">
        <v>4868.1</v>
      </c>
      <c r="L67" s="37">
        <f t="shared" si="16"/>
        <v>0.0061107364566904895</v>
      </c>
      <c r="M67" s="16">
        <f t="shared" si="17"/>
        <v>29.567000000000007</v>
      </c>
    </row>
    <row r="68" spans="1:13" ht="15">
      <c r="A68" s="2">
        <v>67</v>
      </c>
      <c r="B68" s="25" t="s">
        <v>168</v>
      </c>
      <c r="C68" s="57">
        <v>9424</v>
      </c>
      <c r="D68" s="16">
        <v>9942</v>
      </c>
      <c r="E68" s="4">
        <v>9912</v>
      </c>
      <c r="F68" s="43">
        <f t="shared" si="12"/>
        <v>0.006880958446980452</v>
      </c>
      <c r="G68" s="43">
        <f t="shared" si="13"/>
        <v>0.05178268251273345</v>
      </c>
      <c r="H68" s="27">
        <f t="shared" si="14"/>
        <v>488</v>
      </c>
      <c r="I68" s="37">
        <f t="shared" si="15"/>
        <v>0.00420562761235834</v>
      </c>
      <c r="J68" s="4">
        <v>9963.579</v>
      </c>
      <c r="K68" s="16">
        <v>9971.726</v>
      </c>
      <c r="L68" s="37">
        <f t="shared" si="16"/>
        <v>0.0008176780652816467</v>
      </c>
      <c r="M68" s="16">
        <f t="shared" si="17"/>
        <v>8.147000000000844</v>
      </c>
    </row>
    <row r="69" spans="1:13" ht="15">
      <c r="A69" s="2">
        <v>68</v>
      </c>
      <c r="B69" s="25" t="s">
        <v>169</v>
      </c>
      <c r="C69" s="57">
        <v>4270</v>
      </c>
      <c r="D69" s="16">
        <v>4722</v>
      </c>
      <c r="E69" s="4">
        <v>4707</v>
      </c>
      <c r="F69" s="43">
        <f t="shared" si="12"/>
        <v>0.003267622216498889</v>
      </c>
      <c r="G69" s="43">
        <f t="shared" si="13"/>
        <v>0.10234192037470725</v>
      </c>
      <c r="H69" s="27">
        <f t="shared" si="14"/>
        <v>437</v>
      </c>
      <c r="I69" s="37">
        <f t="shared" si="15"/>
        <v>0.0037661050545094153</v>
      </c>
      <c r="J69" s="4">
        <v>4801.429</v>
      </c>
      <c r="K69" s="16">
        <v>4818.148</v>
      </c>
      <c r="L69" s="37">
        <f t="shared" si="16"/>
        <v>0.0034820883532798363</v>
      </c>
      <c r="M69" s="16">
        <f t="shared" si="17"/>
        <v>16.71900000000005</v>
      </c>
    </row>
    <row r="70" spans="1:13" ht="15">
      <c r="A70" s="2">
        <v>69</v>
      </c>
      <c r="B70" s="25" t="s">
        <v>170</v>
      </c>
      <c r="C70" s="57">
        <v>840</v>
      </c>
      <c r="D70" s="16">
        <v>866</v>
      </c>
      <c r="E70" s="4">
        <v>887</v>
      </c>
      <c r="F70" s="43">
        <f t="shared" si="12"/>
        <v>0.0006157596996036785</v>
      </c>
      <c r="G70" s="43">
        <f t="shared" si="13"/>
        <v>0.055952380952380955</v>
      </c>
      <c r="H70" s="27">
        <f t="shared" si="14"/>
        <v>47</v>
      </c>
      <c r="I70" s="37">
        <f t="shared" si="15"/>
        <v>0.00040505020037057783</v>
      </c>
      <c r="J70" s="4">
        <v>918.5263000000001</v>
      </c>
      <c r="K70" s="16">
        <v>932.6735000000001</v>
      </c>
      <c r="L70" s="37">
        <f t="shared" si="16"/>
        <v>0.015402063065586686</v>
      </c>
      <c r="M70" s="16">
        <f t="shared" si="17"/>
        <v>14.147199999999998</v>
      </c>
    </row>
    <row r="71" spans="1:13" ht="15">
      <c r="A71" s="2">
        <v>70</v>
      </c>
      <c r="B71" s="25" t="s">
        <v>171</v>
      </c>
      <c r="C71" s="57">
        <v>3187</v>
      </c>
      <c r="D71" s="16">
        <v>3263</v>
      </c>
      <c r="E71" s="4">
        <v>3249</v>
      </c>
      <c r="F71" s="43">
        <f t="shared" si="12"/>
        <v>0.0022554715490556384</v>
      </c>
      <c r="G71" s="43">
        <f t="shared" si="13"/>
        <v>0.019454032005020397</v>
      </c>
      <c r="H71" s="27">
        <f t="shared" si="14"/>
        <v>62</v>
      </c>
      <c r="I71" s="37">
        <f t="shared" si="15"/>
        <v>0.0005343215409143793</v>
      </c>
      <c r="J71" s="4">
        <v>3348.098</v>
      </c>
      <c r="K71" s="16">
        <v>3346.433</v>
      </c>
      <c r="L71" s="37">
        <f t="shared" si="16"/>
        <v>-0.0004972972714657587</v>
      </c>
      <c r="M71" s="16">
        <f t="shared" si="17"/>
        <v>-1.6649999999999636</v>
      </c>
    </row>
    <row r="72" spans="1:13" ht="15">
      <c r="A72" s="2">
        <v>71</v>
      </c>
      <c r="B72" s="25" t="s">
        <v>172</v>
      </c>
      <c r="C72" s="57">
        <v>3523</v>
      </c>
      <c r="D72" s="16">
        <v>3665</v>
      </c>
      <c r="E72" s="4">
        <v>3633</v>
      </c>
      <c r="F72" s="43">
        <f t="shared" si="12"/>
        <v>0.002522046210439869</v>
      </c>
      <c r="G72" s="43">
        <f t="shared" si="13"/>
        <v>0.031223389156968494</v>
      </c>
      <c r="H72" s="27">
        <f t="shared" si="14"/>
        <v>110</v>
      </c>
      <c r="I72" s="37">
        <f t="shared" si="15"/>
        <v>0.0009479898306545438</v>
      </c>
      <c r="J72" s="4">
        <v>3718.658</v>
      </c>
      <c r="K72" s="16">
        <v>3724.218</v>
      </c>
      <c r="L72" s="37">
        <f t="shared" si="16"/>
        <v>0.0014951630399998993</v>
      </c>
      <c r="M72" s="16">
        <f t="shared" si="17"/>
        <v>5.559999999999945</v>
      </c>
    </row>
    <row r="73" spans="1:13" ht="15">
      <c r="A73" s="2">
        <v>72</v>
      </c>
      <c r="B73" s="25" t="s">
        <v>173</v>
      </c>
      <c r="C73" s="57">
        <v>2571</v>
      </c>
      <c r="D73" s="16">
        <v>2832</v>
      </c>
      <c r="E73" s="4">
        <v>2853</v>
      </c>
      <c r="F73" s="43">
        <f t="shared" si="12"/>
        <v>0.0019805664295031505</v>
      </c>
      <c r="G73" s="43">
        <f t="shared" si="13"/>
        <v>0.10968494749124855</v>
      </c>
      <c r="H73" s="27">
        <f t="shared" si="14"/>
        <v>282</v>
      </c>
      <c r="I73" s="37">
        <f t="shared" si="15"/>
        <v>0.002430301202223467</v>
      </c>
      <c r="J73" s="4">
        <v>2891.068</v>
      </c>
      <c r="K73" s="16">
        <v>2915.206</v>
      </c>
      <c r="L73" s="37">
        <f t="shared" si="16"/>
        <v>0.00834916370005822</v>
      </c>
      <c r="M73" s="16">
        <f t="shared" si="17"/>
        <v>24.13799999999992</v>
      </c>
    </row>
    <row r="74" spans="1:13" ht="15">
      <c r="A74" s="2">
        <v>73</v>
      </c>
      <c r="B74" s="25" t="s">
        <v>174</v>
      </c>
      <c r="C74" s="57">
        <v>1193</v>
      </c>
      <c r="D74" s="16">
        <v>1380</v>
      </c>
      <c r="E74" s="4">
        <v>1401</v>
      </c>
      <c r="F74" s="43">
        <f t="shared" si="12"/>
        <v>0.0009725809911440287</v>
      </c>
      <c r="G74" s="43">
        <f t="shared" si="13"/>
        <v>0.17435037720033528</v>
      </c>
      <c r="H74" s="27">
        <f t="shared" si="14"/>
        <v>208</v>
      </c>
      <c r="I74" s="37">
        <f t="shared" si="15"/>
        <v>0.0017925625888740467</v>
      </c>
      <c r="J74" s="4">
        <v>1415.596</v>
      </c>
      <c r="K74" s="16">
        <v>1457.633</v>
      </c>
      <c r="L74" s="37">
        <f t="shared" si="16"/>
        <v>0.029695619371628654</v>
      </c>
      <c r="M74" s="16">
        <f t="shared" si="17"/>
        <v>42.037000000000035</v>
      </c>
    </row>
    <row r="75" spans="1:13" ht="15">
      <c r="A75" s="2">
        <v>74</v>
      </c>
      <c r="B75" s="25" t="s">
        <v>175</v>
      </c>
      <c r="C75" s="57">
        <v>2755</v>
      </c>
      <c r="D75" s="16">
        <v>3014</v>
      </c>
      <c r="E75" s="4">
        <v>3025</v>
      </c>
      <c r="F75" s="43">
        <f t="shared" si="12"/>
        <v>0.0020999696632481705</v>
      </c>
      <c r="G75" s="43">
        <f t="shared" si="13"/>
        <v>0.09800362976406533</v>
      </c>
      <c r="H75" s="27">
        <f t="shared" si="14"/>
        <v>270</v>
      </c>
      <c r="I75" s="37">
        <f t="shared" si="15"/>
        <v>0.002326884129788426</v>
      </c>
      <c r="J75" s="4">
        <v>3072.313</v>
      </c>
      <c r="K75" s="16">
        <v>3090.907</v>
      </c>
      <c r="L75" s="37">
        <f t="shared" si="16"/>
        <v>0.006052117736701974</v>
      </c>
      <c r="M75" s="16">
        <f t="shared" si="17"/>
        <v>18.59400000000005</v>
      </c>
    </row>
    <row r="76" spans="1:13" ht="15">
      <c r="A76" s="2">
        <v>75</v>
      </c>
      <c r="B76" s="25" t="s">
        <v>176</v>
      </c>
      <c r="C76" s="57">
        <v>848</v>
      </c>
      <c r="D76" s="16">
        <v>881</v>
      </c>
      <c r="E76" s="4">
        <v>883</v>
      </c>
      <c r="F76" s="43">
        <f t="shared" si="12"/>
        <v>0.0006129828802142594</v>
      </c>
      <c r="G76" s="43">
        <f t="shared" si="13"/>
        <v>0.041273584905660375</v>
      </c>
      <c r="H76" s="27">
        <f t="shared" si="14"/>
        <v>35</v>
      </c>
      <c r="I76" s="37">
        <f t="shared" si="15"/>
        <v>0.00030163312793553667</v>
      </c>
      <c r="J76" s="4">
        <v>925.8331</v>
      </c>
      <c r="K76" s="16">
        <v>932.2262</v>
      </c>
      <c r="L76" s="37">
        <f t="shared" si="16"/>
        <v>0.006905240264146966</v>
      </c>
      <c r="M76" s="16">
        <f t="shared" si="17"/>
        <v>6.393100000000004</v>
      </c>
    </row>
    <row r="77" spans="1:13" ht="15">
      <c r="A77" s="2">
        <v>76</v>
      </c>
      <c r="B77" s="25" t="s">
        <v>177</v>
      </c>
      <c r="C77" s="57">
        <v>1151</v>
      </c>
      <c r="D77" s="16">
        <v>1281</v>
      </c>
      <c r="E77" s="4">
        <v>1295</v>
      </c>
      <c r="F77" s="43">
        <f t="shared" si="12"/>
        <v>0.0008989952773244235</v>
      </c>
      <c r="G77" s="43">
        <f t="shared" si="13"/>
        <v>0.12510860121633363</v>
      </c>
      <c r="H77" s="27">
        <f t="shared" si="14"/>
        <v>144</v>
      </c>
      <c r="I77" s="37">
        <f t="shared" si="15"/>
        <v>0.0012410048692204937</v>
      </c>
      <c r="J77" s="4">
        <v>1319.473</v>
      </c>
      <c r="K77" s="16">
        <v>1356.129</v>
      </c>
      <c r="L77" s="37">
        <f t="shared" si="16"/>
        <v>0.027780788238940812</v>
      </c>
      <c r="M77" s="16">
        <f t="shared" si="17"/>
        <v>36.65599999999995</v>
      </c>
    </row>
    <row r="78" spans="1:13" ht="15">
      <c r="A78" s="2">
        <v>77</v>
      </c>
      <c r="B78" s="25" t="s">
        <v>178</v>
      </c>
      <c r="C78" s="57">
        <v>4654</v>
      </c>
      <c r="D78" s="16">
        <v>5003</v>
      </c>
      <c r="E78" s="4">
        <v>5032</v>
      </c>
      <c r="F78" s="43">
        <f t="shared" si="12"/>
        <v>0.0034932387918891884</v>
      </c>
      <c r="G78" s="43">
        <f t="shared" si="13"/>
        <v>0.0812204555221315</v>
      </c>
      <c r="H78" s="27">
        <f t="shared" si="14"/>
        <v>378</v>
      </c>
      <c r="I78" s="37">
        <f t="shared" si="15"/>
        <v>0.003257637781703796</v>
      </c>
      <c r="J78" s="4">
        <v>5067.037</v>
      </c>
      <c r="K78" s="16">
        <v>5115.184</v>
      </c>
      <c r="L78" s="37">
        <f t="shared" si="16"/>
        <v>0.009502002847028733</v>
      </c>
      <c r="M78" s="16">
        <f t="shared" si="17"/>
        <v>48.146999999999935</v>
      </c>
    </row>
    <row r="79" spans="1:13" ht="15">
      <c r="A79" s="2">
        <v>78</v>
      </c>
      <c r="B79" s="25" t="s">
        <v>179</v>
      </c>
      <c r="C79" s="57">
        <v>4197</v>
      </c>
      <c r="D79" s="16">
        <v>4326</v>
      </c>
      <c r="E79" s="4">
        <v>4289</v>
      </c>
      <c r="F79" s="43">
        <f t="shared" si="12"/>
        <v>0.002977444590304596</v>
      </c>
      <c r="G79" s="43">
        <f t="shared" si="13"/>
        <v>0.021920419347152727</v>
      </c>
      <c r="H79" s="27">
        <f t="shared" si="14"/>
        <v>92</v>
      </c>
      <c r="I79" s="37">
        <f t="shared" si="15"/>
        <v>0.0007928642220019821</v>
      </c>
      <c r="J79" s="4">
        <v>4300.878</v>
      </c>
      <c r="K79" s="16">
        <v>4303.064</v>
      </c>
      <c r="L79" s="37">
        <f t="shared" si="16"/>
        <v>0.0005082683117262577</v>
      </c>
      <c r="M79" s="16">
        <f t="shared" si="17"/>
        <v>2.186000000000604</v>
      </c>
    </row>
    <row r="80" spans="1:13" ht="15">
      <c r="A80" s="2">
        <v>79</v>
      </c>
      <c r="B80" s="25" t="s">
        <v>180</v>
      </c>
      <c r="C80" s="57">
        <v>985</v>
      </c>
      <c r="D80" s="16">
        <v>1021</v>
      </c>
      <c r="E80" s="4">
        <v>1026</v>
      </c>
      <c r="F80" s="43">
        <f t="shared" si="12"/>
        <v>0.0007122541733859911</v>
      </c>
      <c r="G80" s="43">
        <f t="shared" si="13"/>
        <v>0.0416243654822335</v>
      </c>
      <c r="H80" s="27">
        <f t="shared" si="14"/>
        <v>41</v>
      </c>
      <c r="I80" s="37">
        <f t="shared" si="15"/>
        <v>0.0003533416641530573</v>
      </c>
      <c r="J80" s="4">
        <v>1018.254</v>
      </c>
      <c r="K80" s="16">
        <v>1023.459</v>
      </c>
      <c r="L80" s="37">
        <f t="shared" si="16"/>
        <v>0.005111691189035277</v>
      </c>
      <c r="M80" s="16">
        <f t="shared" si="17"/>
        <v>5.204999999999927</v>
      </c>
    </row>
    <row r="81" spans="1:13" ht="15">
      <c r="A81" s="2">
        <v>80</v>
      </c>
      <c r="B81" s="25" t="s">
        <v>181</v>
      </c>
      <c r="C81" s="57">
        <v>4553</v>
      </c>
      <c r="D81" s="16">
        <v>4966</v>
      </c>
      <c r="E81" s="4">
        <v>5038</v>
      </c>
      <c r="F81" s="43">
        <f t="shared" si="12"/>
        <v>0.003497404020973317</v>
      </c>
      <c r="G81" s="43">
        <f t="shared" si="13"/>
        <v>0.10652317153525148</v>
      </c>
      <c r="H81" s="27">
        <f t="shared" si="14"/>
        <v>485</v>
      </c>
      <c r="I81" s="37">
        <f t="shared" si="15"/>
        <v>0.00417977334424958</v>
      </c>
      <c r="J81" s="4">
        <v>4981.403</v>
      </c>
      <c r="K81" s="16">
        <v>5055.803</v>
      </c>
      <c r="L81" s="37">
        <f t="shared" si="16"/>
        <v>0.014935551289465967</v>
      </c>
      <c r="M81" s="16">
        <f t="shared" si="17"/>
        <v>74.39999999999964</v>
      </c>
    </row>
    <row r="82" spans="1:13" ht="15.75" thickBot="1">
      <c r="A82" s="3">
        <v>81</v>
      </c>
      <c r="B82" s="26" t="s">
        <v>182</v>
      </c>
      <c r="C82" s="57">
        <v>4970</v>
      </c>
      <c r="D82" s="16">
        <v>5362</v>
      </c>
      <c r="E82" s="4">
        <v>5404</v>
      </c>
      <c r="F82" s="43">
        <f t="shared" si="12"/>
        <v>0.0037514829951051615</v>
      </c>
      <c r="G82" s="43">
        <f t="shared" si="13"/>
        <v>0.08732394366197183</v>
      </c>
      <c r="H82" s="72">
        <f t="shared" si="14"/>
        <v>434</v>
      </c>
      <c r="I82" s="69">
        <f t="shared" si="15"/>
        <v>0.003740250786400655</v>
      </c>
      <c r="J82" s="4">
        <v>5409.989</v>
      </c>
      <c r="K82" s="16">
        <v>5460.664</v>
      </c>
      <c r="L82" s="37">
        <f t="shared" si="16"/>
        <v>0.00936693216936304</v>
      </c>
      <c r="M82" s="16">
        <f t="shared" si="17"/>
        <v>50.67500000000018</v>
      </c>
    </row>
    <row r="83" spans="1:13" ht="15.75" thickBot="1">
      <c r="A83" s="100" t="s">
        <v>183</v>
      </c>
      <c r="B83" s="101"/>
      <c r="C83" s="61">
        <f>SUM(C2:C82)</f>
        <v>1324462</v>
      </c>
      <c r="D83" s="90">
        <f>SUM(D2:D82)</f>
        <v>1427590</v>
      </c>
      <c r="E83" s="90">
        <f>SUM(E2:E82)</f>
        <v>1440497</v>
      </c>
      <c r="F83" s="28">
        <f t="shared" si="12"/>
        <v>1</v>
      </c>
      <c r="G83" s="45">
        <f t="shared" si="13"/>
        <v>0.08760915752962335</v>
      </c>
      <c r="H83" s="60">
        <f t="shared" si="14"/>
        <v>116035</v>
      </c>
      <c r="I83" s="70">
        <f t="shared" si="15"/>
        <v>1</v>
      </c>
      <c r="J83" s="59">
        <v>1450569</v>
      </c>
      <c r="K83" s="58">
        <v>1462328</v>
      </c>
      <c r="L83" s="39">
        <f t="shared" si="16"/>
        <v>0.008106474080171299</v>
      </c>
      <c r="M83" s="58">
        <f t="shared" si="17"/>
        <v>11759</v>
      </c>
    </row>
    <row r="84" spans="9:13" ht="15">
      <c r="I84" s="66"/>
      <c r="J84" s="67"/>
      <c r="K84" s="67"/>
      <c r="L84" s="66"/>
      <c r="M84" s="67"/>
    </row>
    <row r="85" spans="9:13" ht="15">
      <c r="I85" s="66"/>
      <c r="J85" s="67"/>
      <c r="K85" s="67"/>
      <c r="L85" s="66"/>
      <c r="M85" s="67"/>
    </row>
    <row r="86" spans="9:13" ht="15">
      <c r="I86" s="66"/>
      <c r="J86" s="67"/>
      <c r="K86" s="67"/>
      <c r="L86" s="66"/>
      <c r="M86" s="67"/>
    </row>
    <row r="87" spans="9:13" ht="15">
      <c r="I87" s="66"/>
      <c r="J87" s="67"/>
      <c r="K87" s="67"/>
      <c r="L87" s="66"/>
      <c r="M87" s="67"/>
    </row>
    <row r="88" spans="9:13" ht="15">
      <c r="I88" s="66"/>
      <c r="J88" s="67"/>
      <c r="K88" s="67"/>
      <c r="L88" s="66"/>
      <c r="M88" s="67"/>
    </row>
    <row r="89" spans="9:13" ht="15">
      <c r="I89" s="66"/>
      <c r="J89" s="67"/>
      <c r="K89" s="67"/>
      <c r="L89" s="66"/>
      <c r="M89" s="67"/>
    </row>
    <row r="101" ht="15">
      <c r="F101" s="86"/>
    </row>
  </sheetData>
  <sheetProtection/>
  <autoFilter ref="A1:M90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J94" sqref="J94"/>
    </sheetView>
  </sheetViews>
  <sheetFormatPr defaultColWidth="9.140625" defaultRowHeight="15"/>
  <cols>
    <col min="1" max="1" width="13.7109375" style="0" bestFit="1" customWidth="1"/>
    <col min="2" max="2" width="34.57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33.140625" style="0" bestFit="1" customWidth="1"/>
    <col min="7" max="7" width="28.57421875" style="0" bestFit="1" customWidth="1"/>
    <col min="8" max="8" width="26.7109375" style="0" bestFit="1" customWidth="1"/>
    <col min="9" max="9" width="20.28125" style="0" customWidth="1"/>
    <col min="10" max="11" width="21.28125" style="0" bestFit="1" customWidth="1"/>
    <col min="12" max="13" width="36.421875" style="0" customWidth="1"/>
  </cols>
  <sheetData>
    <row r="1" spans="1:13" ht="45.75" thickBot="1">
      <c r="A1" s="41" t="s">
        <v>2</v>
      </c>
      <c r="B1" s="20" t="s">
        <v>100</v>
      </c>
      <c r="C1" s="81">
        <v>40575</v>
      </c>
      <c r="D1" s="80">
        <v>40909</v>
      </c>
      <c r="E1" s="81">
        <v>40940</v>
      </c>
      <c r="F1" s="17" t="s">
        <v>290</v>
      </c>
      <c r="G1" s="17" t="s">
        <v>278</v>
      </c>
      <c r="H1" s="17" t="s">
        <v>279</v>
      </c>
      <c r="I1" s="17" t="s">
        <v>280</v>
      </c>
      <c r="J1" s="79" t="s">
        <v>276</v>
      </c>
      <c r="K1" s="77" t="s">
        <v>281</v>
      </c>
      <c r="L1" s="56" t="s">
        <v>291</v>
      </c>
      <c r="M1" s="44" t="s">
        <v>292</v>
      </c>
    </row>
    <row r="2" spans="1:13" ht="15">
      <c r="A2" s="1" t="s">
        <v>3</v>
      </c>
      <c r="B2" s="30" t="s">
        <v>4</v>
      </c>
      <c r="C2" s="16">
        <v>15555</v>
      </c>
      <c r="D2" s="15">
        <v>17428</v>
      </c>
      <c r="E2" s="4">
        <v>17775</v>
      </c>
      <c r="F2" s="42">
        <f>E2/$E$90</f>
        <v>0.006632784426110222</v>
      </c>
      <c r="G2" s="18">
        <f aca="true" t="shared" si="0" ref="G2:G33">(E2-C2)/C2</f>
        <v>0.14271938283510124</v>
      </c>
      <c r="H2" s="15">
        <f aca="true" t="shared" si="1" ref="H2:H33">E2-C2</f>
        <v>2220</v>
      </c>
      <c r="I2" s="47">
        <f aca="true" t="shared" si="2" ref="I2:I33">H2/$H$90</f>
        <v>0.010065197087440267</v>
      </c>
      <c r="J2" s="4">
        <v>18368.39</v>
      </c>
      <c r="K2" s="15">
        <v>18910.31</v>
      </c>
      <c r="L2" s="47">
        <f aca="true" t="shared" si="3" ref="L2:L33">(K2-J2)/J2</f>
        <v>0.02950285789881432</v>
      </c>
      <c r="M2" s="15">
        <f aca="true" t="shared" si="4" ref="M2:M33">K2-J2</f>
        <v>541.9200000000019</v>
      </c>
    </row>
    <row r="3" spans="1:13" ht="15">
      <c r="A3" s="5" t="s">
        <v>5</v>
      </c>
      <c r="B3" s="31" t="s">
        <v>6</v>
      </c>
      <c r="C3" s="16">
        <v>2279</v>
      </c>
      <c r="D3" s="16">
        <v>2692</v>
      </c>
      <c r="E3" s="4">
        <v>2612</v>
      </c>
      <c r="F3" s="43">
        <f aca="true" t="shared" si="5" ref="F3:F33">E3/$E$90</f>
        <v>0.0009746741446413445</v>
      </c>
      <c r="G3" s="19">
        <f t="shared" si="0"/>
        <v>0.14611671785870997</v>
      </c>
      <c r="H3" s="16">
        <f t="shared" si="1"/>
        <v>333</v>
      </c>
      <c r="I3" s="37">
        <f t="shared" si="2"/>
        <v>0.0015097795631160398</v>
      </c>
      <c r="J3" s="4">
        <v>3386.768</v>
      </c>
      <c r="K3" s="16">
        <v>3441.5</v>
      </c>
      <c r="L3" s="37">
        <f t="shared" si="3"/>
        <v>0.016160540078328355</v>
      </c>
      <c r="M3" s="16">
        <f t="shared" si="4"/>
        <v>54.73199999999997</v>
      </c>
    </row>
    <row r="4" spans="1:13" ht="15">
      <c r="A4" s="5" t="s">
        <v>7</v>
      </c>
      <c r="B4" s="31" t="s">
        <v>8</v>
      </c>
      <c r="C4" s="16">
        <v>1095</v>
      </c>
      <c r="D4" s="16">
        <v>1545</v>
      </c>
      <c r="E4" s="4">
        <v>1550</v>
      </c>
      <c r="F4" s="43">
        <f t="shared" si="5"/>
        <v>0.000578386265005392</v>
      </c>
      <c r="G4" s="19">
        <f t="shared" si="0"/>
        <v>0.4155251141552511</v>
      </c>
      <c r="H4" s="16">
        <f t="shared" si="1"/>
        <v>455</v>
      </c>
      <c r="I4" s="37">
        <f t="shared" si="2"/>
        <v>0.0020629120156690638</v>
      </c>
      <c r="J4" s="4">
        <v>1607.668</v>
      </c>
      <c r="K4" s="16">
        <v>1654.419</v>
      </c>
      <c r="L4" s="37">
        <f t="shared" si="3"/>
        <v>0.02908000905659639</v>
      </c>
      <c r="M4" s="16">
        <f t="shared" si="4"/>
        <v>46.751000000000204</v>
      </c>
    </row>
    <row r="5" spans="1:13" ht="15">
      <c r="A5" s="5" t="s">
        <v>9</v>
      </c>
      <c r="B5" s="31" t="s">
        <v>10</v>
      </c>
      <c r="C5" s="16">
        <v>352</v>
      </c>
      <c r="D5" s="16">
        <v>428</v>
      </c>
      <c r="E5" s="4">
        <v>435</v>
      </c>
      <c r="F5" s="43">
        <f t="shared" si="5"/>
        <v>0.00016232130663054552</v>
      </c>
      <c r="G5" s="19">
        <f t="shared" si="0"/>
        <v>0.23579545454545456</v>
      </c>
      <c r="H5" s="16">
        <f t="shared" si="1"/>
        <v>83</v>
      </c>
      <c r="I5" s="37">
        <f t="shared" si="2"/>
        <v>0.00037631142263853246</v>
      </c>
      <c r="J5" s="4">
        <v>410.4056</v>
      </c>
      <c r="K5" s="16">
        <v>420.8682</v>
      </c>
      <c r="L5" s="37">
        <f t="shared" si="3"/>
        <v>0.025493316855325583</v>
      </c>
      <c r="M5" s="16">
        <f t="shared" si="4"/>
        <v>10.462600000000009</v>
      </c>
    </row>
    <row r="6" spans="1:13" ht="15">
      <c r="A6" s="5" t="s">
        <v>11</v>
      </c>
      <c r="B6" s="31" t="s">
        <v>12</v>
      </c>
      <c r="C6" s="16">
        <v>105</v>
      </c>
      <c r="D6" s="16">
        <v>79</v>
      </c>
      <c r="E6" s="4">
        <v>80</v>
      </c>
      <c r="F6" s="43">
        <f t="shared" si="5"/>
        <v>2.9852194322858946E-05</v>
      </c>
      <c r="G6" s="19">
        <f t="shared" si="0"/>
        <v>-0.23809523809523808</v>
      </c>
      <c r="H6" s="16">
        <f t="shared" si="1"/>
        <v>-25</v>
      </c>
      <c r="I6" s="37">
        <f t="shared" si="2"/>
        <v>-0.00011334681404775074</v>
      </c>
      <c r="J6" s="4">
        <v>80.35246</v>
      </c>
      <c r="K6" s="16">
        <v>81.86561</v>
      </c>
      <c r="L6" s="37">
        <f t="shared" si="3"/>
        <v>0.018831408521904746</v>
      </c>
      <c r="M6" s="16">
        <f t="shared" si="4"/>
        <v>1.5131500000000102</v>
      </c>
    </row>
    <row r="7" spans="1:13" ht="15">
      <c r="A7" s="5" t="s">
        <v>13</v>
      </c>
      <c r="B7" s="31" t="s">
        <v>14</v>
      </c>
      <c r="C7" s="16">
        <v>537</v>
      </c>
      <c r="D7" s="16">
        <v>600</v>
      </c>
      <c r="E7" s="4">
        <v>596</v>
      </c>
      <c r="F7" s="43">
        <f t="shared" si="5"/>
        <v>0.00022239884770529914</v>
      </c>
      <c r="G7" s="19">
        <f t="shared" si="0"/>
        <v>0.10986964618249534</v>
      </c>
      <c r="H7" s="16">
        <f t="shared" si="1"/>
        <v>59</v>
      </c>
      <c r="I7" s="37">
        <f t="shared" si="2"/>
        <v>0.00026749848115269176</v>
      </c>
      <c r="J7" s="4">
        <v>611.7895</v>
      </c>
      <c r="K7" s="16">
        <v>607.6776</v>
      </c>
      <c r="L7" s="37">
        <f t="shared" si="3"/>
        <v>-0.006721102601466667</v>
      </c>
      <c r="M7" s="16">
        <f t="shared" si="4"/>
        <v>-4.1118999999999915</v>
      </c>
    </row>
    <row r="8" spans="1:13" ht="15">
      <c r="A8" s="5" t="s">
        <v>15</v>
      </c>
      <c r="B8" s="31" t="s">
        <v>16</v>
      </c>
      <c r="C8" s="16">
        <v>1826</v>
      </c>
      <c r="D8" s="16">
        <v>2100</v>
      </c>
      <c r="E8" s="4">
        <v>2114</v>
      </c>
      <c r="F8" s="43">
        <f t="shared" si="5"/>
        <v>0.0007888442349815476</v>
      </c>
      <c r="G8" s="19">
        <f t="shared" si="0"/>
        <v>0.15772179627601315</v>
      </c>
      <c r="H8" s="16">
        <f t="shared" si="1"/>
        <v>288</v>
      </c>
      <c r="I8" s="37">
        <f t="shared" si="2"/>
        <v>0.0013057552978300885</v>
      </c>
      <c r="J8" s="4">
        <v>2408.547</v>
      </c>
      <c r="K8" s="16">
        <v>2436.455</v>
      </c>
      <c r="L8" s="37">
        <f t="shared" si="3"/>
        <v>0.011587068884269188</v>
      </c>
      <c r="M8" s="16">
        <f t="shared" si="4"/>
        <v>27.9079999999999</v>
      </c>
    </row>
    <row r="9" spans="1:13" ht="15">
      <c r="A9" s="5" t="s">
        <v>17</v>
      </c>
      <c r="B9" s="31" t="s">
        <v>18</v>
      </c>
      <c r="C9" s="16">
        <v>114</v>
      </c>
      <c r="D9" s="16">
        <v>184</v>
      </c>
      <c r="E9" s="4">
        <v>144</v>
      </c>
      <c r="F9" s="43">
        <f t="shared" si="5"/>
        <v>5.37339497811461E-05</v>
      </c>
      <c r="G9" s="19">
        <f t="shared" si="0"/>
        <v>0.2631578947368421</v>
      </c>
      <c r="H9" s="16">
        <f t="shared" si="1"/>
        <v>30</v>
      </c>
      <c r="I9" s="37">
        <f t="shared" si="2"/>
        <v>0.0001360161768573009</v>
      </c>
      <c r="J9" s="4">
        <v>224.304</v>
      </c>
      <c r="K9" s="16">
        <v>221.8931</v>
      </c>
      <c r="L9" s="37">
        <f t="shared" si="3"/>
        <v>-0.010748359369427198</v>
      </c>
      <c r="M9" s="16">
        <f t="shared" si="4"/>
        <v>-2.410899999999998</v>
      </c>
    </row>
    <row r="10" spans="1:13" ht="15">
      <c r="A10" s="5">
        <v>10</v>
      </c>
      <c r="B10" s="31" t="s">
        <v>19</v>
      </c>
      <c r="C10" s="16">
        <v>79474</v>
      </c>
      <c r="D10" s="16">
        <v>90089</v>
      </c>
      <c r="E10" s="4">
        <v>89317</v>
      </c>
      <c r="F10" s="43">
        <f t="shared" si="5"/>
        <v>0.03332885550418491</v>
      </c>
      <c r="G10" s="19">
        <f t="shared" si="0"/>
        <v>0.12385182575433475</v>
      </c>
      <c r="H10" s="16">
        <f t="shared" si="1"/>
        <v>9843</v>
      </c>
      <c r="I10" s="37">
        <f t="shared" si="2"/>
        <v>0.04462690762688042</v>
      </c>
      <c r="J10" s="4">
        <v>92345.57</v>
      </c>
      <c r="K10" s="16">
        <v>93869.8</v>
      </c>
      <c r="L10" s="37">
        <f t="shared" si="3"/>
        <v>0.016505718682552892</v>
      </c>
      <c r="M10" s="16">
        <f t="shared" si="4"/>
        <v>1524.229999999996</v>
      </c>
    </row>
    <row r="11" spans="1:13" ht="15">
      <c r="A11" s="5">
        <v>11</v>
      </c>
      <c r="B11" s="31" t="s">
        <v>20</v>
      </c>
      <c r="C11" s="16">
        <v>1588</v>
      </c>
      <c r="D11" s="16">
        <v>1693</v>
      </c>
      <c r="E11" s="4">
        <v>1695</v>
      </c>
      <c r="F11" s="43">
        <f t="shared" si="5"/>
        <v>0.0006324933672155738</v>
      </c>
      <c r="G11" s="19">
        <f t="shared" si="0"/>
        <v>0.06738035264483627</v>
      </c>
      <c r="H11" s="16">
        <f t="shared" si="1"/>
        <v>107</v>
      </c>
      <c r="I11" s="37">
        <f t="shared" si="2"/>
        <v>0.0004851243641243732</v>
      </c>
      <c r="J11" s="4">
        <v>1750.055</v>
      </c>
      <c r="K11" s="16">
        <v>1783.592</v>
      </c>
      <c r="L11" s="37">
        <f t="shared" si="3"/>
        <v>0.019163397721785908</v>
      </c>
      <c r="M11" s="16">
        <f t="shared" si="4"/>
        <v>33.537000000000035</v>
      </c>
    </row>
    <row r="12" spans="1:13" ht="15">
      <c r="A12" s="5">
        <v>12</v>
      </c>
      <c r="B12" s="31" t="s">
        <v>21</v>
      </c>
      <c r="C12" s="16">
        <v>983</v>
      </c>
      <c r="D12" s="16">
        <v>1327</v>
      </c>
      <c r="E12" s="4">
        <v>1317</v>
      </c>
      <c r="F12" s="43">
        <f t="shared" si="5"/>
        <v>0.0004914417490400653</v>
      </c>
      <c r="G12" s="19">
        <f t="shared" si="0"/>
        <v>0.3397761953204476</v>
      </c>
      <c r="H12" s="16">
        <f t="shared" si="1"/>
        <v>334</v>
      </c>
      <c r="I12" s="37">
        <f t="shared" si="2"/>
        <v>0.0015143134356779499</v>
      </c>
      <c r="J12" s="4">
        <v>2048.148</v>
      </c>
      <c r="K12" s="16">
        <v>2158.66</v>
      </c>
      <c r="L12" s="37">
        <f t="shared" si="3"/>
        <v>0.05395703826090678</v>
      </c>
      <c r="M12" s="16">
        <f t="shared" si="4"/>
        <v>110.51199999999972</v>
      </c>
    </row>
    <row r="13" spans="1:13" ht="15">
      <c r="A13" s="5">
        <v>13</v>
      </c>
      <c r="B13" s="31" t="s">
        <v>22</v>
      </c>
      <c r="C13" s="16">
        <v>101633</v>
      </c>
      <c r="D13" s="16">
        <v>114230</v>
      </c>
      <c r="E13" s="4">
        <v>115053</v>
      </c>
      <c r="F13" s="43">
        <f t="shared" si="5"/>
        <v>0.04293230641784863</v>
      </c>
      <c r="G13" s="19">
        <f t="shared" si="0"/>
        <v>0.13204372595515237</v>
      </c>
      <c r="H13" s="16">
        <f t="shared" si="1"/>
        <v>13420</v>
      </c>
      <c r="I13" s="37">
        <f t="shared" si="2"/>
        <v>0.0608445697808326</v>
      </c>
      <c r="J13" s="4">
        <v>115353.1</v>
      </c>
      <c r="K13" s="16">
        <v>116889.2</v>
      </c>
      <c r="L13" s="37">
        <f t="shared" si="3"/>
        <v>0.013316503847750873</v>
      </c>
      <c r="M13" s="16">
        <f t="shared" si="4"/>
        <v>1536.0999999999913</v>
      </c>
    </row>
    <row r="14" spans="1:13" ht="15">
      <c r="A14" s="5">
        <v>14</v>
      </c>
      <c r="B14" s="31" t="s">
        <v>23</v>
      </c>
      <c r="C14" s="16">
        <v>178370</v>
      </c>
      <c r="D14" s="16">
        <v>194671</v>
      </c>
      <c r="E14" s="4">
        <v>197273</v>
      </c>
      <c r="F14" s="43">
        <f t="shared" si="5"/>
        <v>0.0736128991331669</v>
      </c>
      <c r="G14" s="19">
        <f t="shared" si="0"/>
        <v>0.10597634131300107</v>
      </c>
      <c r="H14" s="16">
        <f t="shared" si="1"/>
        <v>18903</v>
      </c>
      <c r="I14" s="37">
        <f t="shared" si="2"/>
        <v>0.08570379303778529</v>
      </c>
      <c r="J14" s="4">
        <v>193552.8</v>
      </c>
      <c r="K14" s="16">
        <v>197400.5</v>
      </c>
      <c r="L14" s="37">
        <f t="shared" si="3"/>
        <v>0.019879330084607464</v>
      </c>
      <c r="M14" s="16">
        <f t="shared" si="4"/>
        <v>3847.7000000000116</v>
      </c>
    </row>
    <row r="15" spans="1:13" ht="15">
      <c r="A15" s="5">
        <v>15</v>
      </c>
      <c r="B15" s="31" t="s">
        <v>24</v>
      </c>
      <c r="C15" s="16">
        <v>8056</v>
      </c>
      <c r="D15" s="16">
        <v>9894</v>
      </c>
      <c r="E15" s="4">
        <v>9902</v>
      </c>
      <c r="F15" s="43">
        <f t="shared" si="5"/>
        <v>0.003694955352311866</v>
      </c>
      <c r="G15" s="19">
        <f t="shared" si="0"/>
        <v>0.2291459781529295</v>
      </c>
      <c r="H15" s="16">
        <f t="shared" si="1"/>
        <v>1846</v>
      </c>
      <c r="I15" s="37">
        <f t="shared" si="2"/>
        <v>0.008369528749285916</v>
      </c>
      <c r="J15" s="4">
        <v>10010.19</v>
      </c>
      <c r="K15" s="16">
        <v>10123.46</v>
      </c>
      <c r="L15" s="37">
        <f t="shared" si="3"/>
        <v>0.011315469536542125</v>
      </c>
      <c r="M15" s="16">
        <f t="shared" si="4"/>
        <v>113.26999999999862</v>
      </c>
    </row>
    <row r="16" spans="1:13" ht="15">
      <c r="A16" s="5">
        <v>16</v>
      </c>
      <c r="B16" s="31" t="s">
        <v>25</v>
      </c>
      <c r="C16" s="16">
        <v>5110</v>
      </c>
      <c r="D16" s="16">
        <v>6062</v>
      </c>
      <c r="E16" s="4">
        <v>6190</v>
      </c>
      <c r="F16" s="43">
        <f t="shared" si="5"/>
        <v>0.0023098135357312107</v>
      </c>
      <c r="G16" s="19">
        <f t="shared" si="0"/>
        <v>0.21135029354207435</v>
      </c>
      <c r="H16" s="16">
        <f t="shared" si="1"/>
        <v>1080</v>
      </c>
      <c r="I16" s="37">
        <f t="shared" si="2"/>
        <v>0.004896582366862832</v>
      </c>
      <c r="J16" s="4">
        <v>6194.408</v>
      </c>
      <c r="K16" s="16">
        <v>6397.22</v>
      </c>
      <c r="L16" s="37">
        <f t="shared" si="3"/>
        <v>0.032741143302152505</v>
      </c>
      <c r="M16" s="16">
        <f t="shared" si="4"/>
        <v>202.8119999999999</v>
      </c>
    </row>
    <row r="17" spans="1:13" ht="15">
      <c r="A17" s="5">
        <v>17</v>
      </c>
      <c r="B17" s="31" t="s">
        <v>26</v>
      </c>
      <c r="C17" s="16">
        <v>7279</v>
      </c>
      <c r="D17" s="16">
        <v>7490</v>
      </c>
      <c r="E17" s="4">
        <v>7297</v>
      </c>
      <c r="F17" s="43">
        <f t="shared" si="5"/>
        <v>0.0027228932746737717</v>
      </c>
      <c r="G17" s="19">
        <f t="shared" si="0"/>
        <v>0.00247286715208133</v>
      </c>
      <c r="H17" s="16">
        <f t="shared" si="1"/>
        <v>18</v>
      </c>
      <c r="I17" s="37">
        <f t="shared" si="2"/>
        <v>8.160970611438053E-05</v>
      </c>
      <c r="J17" s="4">
        <v>7444.113</v>
      </c>
      <c r="K17" s="16">
        <v>7301.651</v>
      </c>
      <c r="L17" s="37">
        <f t="shared" si="3"/>
        <v>-0.019137538616085012</v>
      </c>
      <c r="M17" s="16">
        <f t="shared" si="4"/>
        <v>-142.46200000000044</v>
      </c>
    </row>
    <row r="18" spans="1:13" ht="15">
      <c r="A18" s="5">
        <v>18</v>
      </c>
      <c r="B18" s="31" t="s">
        <v>27</v>
      </c>
      <c r="C18" s="16">
        <v>14476</v>
      </c>
      <c r="D18" s="16">
        <v>16009</v>
      </c>
      <c r="E18" s="4">
        <v>16217</v>
      </c>
      <c r="F18" s="43">
        <f t="shared" si="5"/>
        <v>0.006051412941672544</v>
      </c>
      <c r="G18" s="19">
        <f t="shared" si="0"/>
        <v>0.12026802984249793</v>
      </c>
      <c r="H18" s="16">
        <f t="shared" si="1"/>
        <v>1741</v>
      </c>
      <c r="I18" s="37">
        <f t="shared" si="2"/>
        <v>0.007893472130285363</v>
      </c>
      <c r="J18" s="4">
        <v>16083.62</v>
      </c>
      <c r="K18" s="16">
        <v>16311.88</v>
      </c>
      <c r="L18" s="37">
        <f t="shared" si="3"/>
        <v>0.014192078648960767</v>
      </c>
      <c r="M18" s="16">
        <f t="shared" si="4"/>
        <v>228.2599999999984</v>
      </c>
    </row>
    <row r="19" spans="1:13" ht="15">
      <c r="A19" s="5">
        <v>19</v>
      </c>
      <c r="B19" s="31" t="s">
        <v>28</v>
      </c>
      <c r="C19" s="16">
        <v>899</v>
      </c>
      <c r="D19" s="16">
        <v>1011</v>
      </c>
      <c r="E19" s="4">
        <v>1003</v>
      </c>
      <c r="F19" s="43">
        <f t="shared" si="5"/>
        <v>0.000374271886322844</v>
      </c>
      <c r="G19" s="19">
        <f t="shared" si="0"/>
        <v>0.11568409343715239</v>
      </c>
      <c r="H19" s="16">
        <f t="shared" si="1"/>
        <v>104</v>
      </c>
      <c r="I19" s="37">
        <f t="shared" si="2"/>
        <v>0.0004715227464386431</v>
      </c>
      <c r="J19" s="4">
        <v>1010.779</v>
      </c>
      <c r="K19" s="16">
        <v>1019.239</v>
      </c>
      <c r="L19" s="37">
        <f t="shared" si="3"/>
        <v>0.008369782118544248</v>
      </c>
      <c r="M19" s="16">
        <f t="shared" si="4"/>
        <v>8.460000000000036</v>
      </c>
    </row>
    <row r="20" spans="1:13" ht="15">
      <c r="A20" s="5">
        <v>20</v>
      </c>
      <c r="B20" s="31" t="s">
        <v>29</v>
      </c>
      <c r="C20" s="16">
        <v>15841</v>
      </c>
      <c r="D20" s="16">
        <v>17180</v>
      </c>
      <c r="E20" s="4">
        <v>17023</v>
      </c>
      <c r="F20" s="43">
        <f t="shared" si="5"/>
        <v>0.006352173799475348</v>
      </c>
      <c r="G20" s="19">
        <f t="shared" si="0"/>
        <v>0.0746165014834922</v>
      </c>
      <c r="H20" s="16">
        <f t="shared" si="1"/>
        <v>1182</v>
      </c>
      <c r="I20" s="37">
        <f t="shared" si="2"/>
        <v>0.0053590373681776556</v>
      </c>
      <c r="J20" s="4">
        <v>17229.86</v>
      </c>
      <c r="K20" s="16">
        <v>17285.89</v>
      </c>
      <c r="L20" s="37">
        <f t="shared" si="3"/>
        <v>0.003251912667891604</v>
      </c>
      <c r="M20" s="16">
        <f t="shared" si="4"/>
        <v>56.029999999998836</v>
      </c>
    </row>
    <row r="21" spans="1:13" ht="15">
      <c r="A21" s="5">
        <v>21</v>
      </c>
      <c r="B21" s="31" t="s">
        <v>30</v>
      </c>
      <c r="C21" s="16">
        <v>3197</v>
      </c>
      <c r="D21" s="16">
        <v>3410</v>
      </c>
      <c r="E21" s="4">
        <v>3570</v>
      </c>
      <c r="F21" s="43">
        <f t="shared" si="5"/>
        <v>0.0013321541716575804</v>
      </c>
      <c r="G21" s="19">
        <f t="shared" si="0"/>
        <v>0.11667187988739443</v>
      </c>
      <c r="H21" s="16">
        <f t="shared" si="1"/>
        <v>373</v>
      </c>
      <c r="I21" s="37">
        <f t="shared" si="2"/>
        <v>0.001691134465592441</v>
      </c>
      <c r="J21" s="4">
        <v>3516.589</v>
      </c>
      <c r="K21" s="16">
        <v>3725.85</v>
      </c>
      <c r="L21" s="37">
        <f t="shared" si="3"/>
        <v>0.05950681185660308</v>
      </c>
      <c r="M21" s="16">
        <f t="shared" si="4"/>
        <v>209.26099999999997</v>
      </c>
    </row>
    <row r="22" spans="1:13" ht="15">
      <c r="A22" s="5">
        <v>22</v>
      </c>
      <c r="B22" s="31" t="s">
        <v>31</v>
      </c>
      <c r="C22" s="16">
        <v>22745</v>
      </c>
      <c r="D22" s="16">
        <v>26508</v>
      </c>
      <c r="E22" s="4">
        <v>26664</v>
      </c>
      <c r="F22" s="43">
        <f t="shared" si="5"/>
        <v>0.009949736367808886</v>
      </c>
      <c r="G22" s="19">
        <f t="shared" si="0"/>
        <v>0.17230160474829634</v>
      </c>
      <c r="H22" s="16">
        <f t="shared" si="1"/>
        <v>3919</v>
      </c>
      <c r="I22" s="37">
        <f t="shared" si="2"/>
        <v>0.017768246570125407</v>
      </c>
      <c r="J22" s="4">
        <v>26818.31</v>
      </c>
      <c r="K22" s="16">
        <v>27150.23</v>
      </c>
      <c r="L22" s="37">
        <f t="shared" si="3"/>
        <v>0.012376618810059182</v>
      </c>
      <c r="M22" s="16">
        <f t="shared" si="4"/>
        <v>331.91999999999825</v>
      </c>
    </row>
    <row r="23" spans="1:13" ht="15">
      <c r="A23" s="5">
        <v>23</v>
      </c>
      <c r="B23" s="31" t="s">
        <v>32</v>
      </c>
      <c r="C23" s="16">
        <v>17072</v>
      </c>
      <c r="D23" s="16">
        <v>20504</v>
      </c>
      <c r="E23" s="4">
        <v>20211</v>
      </c>
      <c r="F23" s="43">
        <f t="shared" si="5"/>
        <v>0.0075417837432412765</v>
      </c>
      <c r="G23" s="19">
        <f t="shared" si="0"/>
        <v>0.18386832239925024</v>
      </c>
      <c r="H23" s="16">
        <f t="shared" si="1"/>
        <v>3139</v>
      </c>
      <c r="I23" s="37">
        <f t="shared" si="2"/>
        <v>0.014231825971835584</v>
      </c>
      <c r="J23" s="4">
        <v>21402.89</v>
      </c>
      <c r="K23" s="16">
        <v>21543.44</v>
      </c>
      <c r="L23" s="37">
        <f t="shared" si="3"/>
        <v>0.006566870175009042</v>
      </c>
      <c r="M23" s="16">
        <f t="shared" si="4"/>
        <v>140.54999999999927</v>
      </c>
    </row>
    <row r="24" spans="1:13" ht="15">
      <c r="A24" s="5">
        <v>24</v>
      </c>
      <c r="B24" s="31" t="s">
        <v>33</v>
      </c>
      <c r="C24" s="16">
        <v>10271</v>
      </c>
      <c r="D24" s="16">
        <v>12015</v>
      </c>
      <c r="E24" s="4">
        <v>12038</v>
      </c>
      <c r="F24" s="43">
        <f t="shared" si="5"/>
        <v>0.0044920089407322</v>
      </c>
      <c r="G24" s="19">
        <f t="shared" si="0"/>
        <v>0.1720377762632655</v>
      </c>
      <c r="H24" s="16">
        <f t="shared" si="1"/>
        <v>1767</v>
      </c>
      <c r="I24" s="37">
        <f t="shared" si="2"/>
        <v>0.008011352816895023</v>
      </c>
      <c r="J24" s="4">
        <v>12218.58</v>
      </c>
      <c r="K24" s="16">
        <v>12306.6</v>
      </c>
      <c r="L24" s="37">
        <f t="shared" si="3"/>
        <v>0.007203783090997517</v>
      </c>
      <c r="M24" s="16">
        <f t="shared" si="4"/>
        <v>88.02000000000044</v>
      </c>
    </row>
    <row r="25" spans="1:13" ht="15">
      <c r="A25" s="5">
        <v>25</v>
      </c>
      <c r="B25" s="31" t="s">
        <v>34</v>
      </c>
      <c r="C25" s="16">
        <v>33562</v>
      </c>
      <c r="D25" s="16">
        <v>38817</v>
      </c>
      <c r="E25" s="4">
        <v>39232</v>
      </c>
      <c r="F25" s="43">
        <f t="shared" si="5"/>
        <v>0.014639516095930026</v>
      </c>
      <c r="G25" s="19">
        <f t="shared" si="0"/>
        <v>0.16894106429890948</v>
      </c>
      <c r="H25" s="16">
        <f t="shared" si="1"/>
        <v>5670</v>
      </c>
      <c r="I25" s="37">
        <f t="shared" si="2"/>
        <v>0.02570705742602987</v>
      </c>
      <c r="J25" s="4">
        <v>39300.96</v>
      </c>
      <c r="K25" s="16">
        <v>39958.58</v>
      </c>
      <c r="L25" s="37">
        <f t="shared" si="3"/>
        <v>0.016732924590137307</v>
      </c>
      <c r="M25" s="16">
        <f t="shared" si="4"/>
        <v>657.6200000000026</v>
      </c>
    </row>
    <row r="26" spans="1:13" ht="15">
      <c r="A26" s="5">
        <v>26</v>
      </c>
      <c r="B26" s="31" t="s">
        <v>35</v>
      </c>
      <c r="C26" s="16">
        <v>10312</v>
      </c>
      <c r="D26" s="16">
        <v>11584</v>
      </c>
      <c r="E26" s="4">
        <v>11596</v>
      </c>
      <c r="F26" s="43">
        <f t="shared" si="5"/>
        <v>0.004327075567098404</v>
      </c>
      <c r="G26" s="19">
        <f t="shared" si="0"/>
        <v>0.12451512800620636</v>
      </c>
      <c r="H26" s="16">
        <f t="shared" si="1"/>
        <v>1284</v>
      </c>
      <c r="I26" s="37">
        <f t="shared" si="2"/>
        <v>0.0058214923694924784</v>
      </c>
      <c r="J26" s="4">
        <v>11622.71</v>
      </c>
      <c r="K26" s="16">
        <v>11739.82</v>
      </c>
      <c r="L26" s="37">
        <f t="shared" si="3"/>
        <v>0.010075963351060174</v>
      </c>
      <c r="M26" s="16">
        <f t="shared" si="4"/>
        <v>117.11000000000058</v>
      </c>
    </row>
    <row r="27" spans="1:13" ht="15">
      <c r="A27" s="5">
        <v>27</v>
      </c>
      <c r="B27" s="31" t="s">
        <v>36</v>
      </c>
      <c r="C27" s="16">
        <v>13200</v>
      </c>
      <c r="D27" s="16">
        <v>15504</v>
      </c>
      <c r="E27" s="4">
        <v>15794</v>
      </c>
      <c r="F27" s="43">
        <f t="shared" si="5"/>
        <v>0.005893569464190427</v>
      </c>
      <c r="G27" s="19">
        <f t="shared" si="0"/>
        <v>0.1965151515151515</v>
      </c>
      <c r="H27" s="16">
        <f t="shared" si="1"/>
        <v>2594</v>
      </c>
      <c r="I27" s="37">
        <f t="shared" si="2"/>
        <v>0.011760865425594617</v>
      </c>
      <c r="J27" s="4">
        <v>15734.92</v>
      </c>
      <c r="K27" s="16">
        <v>16105.32</v>
      </c>
      <c r="L27" s="37">
        <f t="shared" si="3"/>
        <v>0.02353999893231104</v>
      </c>
      <c r="M27" s="16">
        <f t="shared" si="4"/>
        <v>370.39999999999964</v>
      </c>
    </row>
    <row r="28" spans="1:13" ht="15">
      <c r="A28" s="5">
        <v>28</v>
      </c>
      <c r="B28" s="31" t="s">
        <v>37</v>
      </c>
      <c r="C28" s="16">
        <v>19460</v>
      </c>
      <c r="D28" s="16">
        <v>22511</v>
      </c>
      <c r="E28" s="4">
        <v>22665</v>
      </c>
      <c r="F28" s="43">
        <f t="shared" si="5"/>
        <v>0.008457499804094975</v>
      </c>
      <c r="G28" s="19">
        <f t="shared" si="0"/>
        <v>0.16469681397738953</v>
      </c>
      <c r="H28" s="16">
        <f t="shared" si="1"/>
        <v>3205</v>
      </c>
      <c r="I28" s="37">
        <f t="shared" si="2"/>
        <v>0.014531061560921646</v>
      </c>
      <c r="J28" s="4">
        <v>22751.63</v>
      </c>
      <c r="K28" s="16">
        <v>23146.84</v>
      </c>
      <c r="L28" s="37">
        <f t="shared" si="3"/>
        <v>0.01737062355532325</v>
      </c>
      <c r="M28" s="16">
        <f t="shared" si="4"/>
        <v>395.2099999999991</v>
      </c>
    </row>
    <row r="29" spans="1:13" ht="15">
      <c r="A29" s="5">
        <v>29</v>
      </c>
      <c r="B29" s="31" t="s">
        <v>38</v>
      </c>
      <c r="C29" s="16">
        <v>10477</v>
      </c>
      <c r="D29" s="16">
        <v>12655</v>
      </c>
      <c r="E29" s="4">
        <v>12611</v>
      </c>
      <c r="F29" s="43">
        <f t="shared" si="5"/>
        <v>0.004705825282569677</v>
      </c>
      <c r="G29" s="19">
        <f t="shared" si="0"/>
        <v>0.20368426076166843</v>
      </c>
      <c r="H29" s="16">
        <f t="shared" si="1"/>
        <v>2134</v>
      </c>
      <c r="I29" s="37">
        <f t="shared" si="2"/>
        <v>0.009675284047116003</v>
      </c>
      <c r="J29" s="4">
        <v>12249.05</v>
      </c>
      <c r="K29" s="16">
        <v>12361.81</v>
      </c>
      <c r="L29" s="37">
        <f t="shared" si="3"/>
        <v>0.009205611863777208</v>
      </c>
      <c r="M29" s="16">
        <f t="shared" si="4"/>
        <v>112.76000000000022</v>
      </c>
    </row>
    <row r="30" spans="1:13" ht="15">
      <c r="A30" s="5">
        <v>30</v>
      </c>
      <c r="B30" s="31" t="s">
        <v>39</v>
      </c>
      <c r="C30" s="16">
        <v>2027</v>
      </c>
      <c r="D30" s="16">
        <v>2208</v>
      </c>
      <c r="E30" s="4">
        <v>2180</v>
      </c>
      <c r="F30" s="43">
        <f t="shared" si="5"/>
        <v>0.0008134722952979062</v>
      </c>
      <c r="G30" s="19">
        <f t="shared" si="0"/>
        <v>0.07548100641341884</v>
      </c>
      <c r="H30" s="16">
        <f t="shared" si="1"/>
        <v>153</v>
      </c>
      <c r="I30" s="37">
        <f t="shared" si="2"/>
        <v>0.0006936825019722345</v>
      </c>
      <c r="J30" s="4">
        <v>2206.777</v>
      </c>
      <c r="K30" s="16">
        <v>2211.661</v>
      </c>
      <c r="L30" s="37">
        <f t="shared" si="3"/>
        <v>0.0022131823922399113</v>
      </c>
      <c r="M30" s="16">
        <f t="shared" si="4"/>
        <v>4.8840000000000146</v>
      </c>
    </row>
    <row r="31" spans="1:13" ht="15">
      <c r="A31" s="5">
        <v>31</v>
      </c>
      <c r="B31" s="31" t="s">
        <v>40</v>
      </c>
      <c r="C31" s="16">
        <v>9837</v>
      </c>
      <c r="D31" s="16">
        <v>12452</v>
      </c>
      <c r="E31" s="4">
        <v>12642</v>
      </c>
      <c r="F31" s="43">
        <f t="shared" si="5"/>
        <v>0.004717393007869785</v>
      </c>
      <c r="G31" s="19">
        <f t="shared" si="0"/>
        <v>0.28514791094845987</v>
      </c>
      <c r="H31" s="16">
        <f t="shared" si="1"/>
        <v>2805</v>
      </c>
      <c r="I31" s="37">
        <f t="shared" si="2"/>
        <v>0.012717512536157634</v>
      </c>
      <c r="J31" s="4">
        <v>12636.62</v>
      </c>
      <c r="K31" s="16">
        <v>12941.08</v>
      </c>
      <c r="L31" s="37">
        <f t="shared" si="3"/>
        <v>0.024093468031799573</v>
      </c>
      <c r="M31" s="16">
        <f t="shared" si="4"/>
        <v>304.4599999999991</v>
      </c>
    </row>
    <row r="32" spans="1:13" ht="15">
      <c r="A32" s="5">
        <v>32</v>
      </c>
      <c r="B32" s="31" t="s">
        <v>41</v>
      </c>
      <c r="C32" s="16">
        <v>7211</v>
      </c>
      <c r="D32" s="16">
        <v>8199</v>
      </c>
      <c r="E32" s="4">
        <v>8356</v>
      </c>
      <c r="F32" s="43">
        <f t="shared" si="5"/>
        <v>0.003118061697022617</v>
      </c>
      <c r="G32" s="19">
        <f t="shared" si="0"/>
        <v>0.15878518929413396</v>
      </c>
      <c r="H32" s="16">
        <f t="shared" si="1"/>
        <v>1145</v>
      </c>
      <c r="I32" s="37">
        <f t="shared" si="2"/>
        <v>0.005191284083386984</v>
      </c>
      <c r="J32" s="4">
        <v>8289.851</v>
      </c>
      <c r="K32" s="16">
        <v>8360.067</v>
      </c>
      <c r="L32" s="37">
        <f t="shared" si="3"/>
        <v>0.008470116049130259</v>
      </c>
      <c r="M32" s="16">
        <f t="shared" si="4"/>
        <v>70.21599999999853</v>
      </c>
    </row>
    <row r="33" spans="1:13" ht="15">
      <c r="A33" s="5">
        <v>33</v>
      </c>
      <c r="B33" s="31" t="s">
        <v>42</v>
      </c>
      <c r="C33" s="16">
        <v>17069</v>
      </c>
      <c r="D33" s="16">
        <v>19523</v>
      </c>
      <c r="E33" s="4">
        <v>19165</v>
      </c>
      <c r="F33" s="43">
        <f t="shared" si="5"/>
        <v>0.007151466302469896</v>
      </c>
      <c r="G33" s="19">
        <f t="shared" si="0"/>
        <v>0.1227957115238151</v>
      </c>
      <c r="H33" s="16">
        <f t="shared" si="1"/>
        <v>2096</v>
      </c>
      <c r="I33" s="37">
        <f t="shared" si="2"/>
        <v>0.009502996889763422</v>
      </c>
      <c r="J33" s="4">
        <v>19739.21</v>
      </c>
      <c r="K33" s="16">
        <v>19642.17</v>
      </c>
      <c r="L33" s="37">
        <f t="shared" si="3"/>
        <v>-0.004916103532005631</v>
      </c>
      <c r="M33" s="16">
        <f t="shared" si="4"/>
        <v>-97.04000000000087</v>
      </c>
    </row>
    <row r="34" spans="1:13" ht="15">
      <c r="A34" s="5">
        <v>35</v>
      </c>
      <c r="B34" s="31" t="s">
        <v>43</v>
      </c>
      <c r="C34" s="16">
        <v>11537</v>
      </c>
      <c r="D34" s="16">
        <v>10216</v>
      </c>
      <c r="E34" s="4">
        <v>10389</v>
      </c>
      <c r="F34" s="43">
        <f aca="true" t="shared" si="6" ref="F34:F65">E34/$E$90</f>
        <v>0.00387668058525227</v>
      </c>
      <c r="G34" s="19">
        <f aca="true" t="shared" si="7" ref="G34:G65">(E34-C34)/C34</f>
        <v>-0.09950593741873971</v>
      </c>
      <c r="H34" s="16">
        <f aca="true" t="shared" si="8" ref="H34:H65">E34-C34</f>
        <v>-1148</v>
      </c>
      <c r="I34" s="37">
        <f aca="true" t="shared" si="9" ref="I34:I65">H34/$H$90</f>
        <v>-0.005204885701072714</v>
      </c>
      <c r="J34" s="4">
        <v>9990.34</v>
      </c>
      <c r="K34" s="16">
        <v>10056.41</v>
      </c>
      <c r="L34" s="37">
        <f aca="true" t="shared" si="10" ref="L34:L65">(K34-J34)/J34</f>
        <v>0.006613388533323161</v>
      </c>
      <c r="M34" s="16">
        <f aca="true" t="shared" si="11" ref="M34:M65">K34-J34</f>
        <v>66.06999999999971</v>
      </c>
    </row>
    <row r="35" spans="1:13" ht="15">
      <c r="A35" s="5">
        <v>36</v>
      </c>
      <c r="B35" s="31" t="s">
        <v>44</v>
      </c>
      <c r="C35" s="16">
        <v>1293</v>
      </c>
      <c r="D35" s="16">
        <v>1239</v>
      </c>
      <c r="E35" s="4">
        <v>1025</v>
      </c>
      <c r="F35" s="43">
        <f t="shared" si="6"/>
        <v>0.00038248123976163025</v>
      </c>
      <c r="G35" s="19">
        <f t="shared" si="7"/>
        <v>-0.20726991492652747</v>
      </c>
      <c r="H35" s="16">
        <f t="shared" si="8"/>
        <v>-268</v>
      </c>
      <c r="I35" s="37">
        <f t="shared" si="9"/>
        <v>-0.001215077846591888</v>
      </c>
      <c r="J35" s="4">
        <v>1178.909</v>
      </c>
      <c r="K35" s="16">
        <v>1139.585</v>
      </c>
      <c r="L35" s="37">
        <f t="shared" si="10"/>
        <v>-0.033356264139132084</v>
      </c>
      <c r="M35" s="16">
        <f t="shared" si="11"/>
        <v>-39.32400000000007</v>
      </c>
    </row>
    <row r="36" spans="1:13" ht="15">
      <c r="A36" s="5">
        <v>37</v>
      </c>
      <c r="B36" s="31" t="s">
        <v>45</v>
      </c>
      <c r="C36" s="16">
        <v>153</v>
      </c>
      <c r="D36" s="16">
        <v>181</v>
      </c>
      <c r="E36" s="4">
        <v>168</v>
      </c>
      <c r="F36" s="43">
        <f t="shared" si="6"/>
        <v>6.268960807800378E-05</v>
      </c>
      <c r="G36" s="19">
        <f t="shared" si="7"/>
        <v>0.09803921568627451</v>
      </c>
      <c r="H36" s="16">
        <f t="shared" si="8"/>
        <v>15</v>
      </c>
      <c r="I36" s="37">
        <f t="shared" si="9"/>
        <v>6.800808842865045E-05</v>
      </c>
      <c r="J36" s="4">
        <v>172.2064</v>
      </c>
      <c r="K36" s="16">
        <v>170.9488</v>
      </c>
      <c r="L36" s="37">
        <f t="shared" si="10"/>
        <v>-0.007302864469613188</v>
      </c>
      <c r="M36" s="16">
        <f t="shared" si="11"/>
        <v>-1.2575999999999965</v>
      </c>
    </row>
    <row r="37" spans="1:13" ht="15">
      <c r="A37" s="5">
        <v>38</v>
      </c>
      <c r="B37" s="31" t="s">
        <v>46</v>
      </c>
      <c r="C37" s="16">
        <v>4814</v>
      </c>
      <c r="D37" s="16">
        <v>5092</v>
      </c>
      <c r="E37" s="4">
        <v>4834</v>
      </c>
      <c r="F37" s="43">
        <f t="shared" si="6"/>
        <v>0.0018038188419587516</v>
      </c>
      <c r="G37" s="19">
        <f t="shared" si="7"/>
        <v>0.004154549231408392</v>
      </c>
      <c r="H37" s="16">
        <f t="shared" si="8"/>
        <v>20</v>
      </c>
      <c r="I37" s="37">
        <f t="shared" si="9"/>
        <v>9.06774512382006E-05</v>
      </c>
      <c r="J37" s="4">
        <v>4984.862</v>
      </c>
      <c r="K37" s="16">
        <v>4875.186</v>
      </c>
      <c r="L37" s="37">
        <f t="shared" si="10"/>
        <v>-0.022001812688094553</v>
      </c>
      <c r="M37" s="16">
        <f t="shared" si="11"/>
        <v>-109.67600000000039</v>
      </c>
    </row>
    <row r="38" spans="1:13" ht="15">
      <c r="A38" s="5">
        <v>39</v>
      </c>
      <c r="B38" s="31" t="s">
        <v>47</v>
      </c>
      <c r="C38" s="16">
        <v>366</v>
      </c>
      <c r="D38" s="16">
        <v>381</v>
      </c>
      <c r="E38" s="4">
        <v>385</v>
      </c>
      <c r="F38" s="43">
        <f t="shared" si="6"/>
        <v>0.00014366368517875868</v>
      </c>
      <c r="G38" s="19">
        <f t="shared" si="7"/>
        <v>0.05191256830601093</v>
      </c>
      <c r="H38" s="16">
        <f t="shared" si="8"/>
        <v>19</v>
      </c>
      <c r="I38" s="37">
        <f t="shared" si="9"/>
        <v>8.614357867629057E-05</v>
      </c>
      <c r="J38" s="4">
        <v>396.9675</v>
      </c>
      <c r="K38" s="16">
        <v>382.4709</v>
      </c>
      <c r="L38" s="37">
        <f t="shared" si="10"/>
        <v>-0.03651835477715431</v>
      </c>
      <c r="M38" s="16">
        <f t="shared" si="11"/>
        <v>-14.4966</v>
      </c>
    </row>
    <row r="39" spans="1:13" ht="15">
      <c r="A39" s="5">
        <v>41</v>
      </c>
      <c r="B39" s="31" t="s">
        <v>48</v>
      </c>
      <c r="C39" s="16">
        <v>25104</v>
      </c>
      <c r="D39" s="16">
        <v>25785</v>
      </c>
      <c r="E39" s="4">
        <v>25583</v>
      </c>
      <c r="F39" s="43">
        <f t="shared" si="6"/>
        <v>0.009546358592021255</v>
      </c>
      <c r="G39" s="19">
        <f t="shared" si="7"/>
        <v>0.019080624601657107</v>
      </c>
      <c r="H39" s="16">
        <f t="shared" si="8"/>
        <v>479</v>
      </c>
      <c r="I39" s="37">
        <f t="shared" si="9"/>
        <v>0.0021717249571549043</v>
      </c>
      <c r="J39" s="4">
        <v>27016.84</v>
      </c>
      <c r="K39" s="16">
        <v>27256.5</v>
      </c>
      <c r="L39" s="37">
        <f t="shared" si="10"/>
        <v>0.008870763568204123</v>
      </c>
      <c r="M39" s="16">
        <f t="shared" si="11"/>
        <v>239.65999999999985</v>
      </c>
    </row>
    <row r="40" spans="1:13" ht="15">
      <c r="A40" s="5">
        <v>42</v>
      </c>
      <c r="B40" s="31" t="s">
        <v>49</v>
      </c>
      <c r="C40" s="16">
        <v>11643</v>
      </c>
      <c r="D40" s="16">
        <v>12328</v>
      </c>
      <c r="E40" s="4">
        <v>10553</v>
      </c>
      <c r="F40" s="43">
        <f t="shared" si="6"/>
        <v>0.00393787758361413</v>
      </c>
      <c r="G40" s="19">
        <f t="shared" si="7"/>
        <v>-0.09361848320879498</v>
      </c>
      <c r="H40" s="16">
        <f t="shared" si="8"/>
        <v>-1090</v>
      </c>
      <c r="I40" s="37">
        <f t="shared" si="9"/>
        <v>-0.004941921092481933</v>
      </c>
      <c r="J40" s="4">
        <v>12931.88</v>
      </c>
      <c r="K40" s="16">
        <v>11333.65</v>
      </c>
      <c r="L40" s="37">
        <f t="shared" si="10"/>
        <v>-0.12358837230162975</v>
      </c>
      <c r="M40" s="16">
        <f t="shared" si="11"/>
        <v>-1598.2299999999996</v>
      </c>
    </row>
    <row r="41" spans="1:13" ht="15">
      <c r="A41" s="5">
        <v>43</v>
      </c>
      <c r="B41" s="31" t="s">
        <v>50</v>
      </c>
      <c r="C41" s="16">
        <v>34739</v>
      </c>
      <c r="D41" s="16">
        <v>42318</v>
      </c>
      <c r="E41" s="4">
        <v>41691</v>
      </c>
      <c r="F41" s="43">
        <f t="shared" si="6"/>
        <v>0.015557097918928904</v>
      </c>
      <c r="G41" s="19">
        <f t="shared" si="7"/>
        <v>0.20012090158035636</v>
      </c>
      <c r="H41" s="16">
        <f t="shared" si="8"/>
        <v>6952</v>
      </c>
      <c r="I41" s="37">
        <f t="shared" si="9"/>
        <v>0.03151948205039853</v>
      </c>
      <c r="J41" s="4">
        <v>42634.76</v>
      </c>
      <c r="K41" s="16">
        <v>43298.74</v>
      </c>
      <c r="L41" s="37">
        <f t="shared" si="10"/>
        <v>0.015573677440660998</v>
      </c>
      <c r="M41" s="16">
        <f t="shared" si="11"/>
        <v>663.9799999999959</v>
      </c>
    </row>
    <row r="42" spans="1:13" ht="15">
      <c r="A42" s="5">
        <v>45</v>
      </c>
      <c r="B42" s="31" t="s">
        <v>51</v>
      </c>
      <c r="C42" s="16">
        <v>16321</v>
      </c>
      <c r="D42" s="16">
        <v>19556</v>
      </c>
      <c r="E42" s="4">
        <v>19828</v>
      </c>
      <c r="F42" s="43">
        <f t="shared" si="6"/>
        <v>0.007398866362920589</v>
      </c>
      <c r="G42" s="19">
        <f t="shared" si="7"/>
        <v>0.21487653942773113</v>
      </c>
      <c r="H42" s="16">
        <f t="shared" si="8"/>
        <v>3507</v>
      </c>
      <c r="I42" s="37">
        <f t="shared" si="9"/>
        <v>0.015900291074618475</v>
      </c>
      <c r="J42" s="4">
        <v>19464.29</v>
      </c>
      <c r="K42" s="16">
        <v>19965.5</v>
      </c>
      <c r="L42" s="37">
        <f t="shared" si="10"/>
        <v>0.025750232862334004</v>
      </c>
      <c r="M42" s="16">
        <f t="shared" si="11"/>
        <v>501.2099999999991</v>
      </c>
    </row>
    <row r="43" spans="1:13" ht="15">
      <c r="A43" s="5">
        <v>46</v>
      </c>
      <c r="B43" s="31" t="s">
        <v>52</v>
      </c>
      <c r="C43" s="16">
        <v>116751</v>
      </c>
      <c r="D43" s="16">
        <v>131073</v>
      </c>
      <c r="E43" s="4">
        <v>132345</v>
      </c>
      <c r="F43" s="43">
        <f t="shared" si="6"/>
        <v>0.04938485822073459</v>
      </c>
      <c r="G43" s="19">
        <f t="shared" si="7"/>
        <v>0.13356630778323098</v>
      </c>
      <c r="H43" s="16">
        <f t="shared" si="8"/>
        <v>15594</v>
      </c>
      <c r="I43" s="37">
        <f t="shared" si="9"/>
        <v>0.070701208730425</v>
      </c>
      <c r="J43" s="4">
        <v>131240.8</v>
      </c>
      <c r="K43" s="16">
        <v>133119.6</v>
      </c>
      <c r="L43" s="37">
        <f t="shared" si="10"/>
        <v>0.014315670126972845</v>
      </c>
      <c r="M43" s="16">
        <f t="shared" si="11"/>
        <v>1878.8000000000175</v>
      </c>
    </row>
    <row r="44" spans="1:13" ht="15">
      <c r="A44" s="5">
        <v>47</v>
      </c>
      <c r="B44" s="31" t="s">
        <v>53</v>
      </c>
      <c r="C44" s="16">
        <v>305416</v>
      </c>
      <c r="D44" s="16">
        <v>360736</v>
      </c>
      <c r="E44" s="4">
        <v>362722</v>
      </c>
      <c r="F44" s="43">
        <f t="shared" si="6"/>
        <v>0.13535059536470054</v>
      </c>
      <c r="G44" s="19">
        <f t="shared" si="7"/>
        <v>0.18763260601933102</v>
      </c>
      <c r="H44" s="16">
        <f t="shared" si="8"/>
        <v>57306</v>
      </c>
      <c r="I44" s="37">
        <f t="shared" si="9"/>
        <v>0.25981810103281616</v>
      </c>
      <c r="J44" s="4">
        <v>366496.6</v>
      </c>
      <c r="K44" s="16">
        <v>372513.3</v>
      </c>
      <c r="L44" s="37">
        <f t="shared" si="10"/>
        <v>0.016416796226759026</v>
      </c>
      <c r="M44" s="16">
        <f t="shared" si="11"/>
        <v>6016.700000000012</v>
      </c>
    </row>
    <row r="45" spans="1:13" ht="15">
      <c r="A45" s="5">
        <v>49</v>
      </c>
      <c r="B45" s="31" t="s">
        <v>54</v>
      </c>
      <c r="C45" s="16">
        <v>52248</v>
      </c>
      <c r="D45" s="16">
        <v>59305</v>
      </c>
      <c r="E45" s="4">
        <v>59088</v>
      </c>
      <c r="F45" s="43">
        <f t="shared" si="6"/>
        <v>0.022048830726863616</v>
      </c>
      <c r="G45" s="19">
        <f t="shared" si="7"/>
        <v>0.13091410197519524</v>
      </c>
      <c r="H45" s="16">
        <f t="shared" si="8"/>
        <v>6840</v>
      </c>
      <c r="I45" s="37">
        <f t="shared" si="9"/>
        <v>0.031011688323464605</v>
      </c>
      <c r="J45" s="4">
        <v>59562.03</v>
      </c>
      <c r="K45" s="16">
        <v>59985.78</v>
      </c>
      <c r="L45" s="37">
        <f t="shared" si="10"/>
        <v>0.007114431794886776</v>
      </c>
      <c r="M45" s="16">
        <f t="shared" si="11"/>
        <v>423.75</v>
      </c>
    </row>
    <row r="46" spans="1:13" ht="15">
      <c r="A46" s="5">
        <v>50</v>
      </c>
      <c r="B46" s="31" t="s">
        <v>55</v>
      </c>
      <c r="C46" s="16">
        <v>1050</v>
      </c>
      <c r="D46" s="16">
        <v>1062</v>
      </c>
      <c r="E46" s="4">
        <v>1036</v>
      </c>
      <c r="F46" s="43">
        <f t="shared" si="6"/>
        <v>0.00038658591648102334</v>
      </c>
      <c r="G46" s="19">
        <f t="shared" si="7"/>
        <v>-0.013333333333333334</v>
      </c>
      <c r="H46" s="16">
        <f t="shared" si="8"/>
        <v>-14</v>
      </c>
      <c r="I46" s="37">
        <f t="shared" si="9"/>
        <v>-6.347421586674041E-05</v>
      </c>
      <c r="J46" s="4">
        <v>1129.292</v>
      </c>
      <c r="K46" s="16">
        <v>1124.363</v>
      </c>
      <c r="L46" s="37">
        <f t="shared" si="10"/>
        <v>-0.004364681588109949</v>
      </c>
      <c r="M46" s="16">
        <f t="shared" si="11"/>
        <v>-4.92899999999986</v>
      </c>
    </row>
    <row r="47" spans="1:13" ht="15">
      <c r="A47" s="5">
        <v>51</v>
      </c>
      <c r="B47" s="31" t="s">
        <v>56</v>
      </c>
      <c r="C47" s="16">
        <v>1724</v>
      </c>
      <c r="D47" s="16">
        <v>1934</v>
      </c>
      <c r="E47" s="4">
        <v>1918</v>
      </c>
      <c r="F47" s="43">
        <f t="shared" si="6"/>
        <v>0.0007157063588905432</v>
      </c>
      <c r="G47" s="19">
        <f t="shared" si="7"/>
        <v>0.11252900232018562</v>
      </c>
      <c r="H47" s="16">
        <f t="shared" si="8"/>
        <v>194</v>
      </c>
      <c r="I47" s="37">
        <f t="shared" si="9"/>
        <v>0.0008795712770105458</v>
      </c>
      <c r="J47" s="4">
        <v>1907.814</v>
      </c>
      <c r="K47" s="16">
        <v>1922.798</v>
      </c>
      <c r="L47" s="37">
        <f t="shared" si="10"/>
        <v>0.007854015118874232</v>
      </c>
      <c r="M47" s="16">
        <f t="shared" si="11"/>
        <v>14.983999999999924</v>
      </c>
    </row>
    <row r="48" spans="1:13" ht="15">
      <c r="A48" s="5">
        <v>52</v>
      </c>
      <c r="B48" s="31" t="s">
        <v>57</v>
      </c>
      <c r="C48" s="16">
        <v>36917</v>
      </c>
      <c r="D48" s="16">
        <v>39620</v>
      </c>
      <c r="E48" s="4">
        <v>39633</v>
      </c>
      <c r="F48" s="43">
        <f t="shared" si="6"/>
        <v>0.014789150219973356</v>
      </c>
      <c r="G48" s="19">
        <f t="shared" si="7"/>
        <v>0.0735704418018799</v>
      </c>
      <c r="H48" s="16">
        <f t="shared" si="8"/>
        <v>2716</v>
      </c>
      <c r="I48" s="37">
        <f t="shared" si="9"/>
        <v>0.012313997878147642</v>
      </c>
      <c r="J48" s="4">
        <v>41275.21</v>
      </c>
      <c r="K48" s="16">
        <v>41536.78</v>
      </c>
      <c r="L48" s="37">
        <f t="shared" si="10"/>
        <v>0.006337217908764116</v>
      </c>
      <c r="M48" s="16">
        <f t="shared" si="11"/>
        <v>261.5699999999997</v>
      </c>
    </row>
    <row r="49" spans="1:13" ht="15">
      <c r="A49" s="5">
        <v>53</v>
      </c>
      <c r="B49" s="31" t="s">
        <v>58</v>
      </c>
      <c r="C49" s="16">
        <v>2408</v>
      </c>
      <c r="D49" s="16">
        <v>2783</v>
      </c>
      <c r="E49" s="4">
        <v>2648</v>
      </c>
      <c r="F49" s="43">
        <f t="shared" si="6"/>
        <v>0.000988107632086631</v>
      </c>
      <c r="G49" s="19">
        <f t="shared" si="7"/>
        <v>0.09966777408637874</v>
      </c>
      <c r="H49" s="16">
        <f t="shared" si="8"/>
        <v>240</v>
      </c>
      <c r="I49" s="37">
        <f t="shared" si="9"/>
        <v>0.0010881294148584071</v>
      </c>
      <c r="J49" s="4">
        <v>2768.878</v>
      </c>
      <c r="K49" s="16">
        <v>2690.493</v>
      </c>
      <c r="L49" s="37">
        <f t="shared" si="10"/>
        <v>-0.02830930073481035</v>
      </c>
      <c r="M49" s="16">
        <f t="shared" si="11"/>
        <v>-78.38500000000022</v>
      </c>
    </row>
    <row r="50" spans="1:13" ht="15">
      <c r="A50" s="5">
        <v>55</v>
      </c>
      <c r="B50" s="31" t="s">
        <v>59</v>
      </c>
      <c r="C50" s="16">
        <v>36430</v>
      </c>
      <c r="D50" s="16">
        <v>42408</v>
      </c>
      <c r="E50" s="4">
        <v>43255</v>
      </c>
      <c r="F50" s="43">
        <f t="shared" si="6"/>
        <v>0.016140708317940795</v>
      </c>
      <c r="G50" s="19">
        <f t="shared" si="7"/>
        <v>0.18734559429041997</v>
      </c>
      <c r="H50" s="16">
        <f t="shared" si="8"/>
        <v>6825</v>
      </c>
      <c r="I50" s="37">
        <f t="shared" si="9"/>
        <v>0.030943680235035954</v>
      </c>
      <c r="J50" s="4">
        <v>65679.49</v>
      </c>
      <c r="K50" s="16">
        <v>68568.5</v>
      </c>
      <c r="L50" s="37">
        <f t="shared" si="10"/>
        <v>0.04398648649677387</v>
      </c>
      <c r="M50" s="16">
        <f t="shared" si="11"/>
        <v>2889.0099999999948</v>
      </c>
    </row>
    <row r="51" spans="1:13" ht="15">
      <c r="A51" s="5">
        <v>56</v>
      </c>
      <c r="B51" s="31" t="s">
        <v>60</v>
      </c>
      <c r="C51" s="16">
        <v>76013</v>
      </c>
      <c r="D51" s="16">
        <v>92792</v>
      </c>
      <c r="E51" s="4">
        <v>92288</v>
      </c>
      <c r="F51" s="43">
        <f t="shared" si="6"/>
        <v>0.03443749137085008</v>
      </c>
      <c r="G51" s="19">
        <f t="shared" si="7"/>
        <v>0.2141081130859195</v>
      </c>
      <c r="H51" s="16">
        <f t="shared" si="8"/>
        <v>16275</v>
      </c>
      <c r="I51" s="37">
        <f t="shared" si="9"/>
        <v>0.07378877594508573</v>
      </c>
      <c r="J51" s="4">
        <v>92314.86</v>
      </c>
      <c r="K51" s="16">
        <v>93793.99</v>
      </c>
      <c r="L51" s="37">
        <f t="shared" si="10"/>
        <v>0.016022664173460315</v>
      </c>
      <c r="M51" s="16">
        <f t="shared" si="11"/>
        <v>1479.1300000000047</v>
      </c>
    </row>
    <row r="52" spans="1:13" ht="15">
      <c r="A52" s="5">
        <v>58</v>
      </c>
      <c r="B52" s="31" t="s">
        <v>61</v>
      </c>
      <c r="C52" s="16">
        <v>4743</v>
      </c>
      <c r="D52" s="16">
        <v>4822</v>
      </c>
      <c r="E52" s="4">
        <v>4808</v>
      </c>
      <c r="F52" s="43">
        <f t="shared" si="6"/>
        <v>0.0017941168788038226</v>
      </c>
      <c r="G52" s="19">
        <f t="shared" si="7"/>
        <v>0.013704406493780307</v>
      </c>
      <c r="H52" s="16">
        <f t="shared" si="8"/>
        <v>65</v>
      </c>
      <c r="I52" s="37">
        <f t="shared" si="9"/>
        <v>0.00029470171652415194</v>
      </c>
      <c r="J52" s="4">
        <v>5277.173</v>
      </c>
      <c r="K52" s="16">
        <v>5436.747</v>
      </c>
      <c r="L52" s="37">
        <f t="shared" si="10"/>
        <v>0.03023853870244552</v>
      </c>
      <c r="M52" s="16">
        <f t="shared" si="11"/>
        <v>159.57400000000052</v>
      </c>
    </row>
    <row r="53" spans="1:13" ht="15">
      <c r="A53" s="5">
        <v>59</v>
      </c>
      <c r="B53" s="31" t="s">
        <v>62</v>
      </c>
      <c r="C53" s="16">
        <v>4255</v>
      </c>
      <c r="D53" s="16">
        <v>5471</v>
      </c>
      <c r="E53" s="4">
        <v>5593</v>
      </c>
      <c r="F53" s="43">
        <f t="shared" si="6"/>
        <v>0.002087041535596876</v>
      </c>
      <c r="G53" s="19">
        <f t="shared" si="7"/>
        <v>0.3144535840188014</v>
      </c>
      <c r="H53" s="16">
        <f t="shared" si="8"/>
        <v>1338</v>
      </c>
      <c r="I53" s="37">
        <f t="shared" si="9"/>
        <v>0.0060663214878356195</v>
      </c>
      <c r="J53" s="4">
        <v>5415.469</v>
      </c>
      <c r="K53" s="16">
        <v>5487.587</v>
      </c>
      <c r="L53" s="37">
        <f t="shared" si="10"/>
        <v>0.013317036806969145</v>
      </c>
      <c r="M53" s="16">
        <f t="shared" si="11"/>
        <v>72.1180000000004</v>
      </c>
    </row>
    <row r="54" spans="1:13" ht="15">
      <c r="A54" s="5">
        <v>60</v>
      </c>
      <c r="B54" s="31" t="s">
        <v>63</v>
      </c>
      <c r="C54" s="16">
        <v>1774</v>
      </c>
      <c r="D54" s="16">
        <v>2002</v>
      </c>
      <c r="E54" s="4">
        <v>1957</v>
      </c>
      <c r="F54" s="43">
        <f t="shared" si="6"/>
        <v>0.0007302593036229369</v>
      </c>
      <c r="G54" s="19">
        <f t="shared" si="7"/>
        <v>0.10315670800450959</v>
      </c>
      <c r="H54" s="16">
        <f t="shared" si="8"/>
        <v>183</v>
      </c>
      <c r="I54" s="37">
        <f t="shared" si="9"/>
        <v>0.0008296986788295355</v>
      </c>
      <c r="J54" s="4">
        <v>2020.313</v>
      </c>
      <c r="K54" s="16">
        <v>1970.098</v>
      </c>
      <c r="L54" s="37">
        <f t="shared" si="10"/>
        <v>-0.024855059587301644</v>
      </c>
      <c r="M54" s="16">
        <f t="shared" si="11"/>
        <v>-50.215000000000146</v>
      </c>
    </row>
    <row r="55" spans="1:13" ht="15">
      <c r="A55" s="5">
        <v>61</v>
      </c>
      <c r="B55" s="31" t="s">
        <v>64</v>
      </c>
      <c r="C55" s="16">
        <v>3508</v>
      </c>
      <c r="D55" s="16">
        <v>4701</v>
      </c>
      <c r="E55" s="4">
        <v>4732</v>
      </c>
      <c r="F55" s="43">
        <f t="shared" si="6"/>
        <v>0.0017657572941971065</v>
      </c>
      <c r="G55" s="19">
        <f t="shared" si="7"/>
        <v>0.34891676168757124</v>
      </c>
      <c r="H55" s="16">
        <f t="shared" si="8"/>
        <v>1224</v>
      </c>
      <c r="I55" s="37">
        <f t="shared" si="9"/>
        <v>0.005549460015777876</v>
      </c>
      <c r="J55" s="4">
        <v>4540.715</v>
      </c>
      <c r="K55" s="16">
        <v>4471.163</v>
      </c>
      <c r="L55" s="37">
        <f t="shared" si="10"/>
        <v>-0.015317411464934616</v>
      </c>
      <c r="M55" s="16">
        <f t="shared" si="11"/>
        <v>-69.55200000000059</v>
      </c>
    </row>
    <row r="56" spans="1:13" ht="15">
      <c r="A56" s="5">
        <v>62</v>
      </c>
      <c r="B56" s="31" t="s">
        <v>65</v>
      </c>
      <c r="C56" s="16">
        <v>13152</v>
      </c>
      <c r="D56" s="16">
        <v>14142</v>
      </c>
      <c r="E56" s="4">
        <v>13831</v>
      </c>
      <c r="F56" s="43">
        <f t="shared" si="6"/>
        <v>0.005161071245993276</v>
      </c>
      <c r="G56" s="19">
        <f t="shared" si="7"/>
        <v>0.05162712895377129</v>
      </c>
      <c r="H56" s="16">
        <f t="shared" si="8"/>
        <v>679</v>
      </c>
      <c r="I56" s="37">
        <f t="shared" si="9"/>
        <v>0.0030784994695369104</v>
      </c>
      <c r="J56" s="4">
        <v>14662.69</v>
      </c>
      <c r="K56" s="16">
        <v>14401.77</v>
      </c>
      <c r="L56" s="37">
        <f t="shared" si="10"/>
        <v>-0.017794824824094356</v>
      </c>
      <c r="M56" s="16">
        <f t="shared" si="11"/>
        <v>-260.9200000000001</v>
      </c>
    </row>
    <row r="57" spans="1:13" ht="15">
      <c r="A57" s="5">
        <v>63</v>
      </c>
      <c r="B57" s="31" t="s">
        <v>66</v>
      </c>
      <c r="C57" s="16">
        <v>24861</v>
      </c>
      <c r="D57" s="16">
        <v>27571</v>
      </c>
      <c r="E57" s="4">
        <v>26978</v>
      </c>
      <c r="F57" s="43">
        <f t="shared" si="6"/>
        <v>0.010066906230526107</v>
      </c>
      <c r="G57" s="19">
        <f t="shared" si="7"/>
        <v>0.08515345319979084</v>
      </c>
      <c r="H57" s="16">
        <f t="shared" si="8"/>
        <v>2117</v>
      </c>
      <c r="I57" s="37">
        <f t="shared" si="9"/>
        <v>0.009598208213563534</v>
      </c>
      <c r="J57" s="4">
        <v>26288.54</v>
      </c>
      <c r="K57" s="16">
        <v>26446.98</v>
      </c>
      <c r="L57" s="37">
        <f t="shared" si="10"/>
        <v>0.006026960797366407</v>
      </c>
      <c r="M57" s="16">
        <f t="shared" si="11"/>
        <v>158.4399999999987</v>
      </c>
    </row>
    <row r="58" spans="1:13" ht="15">
      <c r="A58" s="5">
        <v>64</v>
      </c>
      <c r="B58" s="31" t="s">
        <v>67</v>
      </c>
      <c r="C58" s="16">
        <v>36644</v>
      </c>
      <c r="D58" s="16">
        <v>36947</v>
      </c>
      <c r="E58" s="4">
        <v>36785</v>
      </c>
      <c r="F58" s="43">
        <f t="shared" si="6"/>
        <v>0.013726412102079578</v>
      </c>
      <c r="G58" s="19">
        <f t="shared" si="7"/>
        <v>0.0038478332059818797</v>
      </c>
      <c r="H58" s="16">
        <f t="shared" si="8"/>
        <v>141</v>
      </c>
      <c r="I58" s="37">
        <f t="shared" si="9"/>
        <v>0.0006392760312293142</v>
      </c>
      <c r="J58" s="4">
        <v>36989.34</v>
      </c>
      <c r="K58" s="16">
        <v>37008.11</v>
      </c>
      <c r="L58" s="37">
        <f t="shared" si="10"/>
        <v>0.0005074434958829781</v>
      </c>
      <c r="M58" s="16">
        <f t="shared" si="11"/>
        <v>18.770000000004075</v>
      </c>
    </row>
    <row r="59" spans="1:13" ht="15">
      <c r="A59" s="5">
        <v>65</v>
      </c>
      <c r="B59" s="31" t="s">
        <v>68</v>
      </c>
      <c r="C59" s="16">
        <v>11873</v>
      </c>
      <c r="D59" s="16">
        <v>12819</v>
      </c>
      <c r="E59" s="4">
        <v>12878</v>
      </c>
      <c r="F59" s="43">
        <f t="shared" si="6"/>
        <v>0.004805456981122219</v>
      </c>
      <c r="G59" s="19">
        <f t="shared" si="7"/>
        <v>0.08464583508801482</v>
      </c>
      <c r="H59" s="16">
        <f t="shared" si="8"/>
        <v>1005</v>
      </c>
      <c r="I59" s="37">
        <f t="shared" si="9"/>
        <v>0.00455654192471958</v>
      </c>
      <c r="J59" s="4">
        <v>12506.14</v>
      </c>
      <c r="K59" s="16">
        <v>12337.33</v>
      </c>
      <c r="L59" s="37">
        <f t="shared" si="10"/>
        <v>-0.013498169699043789</v>
      </c>
      <c r="M59" s="16">
        <f t="shared" si="11"/>
        <v>-168.8099999999995</v>
      </c>
    </row>
    <row r="60" spans="1:13" ht="15">
      <c r="A60" s="5">
        <v>66</v>
      </c>
      <c r="B60" s="31" t="s">
        <v>69</v>
      </c>
      <c r="C60" s="16">
        <v>14834</v>
      </c>
      <c r="D60" s="16">
        <v>16797</v>
      </c>
      <c r="E60" s="4">
        <v>16868</v>
      </c>
      <c r="F60" s="43">
        <f t="shared" si="6"/>
        <v>0.006294335172974809</v>
      </c>
      <c r="G60" s="19">
        <f t="shared" si="7"/>
        <v>0.13711743292436296</v>
      </c>
      <c r="H60" s="16">
        <f t="shared" si="8"/>
        <v>2034</v>
      </c>
      <c r="I60" s="37">
        <f t="shared" si="9"/>
        <v>0.009221896790925001</v>
      </c>
      <c r="J60" s="4">
        <v>16938.41</v>
      </c>
      <c r="K60" s="16">
        <v>17442.25</v>
      </c>
      <c r="L60" s="37">
        <f t="shared" si="10"/>
        <v>0.02974541294017562</v>
      </c>
      <c r="M60" s="16">
        <f t="shared" si="11"/>
        <v>503.84000000000015</v>
      </c>
    </row>
    <row r="61" spans="1:13" ht="15">
      <c r="A61" s="5">
        <v>68</v>
      </c>
      <c r="B61" s="31" t="s">
        <v>70</v>
      </c>
      <c r="C61" s="16">
        <v>5335</v>
      </c>
      <c r="D61" s="16">
        <v>7307</v>
      </c>
      <c r="E61" s="4">
        <v>7418</v>
      </c>
      <c r="F61" s="43">
        <f t="shared" si="6"/>
        <v>0.0027680447185870955</v>
      </c>
      <c r="G61" s="19">
        <f t="shared" si="7"/>
        <v>0.39044048734770387</v>
      </c>
      <c r="H61" s="16">
        <f t="shared" si="8"/>
        <v>2083</v>
      </c>
      <c r="I61" s="37">
        <f t="shared" si="9"/>
        <v>0.009444056546458593</v>
      </c>
      <c r="J61" s="4">
        <v>7402.3</v>
      </c>
      <c r="K61" s="16">
        <v>7563.384</v>
      </c>
      <c r="L61" s="37">
        <f t="shared" si="10"/>
        <v>0.02176134444699618</v>
      </c>
      <c r="M61" s="16">
        <f t="shared" si="11"/>
        <v>161.08399999999983</v>
      </c>
    </row>
    <row r="62" spans="1:13" ht="15">
      <c r="A62" s="5">
        <v>69</v>
      </c>
      <c r="B62" s="31" t="s">
        <v>71</v>
      </c>
      <c r="C62" s="16">
        <v>51698</v>
      </c>
      <c r="D62" s="16">
        <v>58865</v>
      </c>
      <c r="E62" s="4">
        <v>59212</v>
      </c>
      <c r="F62" s="43">
        <f t="shared" si="6"/>
        <v>0.022095101628064048</v>
      </c>
      <c r="G62" s="19">
        <f t="shared" si="7"/>
        <v>0.1453441138922202</v>
      </c>
      <c r="H62" s="16">
        <f t="shared" si="8"/>
        <v>7514</v>
      </c>
      <c r="I62" s="37">
        <f t="shared" si="9"/>
        <v>0.03406751843019196</v>
      </c>
      <c r="J62" s="4">
        <v>59703.73</v>
      </c>
      <c r="K62" s="16">
        <v>60503.58</v>
      </c>
      <c r="L62" s="37">
        <f t="shared" si="10"/>
        <v>0.013396985414479104</v>
      </c>
      <c r="M62" s="16">
        <f t="shared" si="11"/>
        <v>799.8499999999985</v>
      </c>
    </row>
    <row r="63" spans="1:13" ht="15">
      <c r="A63" s="5">
        <v>70</v>
      </c>
      <c r="B63" s="31" t="s">
        <v>72</v>
      </c>
      <c r="C63" s="16">
        <v>110180</v>
      </c>
      <c r="D63" s="16">
        <v>110130</v>
      </c>
      <c r="E63" s="4">
        <v>107613</v>
      </c>
      <c r="F63" s="43">
        <f t="shared" si="6"/>
        <v>0.04015605234582274</v>
      </c>
      <c r="G63" s="19">
        <f t="shared" si="7"/>
        <v>-0.023298239244872027</v>
      </c>
      <c r="H63" s="16">
        <f t="shared" si="8"/>
        <v>-2567</v>
      </c>
      <c r="I63" s="37">
        <f t="shared" si="9"/>
        <v>-0.011638450866423046</v>
      </c>
      <c r="J63" s="4">
        <v>109619.6</v>
      </c>
      <c r="K63" s="16">
        <v>106339.3</v>
      </c>
      <c r="L63" s="37">
        <f t="shared" si="10"/>
        <v>-0.029924393082988835</v>
      </c>
      <c r="M63" s="16">
        <f t="shared" si="11"/>
        <v>-3280.300000000003</v>
      </c>
    </row>
    <row r="64" spans="1:13" ht="15">
      <c r="A64" s="5">
        <v>71</v>
      </c>
      <c r="B64" s="31" t="s">
        <v>73</v>
      </c>
      <c r="C64" s="16">
        <v>28195</v>
      </c>
      <c r="D64" s="16">
        <v>32016</v>
      </c>
      <c r="E64" s="4">
        <v>31971</v>
      </c>
      <c r="F64" s="43">
        <f t="shared" si="6"/>
        <v>0.011930056308701541</v>
      </c>
      <c r="G64" s="19">
        <f t="shared" si="7"/>
        <v>0.13392445469054798</v>
      </c>
      <c r="H64" s="16">
        <f t="shared" si="8"/>
        <v>3776</v>
      </c>
      <c r="I64" s="37">
        <f t="shared" si="9"/>
        <v>0.017119902793772273</v>
      </c>
      <c r="J64" s="4">
        <v>31929.92</v>
      </c>
      <c r="K64" s="16">
        <v>32664.95</v>
      </c>
      <c r="L64" s="37">
        <f t="shared" si="10"/>
        <v>0.02302010152233399</v>
      </c>
      <c r="M64" s="16">
        <f t="shared" si="11"/>
        <v>735.0300000000025</v>
      </c>
    </row>
    <row r="65" spans="1:13" ht="15">
      <c r="A65" s="5">
        <v>72</v>
      </c>
      <c r="B65" s="31" t="s">
        <v>74</v>
      </c>
      <c r="C65" s="16">
        <v>1984</v>
      </c>
      <c r="D65" s="16">
        <v>2412</v>
      </c>
      <c r="E65" s="4">
        <v>2366</v>
      </c>
      <c r="F65" s="43">
        <f t="shared" si="6"/>
        <v>0.0008828786470985533</v>
      </c>
      <c r="G65" s="19">
        <f t="shared" si="7"/>
        <v>0.19254032258064516</v>
      </c>
      <c r="H65" s="16">
        <f t="shared" si="8"/>
        <v>382</v>
      </c>
      <c r="I65" s="37">
        <f t="shared" si="9"/>
        <v>0.0017319393186496315</v>
      </c>
      <c r="J65" s="4">
        <v>2438.479</v>
      </c>
      <c r="K65" s="16">
        <v>2423.015</v>
      </c>
      <c r="L65" s="37">
        <f t="shared" si="10"/>
        <v>-0.006341658058158362</v>
      </c>
      <c r="M65" s="16">
        <f t="shared" si="11"/>
        <v>-15.463999999999942</v>
      </c>
    </row>
    <row r="66" spans="1:13" ht="15">
      <c r="A66" s="5">
        <v>73</v>
      </c>
      <c r="B66" s="31" t="s">
        <v>75</v>
      </c>
      <c r="C66" s="16">
        <v>21498</v>
      </c>
      <c r="D66" s="16">
        <v>23097</v>
      </c>
      <c r="E66" s="4">
        <v>20742</v>
      </c>
      <c r="F66" s="43">
        <f aca="true" t="shared" si="12" ref="F66:F90">E66/$E$90</f>
        <v>0.007739927683059253</v>
      </c>
      <c r="G66" s="19">
        <f aca="true" t="shared" si="13" ref="G66:G90">(E66-C66)/C66</f>
        <v>-0.035166061959252023</v>
      </c>
      <c r="H66" s="16">
        <f aca="true" t="shared" si="14" ref="H66:H90">E66-C66</f>
        <v>-756</v>
      </c>
      <c r="I66" s="37">
        <f aca="true" t="shared" si="15" ref="I66:I90">H66/$H$90</f>
        <v>-0.0034276076568039823</v>
      </c>
      <c r="J66" s="4">
        <v>23850</v>
      </c>
      <c r="K66" s="16">
        <v>22528.79</v>
      </c>
      <c r="L66" s="37">
        <f aca="true" t="shared" si="16" ref="L66:L90">(K66-J66)/J66</f>
        <v>-0.05539664570230604</v>
      </c>
      <c r="M66" s="16">
        <f aca="true" t="shared" si="17" ref="M66:M90">K66-J66</f>
        <v>-1321.2099999999991</v>
      </c>
    </row>
    <row r="67" spans="1:13" ht="15">
      <c r="A67" s="5">
        <v>74</v>
      </c>
      <c r="B67" s="31" t="s">
        <v>76</v>
      </c>
      <c r="C67" s="16">
        <v>3389</v>
      </c>
      <c r="D67" s="16">
        <v>4357</v>
      </c>
      <c r="E67" s="4">
        <v>4444</v>
      </c>
      <c r="F67" s="43">
        <f t="shared" si="12"/>
        <v>0.0016582893946348143</v>
      </c>
      <c r="G67" s="19">
        <f t="shared" si="13"/>
        <v>0.3113012688108587</v>
      </c>
      <c r="H67" s="16">
        <f t="shared" si="14"/>
        <v>1055</v>
      </c>
      <c r="I67" s="37">
        <f t="shared" si="15"/>
        <v>0.004783235552815081</v>
      </c>
      <c r="J67" s="4">
        <v>4306.297</v>
      </c>
      <c r="K67" s="16">
        <v>4406.28</v>
      </c>
      <c r="L67" s="37">
        <f t="shared" si="16"/>
        <v>0.023217859799266095</v>
      </c>
      <c r="M67" s="16">
        <f t="shared" si="17"/>
        <v>99.98300000000017</v>
      </c>
    </row>
    <row r="68" spans="1:13" ht="15">
      <c r="A68" s="5">
        <v>75</v>
      </c>
      <c r="B68" s="31" t="s">
        <v>77</v>
      </c>
      <c r="C68" s="16">
        <v>12449</v>
      </c>
      <c r="D68" s="16">
        <v>8782</v>
      </c>
      <c r="E68" s="4">
        <v>8665</v>
      </c>
      <c r="F68" s="43">
        <f t="shared" si="12"/>
        <v>0.0032333657975946594</v>
      </c>
      <c r="G68" s="19">
        <f t="shared" si="13"/>
        <v>-0.3039601574423649</v>
      </c>
      <c r="H68" s="16">
        <f t="shared" si="14"/>
        <v>-3784</v>
      </c>
      <c r="I68" s="37">
        <f t="shared" si="15"/>
        <v>-0.017156173774267553</v>
      </c>
      <c r="J68" s="4">
        <v>8513.732</v>
      </c>
      <c r="K68" s="16">
        <v>7917.348</v>
      </c>
      <c r="L68" s="37">
        <f t="shared" si="16"/>
        <v>-0.07004965624945676</v>
      </c>
      <c r="M68" s="16">
        <f t="shared" si="17"/>
        <v>-596.384</v>
      </c>
    </row>
    <row r="69" spans="1:13" ht="15">
      <c r="A69" s="5">
        <v>77</v>
      </c>
      <c r="B69" s="31" t="s">
        <v>78</v>
      </c>
      <c r="C69" s="16">
        <v>6272</v>
      </c>
      <c r="D69" s="16">
        <v>6656</v>
      </c>
      <c r="E69" s="4">
        <v>6993</v>
      </c>
      <c r="F69" s="43">
        <f t="shared" si="12"/>
        <v>0.0026094549362469075</v>
      </c>
      <c r="G69" s="19">
        <f t="shared" si="13"/>
        <v>0.11495535714285714</v>
      </c>
      <c r="H69" s="16">
        <f t="shared" si="14"/>
        <v>721</v>
      </c>
      <c r="I69" s="37">
        <f t="shared" si="15"/>
        <v>0.0032689221171371317</v>
      </c>
      <c r="J69" s="4">
        <v>6665.221</v>
      </c>
      <c r="K69" s="16">
        <v>6835.845</v>
      </c>
      <c r="L69" s="37">
        <f t="shared" si="16"/>
        <v>0.02559915117593261</v>
      </c>
      <c r="M69" s="16">
        <f t="shared" si="17"/>
        <v>170.6240000000007</v>
      </c>
    </row>
    <row r="70" spans="1:13" ht="15">
      <c r="A70" s="5">
        <v>78</v>
      </c>
      <c r="B70" s="31" t="s">
        <v>79</v>
      </c>
      <c r="C70" s="16">
        <v>1938</v>
      </c>
      <c r="D70" s="16">
        <v>2543</v>
      </c>
      <c r="E70" s="4">
        <v>1883</v>
      </c>
      <c r="F70" s="43">
        <f t="shared" si="12"/>
        <v>0.0007026460238742924</v>
      </c>
      <c r="G70" s="19">
        <f t="shared" si="13"/>
        <v>-0.028379772961816305</v>
      </c>
      <c r="H70" s="16">
        <f t="shared" si="14"/>
        <v>-55</v>
      </c>
      <c r="I70" s="37">
        <f t="shared" si="15"/>
        <v>-0.00024936299090505163</v>
      </c>
      <c r="J70" s="4">
        <v>2462.185</v>
      </c>
      <c r="K70" s="16">
        <v>2306.31</v>
      </c>
      <c r="L70" s="37">
        <f t="shared" si="16"/>
        <v>-0.06330759061565236</v>
      </c>
      <c r="M70" s="16">
        <f t="shared" si="17"/>
        <v>-155.875</v>
      </c>
    </row>
    <row r="71" spans="1:13" ht="15">
      <c r="A71" s="5">
        <v>79</v>
      </c>
      <c r="B71" s="31" t="s">
        <v>80</v>
      </c>
      <c r="C71" s="16">
        <v>15342</v>
      </c>
      <c r="D71" s="16">
        <v>16150</v>
      </c>
      <c r="E71" s="4">
        <v>16056</v>
      </c>
      <c r="F71" s="43">
        <f t="shared" si="12"/>
        <v>0.005991335400597791</v>
      </c>
      <c r="G71" s="19">
        <f t="shared" si="13"/>
        <v>0.04653891278842393</v>
      </c>
      <c r="H71" s="16">
        <f t="shared" si="14"/>
        <v>714</v>
      </c>
      <c r="I71" s="37">
        <f t="shared" si="15"/>
        <v>0.0032371850092037615</v>
      </c>
      <c r="J71" s="4">
        <v>17359.48</v>
      </c>
      <c r="K71" s="16">
        <v>17523.9</v>
      </c>
      <c r="L71" s="37">
        <f t="shared" si="16"/>
        <v>0.009471481864664259</v>
      </c>
      <c r="M71" s="16">
        <f t="shared" si="17"/>
        <v>164.4200000000019</v>
      </c>
    </row>
    <row r="72" spans="1:13" ht="15">
      <c r="A72" s="5">
        <v>80</v>
      </c>
      <c r="B72" s="31" t="s">
        <v>81</v>
      </c>
      <c r="C72" s="16">
        <v>17448</v>
      </c>
      <c r="D72" s="16">
        <v>19981</v>
      </c>
      <c r="E72" s="4">
        <v>19633</v>
      </c>
      <c r="F72" s="43">
        <f t="shared" si="12"/>
        <v>0.007326101639258621</v>
      </c>
      <c r="G72" s="19">
        <f t="shared" si="13"/>
        <v>0.12522925263640533</v>
      </c>
      <c r="H72" s="16">
        <f t="shared" si="14"/>
        <v>2185</v>
      </c>
      <c r="I72" s="37">
        <f t="shared" si="15"/>
        <v>0.009906511547773415</v>
      </c>
      <c r="J72" s="4">
        <v>20082.68</v>
      </c>
      <c r="K72" s="16">
        <v>20053.14</v>
      </c>
      <c r="L72" s="37">
        <f t="shared" si="16"/>
        <v>-0.0014709192199447918</v>
      </c>
      <c r="M72" s="16">
        <f t="shared" si="17"/>
        <v>-29.540000000000873</v>
      </c>
    </row>
    <row r="73" spans="1:13" ht="15">
      <c r="A73" s="5">
        <v>81</v>
      </c>
      <c r="B73" s="31" t="s">
        <v>82</v>
      </c>
      <c r="C73" s="16">
        <v>59892</v>
      </c>
      <c r="D73" s="16">
        <v>71508</v>
      </c>
      <c r="E73" s="4">
        <v>73425</v>
      </c>
      <c r="F73" s="43">
        <f t="shared" si="12"/>
        <v>0.027398717101948977</v>
      </c>
      <c r="G73" s="19">
        <f t="shared" si="13"/>
        <v>0.2259567220997796</v>
      </c>
      <c r="H73" s="16">
        <f t="shared" si="14"/>
        <v>13533</v>
      </c>
      <c r="I73" s="37">
        <f t="shared" si="15"/>
        <v>0.061356897380328436</v>
      </c>
      <c r="J73" s="4">
        <v>73071.88</v>
      </c>
      <c r="K73" s="16">
        <v>74726.13</v>
      </c>
      <c r="L73" s="37">
        <f t="shared" si="16"/>
        <v>0.022638667569521955</v>
      </c>
      <c r="M73" s="16">
        <f t="shared" si="17"/>
        <v>1654.25</v>
      </c>
    </row>
    <row r="74" spans="1:13" ht="15">
      <c r="A74" s="5">
        <v>82</v>
      </c>
      <c r="B74" s="31" t="s">
        <v>83</v>
      </c>
      <c r="C74" s="16">
        <v>85436</v>
      </c>
      <c r="D74" s="16">
        <v>102290</v>
      </c>
      <c r="E74" s="4">
        <v>101623</v>
      </c>
      <c r="F74" s="43">
        <f t="shared" si="12"/>
        <v>0.03792086929589868</v>
      </c>
      <c r="G74" s="19">
        <f t="shared" si="13"/>
        <v>0.1894634580270612</v>
      </c>
      <c r="H74" s="16">
        <f t="shared" si="14"/>
        <v>16187</v>
      </c>
      <c r="I74" s="37">
        <f t="shared" si="15"/>
        <v>0.07338979515963766</v>
      </c>
      <c r="J74" s="4">
        <v>112056.6</v>
      </c>
      <c r="K74" s="16">
        <v>110381</v>
      </c>
      <c r="L74" s="37">
        <f t="shared" si="16"/>
        <v>-0.014953157600712549</v>
      </c>
      <c r="M74" s="16">
        <f t="shared" si="17"/>
        <v>-1675.6000000000058</v>
      </c>
    </row>
    <row r="75" spans="1:13" ht="15">
      <c r="A75" s="5">
        <v>84</v>
      </c>
      <c r="B75" s="31" t="s">
        <v>84</v>
      </c>
      <c r="C75" s="16">
        <v>743</v>
      </c>
      <c r="D75" s="16">
        <v>645</v>
      </c>
      <c r="E75" s="4">
        <v>630</v>
      </c>
      <c r="F75" s="43">
        <f t="shared" si="12"/>
        <v>0.00023508603029251418</v>
      </c>
      <c r="G75" s="19">
        <f t="shared" si="13"/>
        <v>-0.15208613728129206</v>
      </c>
      <c r="H75" s="16">
        <f t="shared" si="14"/>
        <v>-113</v>
      </c>
      <c r="I75" s="37">
        <f t="shared" si="15"/>
        <v>-0.0005123275994958333</v>
      </c>
      <c r="J75" s="4">
        <v>681.0617</v>
      </c>
      <c r="K75" s="16">
        <v>666.8825</v>
      </c>
      <c r="L75" s="37">
        <f t="shared" si="16"/>
        <v>-0.020819259106773916</v>
      </c>
      <c r="M75" s="16">
        <f t="shared" si="17"/>
        <v>-14.179199999999923</v>
      </c>
    </row>
    <row r="76" spans="1:13" ht="15">
      <c r="A76" s="5">
        <v>85</v>
      </c>
      <c r="B76" s="31" t="s">
        <v>85</v>
      </c>
      <c r="C76" s="16">
        <v>260669</v>
      </c>
      <c r="D76" s="16">
        <v>234105</v>
      </c>
      <c r="E76" s="4">
        <v>228971</v>
      </c>
      <c r="F76" s="43">
        <f t="shared" si="12"/>
        <v>0.08544108482874169</v>
      </c>
      <c r="G76" s="19">
        <f t="shared" si="13"/>
        <v>-0.1216024920493039</v>
      </c>
      <c r="H76" s="16">
        <f t="shared" si="14"/>
        <v>-31698</v>
      </c>
      <c r="I76" s="37">
        <f t="shared" si="15"/>
        <v>-0.14371469246742413</v>
      </c>
      <c r="J76" s="4">
        <v>229724.7</v>
      </c>
      <c r="K76" s="16">
        <v>224599.5</v>
      </c>
      <c r="L76" s="37">
        <f t="shared" si="16"/>
        <v>-0.02231018257940923</v>
      </c>
      <c r="M76" s="16">
        <f t="shared" si="17"/>
        <v>-5125.200000000012</v>
      </c>
    </row>
    <row r="77" spans="1:13" ht="15">
      <c r="A77" s="5">
        <v>86</v>
      </c>
      <c r="B77" s="31" t="s">
        <v>86</v>
      </c>
      <c r="C77" s="16">
        <v>149862</v>
      </c>
      <c r="D77" s="16">
        <v>132901</v>
      </c>
      <c r="E77" s="4">
        <v>133313</v>
      </c>
      <c r="F77" s="43">
        <f t="shared" si="12"/>
        <v>0.04974606977204118</v>
      </c>
      <c r="G77" s="19">
        <f t="shared" si="13"/>
        <v>-0.11042826066647983</v>
      </c>
      <c r="H77" s="16">
        <f t="shared" si="14"/>
        <v>-16549</v>
      </c>
      <c r="I77" s="37">
        <f t="shared" si="15"/>
        <v>-0.07503105702704908</v>
      </c>
      <c r="J77" s="4">
        <v>133194.8</v>
      </c>
      <c r="K77" s="16">
        <v>133872.2</v>
      </c>
      <c r="L77" s="37">
        <f t="shared" si="16"/>
        <v>0.0050857841297109446</v>
      </c>
      <c r="M77" s="16">
        <f t="shared" si="17"/>
        <v>677.4000000000233</v>
      </c>
    </row>
    <row r="78" spans="1:13" ht="15">
      <c r="A78" s="5">
        <v>87</v>
      </c>
      <c r="B78" s="31" t="s">
        <v>87</v>
      </c>
      <c r="C78" s="16">
        <v>8836</v>
      </c>
      <c r="D78" s="16">
        <v>9524</v>
      </c>
      <c r="E78" s="4">
        <v>9389</v>
      </c>
      <c r="F78" s="43">
        <f t="shared" si="12"/>
        <v>0.003503528156216533</v>
      </c>
      <c r="G78" s="19">
        <f t="shared" si="13"/>
        <v>0.06258488003621548</v>
      </c>
      <c r="H78" s="16">
        <f t="shared" si="14"/>
        <v>553</v>
      </c>
      <c r="I78" s="37">
        <f t="shared" si="15"/>
        <v>0.0025072315267362466</v>
      </c>
      <c r="J78" s="4">
        <v>9413.931</v>
      </c>
      <c r="K78" s="16">
        <v>9351.34</v>
      </c>
      <c r="L78" s="37">
        <f t="shared" si="16"/>
        <v>-0.006648763412436351</v>
      </c>
      <c r="M78" s="16">
        <f t="shared" si="17"/>
        <v>-62.59100000000035</v>
      </c>
    </row>
    <row r="79" spans="1:13" ht="15">
      <c r="A79" s="5">
        <v>88</v>
      </c>
      <c r="B79" s="31" t="s">
        <v>88</v>
      </c>
      <c r="C79" s="16">
        <v>15448</v>
      </c>
      <c r="D79" s="16">
        <v>19092</v>
      </c>
      <c r="E79" s="4">
        <v>19234</v>
      </c>
      <c r="F79" s="43">
        <f t="shared" si="12"/>
        <v>0.007177213820073362</v>
      </c>
      <c r="G79" s="19">
        <f t="shared" si="13"/>
        <v>0.24508026929052304</v>
      </c>
      <c r="H79" s="16">
        <f t="shared" si="14"/>
        <v>3786</v>
      </c>
      <c r="I79" s="37">
        <f t="shared" si="15"/>
        <v>0.01716524151939137</v>
      </c>
      <c r="J79" s="4">
        <v>18697.12</v>
      </c>
      <c r="K79" s="16">
        <v>19251.17</v>
      </c>
      <c r="L79" s="37">
        <f t="shared" si="16"/>
        <v>0.029632906030447433</v>
      </c>
      <c r="M79" s="16">
        <f t="shared" si="17"/>
        <v>554.0499999999993</v>
      </c>
    </row>
    <row r="80" spans="1:13" ht="15">
      <c r="A80" s="5">
        <v>90</v>
      </c>
      <c r="B80" s="31" t="s">
        <v>89</v>
      </c>
      <c r="C80" s="16">
        <v>3415</v>
      </c>
      <c r="D80" s="16">
        <v>3875</v>
      </c>
      <c r="E80" s="4">
        <v>3713</v>
      </c>
      <c r="F80" s="43">
        <f t="shared" si="12"/>
        <v>0.0013855149690096909</v>
      </c>
      <c r="G80" s="19">
        <f t="shared" si="13"/>
        <v>0.08726207906295753</v>
      </c>
      <c r="H80" s="16">
        <f t="shared" si="14"/>
        <v>298</v>
      </c>
      <c r="I80" s="37">
        <f t="shared" si="15"/>
        <v>0.001351094023449189</v>
      </c>
      <c r="J80" s="4">
        <v>3809.945</v>
      </c>
      <c r="K80" s="16">
        <v>3736.834</v>
      </c>
      <c r="L80" s="37">
        <f t="shared" si="16"/>
        <v>-0.01918951585915291</v>
      </c>
      <c r="M80" s="16">
        <f t="shared" si="17"/>
        <v>-73.11100000000033</v>
      </c>
    </row>
    <row r="81" spans="1:13" ht="15">
      <c r="A81" s="5">
        <v>91</v>
      </c>
      <c r="B81" s="31" t="s">
        <v>90</v>
      </c>
      <c r="C81" s="16">
        <v>708</v>
      </c>
      <c r="D81" s="16">
        <v>599</v>
      </c>
      <c r="E81" s="4">
        <v>751</v>
      </c>
      <c r="F81" s="43">
        <f t="shared" si="12"/>
        <v>0.00028023747420583835</v>
      </c>
      <c r="G81" s="19">
        <f t="shared" si="13"/>
        <v>0.06073446327683616</v>
      </c>
      <c r="H81" s="16">
        <f t="shared" si="14"/>
        <v>43</v>
      </c>
      <c r="I81" s="37">
        <f t="shared" si="15"/>
        <v>0.00019495652016213129</v>
      </c>
      <c r="J81" s="4">
        <v>614.3187</v>
      </c>
      <c r="K81" s="16">
        <v>662.7614</v>
      </c>
      <c r="L81" s="37">
        <f t="shared" si="16"/>
        <v>0.07885597491985828</v>
      </c>
      <c r="M81" s="16">
        <f t="shared" si="17"/>
        <v>48.442699999999945</v>
      </c>
    </row>
    <row r="82" spans="1:13" ht="15">
      <c r="A82" s="5">
        <v>92</v>
      </c>
      <c r="B82" s="31" t="s">
        <v>91</v>
      </c>
      <c r="C82" s="16">
        <v>4517</v>
      </c>
      <c r="D82" s="16">
        <v>5214</v>
      </c>
      <c r="E82" s="4">
        <v>5088</v>
      </c>
      <c r="F82" s="43">
        <f t="shared" si="12"/>
        <v>0.0018985995589338289</v>
      </c>
      <c r="G82" s="19">
        <f t="shared" si="13"/>
        <v>0.12641133495682974</v>
      </c>
      <c r="H82" s="16">
        <f t="shared" si="14"/>
        <v>571</v>
      </c>
      <c r="I82" s="37">
        <f t="shared" si="15"/>
        <v>0.002588841232850627</v>
      </c>
      <c r="J82" s="4">
        <v>5089.992</v>
      </c>
      <c r="K82" s="16">
        <v>4882.996</v>
      </c>
      <c r="L82" s="37">
        <f t="shared" si="16"/>
        <v>-0.040667254486844</v>
      </c>
      <c r="M82" s="16">
        <f t="shared" si="17"/>
        <v>-206.9960000000001</v>
      </c>
    </row>
    <row r="83" spans="1:13" ht="15">
      <c r="A83" s="5">
        <v>93</v>
      </c>
      <c r="B83" s="31" t="s">
        <v>92</v>
      </c>
      <c r="C83" s="16">
        <v>8946</v>
      </c>
      <c r="D83" s="16">
        <v>11380</v>
      </c>
      <c r="E83" s="4">
        <v>11418</v>
      </c>
      <c r="F83" s="43">
        <f t="shared" si="12"/>
        <v>0.004260654434730043</v>
      </c>
      <c r="G83" s="19">
        <f t="shared" si="13"/>
        <v>0.2763246143527834</v>
      </c>
      <c r="H83" s="16">
        <f t="shared" si="14"/>
        <v>2472</v>
      </c>
      <c r="I83" s="37">
        <f t="shared" si="15"/>
        <v>0.011207732973041593</v>
      </c>
      <c r="J83" s="4">
        <v>11385.85</v>
      </c>
      <c r="K83" s="16">
        <v>11727.05</v>
      </c>
      <c r="L83" s="37">
        <f t="shared" si="16"/>
        <v>0.029967020468388297</v>
      </c>
      <c r="M83" s="16">
        <f t="shared" si="17"/>
        <v>341.1999999999989</v>
      </c>
    </row>
    <row r="84" spans="1:13" ht="15">
      <c r="A84" s="5">
        <v>94</v>
      </c>
      <c r="B84" s="31" t="s">
        <v>93</v>
      </c>
      <c r="C84" s="16">
        <v>14480</v>
      </c>
      <c r="D84" s="16">
        <v>12579</v>
      </c>
      <c r="E84" s="4">
        <v>12699</v>
      </c>
      <c r="F84" s="43">
        <f t="shared" si="12"/>
        <v>0.004738662696324822</v>
      </c>
      <c r="G84" s="19">
        <f t="shared" si="13"/>
        <v>-0.12299723756906078</v>
      </c>
      <c r="H84" s="16">
        <f t="shared" si="14"/>
        <v>-1781</v>
      </c>
      <c r="I84" s="37">
        <f t="shared" si="15"/>
        <v>-0.008074827032761763</v>
      </c>
      <c r="J84" s="4">
        <v>12633.3</v>
      </c>
      <c r="K84" s="16">
        <v>12848.3</v>
      </c>
      <c r="L84" s="37">
        <f t="shared" si="16"/>
        <v>0.017018514560724434</v>
      </c>
      <c r="M84" s="16">
        <f t="shared" si="17"/>
        <v>215</v>
      </c>
    </row>
    <row r="85" spans="1:13" ht="15">
      <c r="A85" s="5">
        <v>95</v>
      </c>
      <c r="B85" s="31" t="s">
        <v>94</v>
      </c>
      <c r="C85" s="16">
        <v>13869</v>
      </c>
      <c r="D85" s="16">
        <v>15186</v>
      </c>
      <c r="E85" s="4">
        <v>15205</v>
      </c>
      <c r="F85" s="43">
        <f t="shared" si="12"/>
        <v>0.005673782683488378</v>
      </c>
      <c r="G85" s="19">
        <f t="shared" si="13"/>
        <v>0.09632994448049607</v>
      </c>
      <c r="H85" s="16">
        <f t="shared" si="14"/>
        <v>1336</v>
      </c>
      <c r="I85" s="37">
        <f t="shared" si="15"/>
        <v>0.0060572537427117995</v>
      </c>
      <c r="J85" s="4">
        <v>14928.41</v>
      </c>
      <c r="K85" s="16">
        <v>14884.98</v>
      </c>
      <c r="L85" s="37">
        <f t="shared" si="16"/>
        <v>-0.0029092180614010664</v>
      </c>
      <c r="M85" s="16">
        <f t="shared" si="17"/>
        <v>-43.43000000000029</v>
      </c>
    </row>
    <row r="86" spans="1:13" ht="15">
      <c r="A86" s="5">
        <v>96</v>
      </c>
      <c r="B86" s="31" t="s">
        <v>95</v>
      </c>
      <c r="C86" s="16">
        <v>90008</v>
      </c>
      <c r="D86" s="16">
        <v>104617</v>
      </c>
      <c r="E86" s="4">
        <v>104140</v>
      </c>
      <c r="F86" s="43">
        <f t="shared" si="12"/>
        <v>0.038860093959781634</v>
      </c>
      <c r="G86" s="19">
        <f t="shared" si="13"/>
        <v>0.15700826593191716</v>
      </c>
      <c r="H86" s="16">
        <f t="shared" si="14"/>
        <v>14132</v>
      </c>
      <c r="I86" s="37">
        <f t="shared" si="15"/>
        <v>0.06407268704491254</v>
      </c>
      <c r="J86" s="4">
        <v>103553.9</v>
      </c>
      <c r="K86" s="16">
        <v>105003.4</v>
      </c>
      <c r="L86" s="37">
        <f t="shared" si="16"/>
        <v>0.013997541377002702</v>
      </c>
      <c r="M86" s="16">
        <f t="shared" si="17"/>
        <v>1449.5</v>
      </c>
    </row>
    <row r="87" spans="1:13" ht="15">
      <c r="A87" s="5">
        <v>97</v>
      </c>
      <c r="B87" s="31" t="s">
        <v>96</v>
      </c>
      <c r="C87" s="16">
        <v>1864</v>
      </c>
      <c r="D87" s="16">
        <v>2579</v>
      </c>
      <c r="E87" s="4">
        <v>2674</v>
      </c>
      <c r="F87" s="43">
        <f t="shared" si="12"/>
        <v>0.0009978095952415601</v>
      </c>
      <c r="G87" s="19">
        <f t="shared" si="13"/>
        <v>0.434549356223176</v>
      </c>
      <c r="H87" s="16">
        <f t="shared" si="14"/>
        <v>810</v>
      </c>
      <c r="I87" s="37">
        <f t="shared" si="15"/>
        <v>0.0036724367751471243</v>
      </c>
      <c r="J87" s="4">
        <v>2575.898</v>
      </c>
      <c r="K87" s="16">
        <v>2658.488</v>
      </c>
      <c r="L87" s="37">
        <f t="shared" si="16"/>
        <v>0.03206260496339517</v>
      </c>
      <c r="M87" s="16">
        <f t="shared" si="17"/>
        <v>82.58999999999969</v>
      </c>
    </row>
    <row r="88" spans="1:13" ht="15">
      <c r="A88" s="5">
        <v>98</v>
      </c>
      <c r="B88" s="31" t="s">
        <v>97</v>
      </c>
      <c r="C88" s="16">
        <v>936</v>
      </c>
      <c r="D88" s="16">
        <v>1048</v>
      </c>
      <c r="E88" s="4">
        <v>1024</v>
      </c>
      <c r="F88" s="43">
        <f t="shared" si="12"/>
        <v>0.0003821080873325945</v>
      </c>
      <c r="G88" s="19">
        <f t="shared" si="13"/>
        <v>0.09401709401709402</v>
      </c>
      <c r="H88" s="16">
        <f t="shared" si="14"/>
        <v>88</v>
      </c>
      <c r="I88" s="37">
        <f t="shared" si="15"/>
        <v>0.0003989807854480826</v>
      </c>
      <c r="J88" s="4">
        <v>1037.243</v>
      </c>
      <c r="K88" s="16">
        <v>1035.682</v>
      </c>
      <c r="L88" s="37">
        <f t="shared" si="16"/>
        <v>-0.00150495110596063</v>
      </c>
      <c r="M88" s="16">
        <f t="shared" si="17"/>
        <v>-1.5609999999999218</v>
      </c>
    </row>
    <row r="89" spans="1:13" ht="15.75" thickBot="1">
      <c r="A89" s="6">
        <v>99</v>
      </c>
      <c r="B89" s="32" t="s">
        <v>98</v>
      </c>
      <c r="C89" s="16">
        <v>1368</v>
      </c>
      <c r="D89" s="16">
        <v>1450</v>
      </c>
      <c r="E89" s="4">
        <v>1441</v>
      </c>
      <c r="F89" s="43">
        <f t="shared" si="12"/>
        <v>0.0005377126502404967</v>
      </c>
      <c r="G89" s="19">
        <f t="shared" si="13"/>
        <v>0.0533625730994152</v>
      </c>
      <c r="H89" s="21">
        <f t="shared" si="14"/>
        <v>73</v>
      </c>
      <c r="I89" s="69">
        <f t="shared" si="15"/>
        <v>0.0003309726970194322</v>
      </c>
      <c r="J89" s="4">
        <v>1345.786</v>
      </c>
      <c r="K89" s="16">
        <v>1307.222</v>
      </c>
      <c r="L89" s="37">
        <f t="shared" si="16"/>
        <v>-0.02865537314253535</v>
      </c>
      <c r="M89" s="16">
        <f t="shared" si="17"/>
        <v>-38.56400000000008</v>
      </c>
    </row>
    <row r="90" spans="1:13" ht="15.75" thickBot="1">
      <c r="A90" s="98" t="s">
        <v>99</v>
      </c>
      <c r="B90" s="99"/>
      <c r="C90" s="58">
        <v>2459308</v>
      </c>
      <c r="D90" s="58">
        <v>2685571</v>
      </c>
      <c r="E90" s="73">
        <v>2679870</v>
      </c>
      <c r="F90" s="45">
        <f t="shared" si="12"/>
        <v>1</v>
      </c>
      <c r="G90" s="28">
        <f t="shared" si="13"/>
        <v>0.08968457793818424</v>
      </c>
      <c r="H90" s="58">
        <f t="shared" si="14"/>
        <v>220562</v>
      </c>
      <c r="I90" s="70">
        <f t="shared" si="15"/>
        <v>1</v>
      </c>
      <c r="J90" s="59">
        <v>2715428</v>
      </c>
      <c r="K90" s="58">
        <v>2731019</v>
      </c>
      <c r="L90" s="39">
        <f t="shared" si="16"/>
        <v>0.0057416363092669</v>
      </c>
      <c r="M90" s="58">
        <f t="shared" si="17"/>
        <v>15591</v>
      </c>
    </row>
    <row r="91" spans="10:11" ht="15">
      <c r="J91" s="12"/>
      <c r="K91" s="12"/>
    </row>
  </sheetData>
  <sheetProtection/>
  <autoFilter ref="A1:M90"/>
  <mergeCells count="1">
    <mergeCell ref="A90:B9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30" sqref="J30"/>
    </sheetView>
  </sheetViews>
  <sheetFormatPr defaultColWidth="9.140625" defaultRowHeight="15"/>
  <cols>
    <col min="1" max="1" width="13.7109375" style="0" bestFit="1" customWidth="1"/>
    <col min="2" max="2" width="34.57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33.140625" style="0" bestFit="1" customWidth="1"/>
    <col min="7" max="7" width="28.57421875" style="0" bestFit="1" customWidth="1"/>
    <col min="8" max="8" width="26.7109375" style="0" bestFit="1" customWidth="1"/>
    <col min="9" max="9" width="20.28125" style="0" customWidth="1"/>
    <col min="10" max="11" width="21.28125" style="0" bestFit="1" customWidth="1"/>
    <col min="12" max="13" width="36.421875" style="0" customWidth="1"/>
  </cols>
  <sheetData>
    <row r="1" spans="1:13" ht="45.75" thickBot="1">
      <c r="A1" s="41" t="s">
        <v>2</v>
      </c>
      <c r="B1" s="20" t="s">
        <v>100</v>
      </c>
      <c r="C1" s="81">
        <v>40575</v>
      </c>
      <c r="D1" s="80">
        <v>40909</v>
      </c>
      <c r="E1" s="81">
        <v>40940</v>
      </c>
      <c r="F1" s="17" t="s">
        <v>290</v>
      </c>
      <c r="G1" s="17" t="s">
        <v>278</v>
      </c>
      <c r="H1" s="17" t="s">
        <v>279</v>
      </c>
      <c r="I1" s="17" t="s">
        <v>280</v>
      </c>
      <c r="J1" s="79" t="s">
        <v>276</v>
      </c>
      <c r="K1" s="77" t="s">
        <v>281</v>
      </c>
      <c r="L1" s="56" t="s">
        <v>291</v>
      </c>
      <c r="M1" s="44" t="s">
        <v>292</v>
      </c>
    </row>
    <row r="2" spans="1:13" ht="15">
      <c r="A2" s="5">
        <v>10</v>
      </c>
      <c r="B2" s="31" t="s">
        <v>19</v>
      </c>
      <c r="C2" s="16">
        <v>79474</v>
      </c>
      <c r="D2" s="16">
        <v>90089</v>
      </c>
      <c r="E2" s="4">
        <v>89317</v>
      </c>
      <c r="F2" s="43">
        <f aca="true" t="shared" si="0" ref="F2:F26">E2/$E$26</f>
        <v>0.13350602605936226</v>
      </c>
      <c r="G2" s="19">
        <f aca="true" t="shared" si="1" ref="G2:G26">(E2-C2)/C2</f>
        <v>0.12385182575433475</v>
      </c>
      <c r="H2" s="16">
        <f aca="true" t="shared" si="2" ref="H2:H26">E2-C2</f>
        <v>9843</v>
      </c>
      <c r="I2" s="37">
        <f aca="true" t="shared" si="3" ref="I2:I26">H2/$H$26</f>
        <v>0.12481296441885825</v>
      </c>
      <c r="J2" s="4">
        <v>92345.57</v>
      </c>
      <c r="K2" s="16">
        <v>93869.8</v>
      </c>
      <c r="L2" s="37">
        <f aca="true" t="shared" si="4" ref="L2:L26">(K2-J2)/J2</f>
        <v>0.016505718682552892</v>
      </c>
      <c r="M2" s="16">
        <f aca="true" t="shared" si="5" ref="M2:M26">K2-J2</f>
        <v>1524.229999999996</v>
      </c>
    </row>
    <row r="3" spans="1:13" ht="15">
      <c r="A3" s="5">
        <v>11</v>
      </c>
      <c r="B3" s="31" t="s">
        <v>20</v>
      </c>
      <c r="C3" s="16">
        <v>1588</v>
      </c>
      <c r="D3" s="16">
        <v>1693</v>
      </c>
      <c r="E3" s="4">
        <v>1695</v>
      </c>
      <c r="F3" s="43">
        <f t="shared" si="0"/>
        <v>0.0025335906285546875</v>
      </c>
      <c r="G3" s="19">
        <f t="shared" si="1"/>
        <v>0.06738035264483627</v>
      </c>
      <c r="H3" s="16">
        <f t="shared" si="2"/>
        <v>107</v>
      </c>
      <c r="I3" s="37">
        <f t="shared" si="3"/>
        <v>0.00135680048692653</v>
      </c>
      <c r="J3" s="4">
        <v>1750.055</v>
      </c>
      <c r="K3" s="16">
        <v>1783.592</v>
      </c>
      <c r="L3" s="37">
        <f t="shared" si="4"/>
        <v>0.019163397721785908</v>
      </c>
      <c r="M3" s="16">
        <f t="shared" si="5"/>
        <v>33.537000000000035</v>
      </c>
    </row>
    <row r="4" spans="1:13" ht="15">
      <c r="A4" s="5">
        <v>12</v>
      </c>
      <c r="B4" s="31" t="s">
        <v>21</v>
      </c>
      <c r="C4" s="16">
        <v>983</v>
      </c>
      <c r="D4" s="16">
        <v>1327</v>
      </c>
      <c r="E4" s="4">
        <v>1317</v>
      </c>
      <c r="F4" s="43">
        <f t="shared" si="0"/>
        <v>0.0019685774972309873</v>
      </c>
      <c r="G4" s="19">
        <f t="shared" si="1"/>
        <v>0.3397761953204476</v>
      </c>
      <c r="H4" s="16">
        <f t="shared" si="2"/>
        <v>334</v>
      </c>
      <c r="I4" s="37">
        <f t="shared" si="3"/>
        <v>0.004235246379751972</v>
      </c>
      <c r="J4" s="4">
        <v>2048.148</v>
      </c>
      <c r="K4" s="16">
        <v>2158.66</v>
      </c>
      <c r="L4" s="37">
        <f t="shared" si="4"/>
        <v>0.05395703826090678</v>
      </c>
      <c r="M4" s="16">
        <f t="shared" si="5"/>
        <v>110.51199999999972</v>
      </c>
    </row>
    <row r="5" spans="1:13" ht="15">
      <c r="A5" s="5">
        <v>13</v>
      </c>
      <c r="B5" s="31" t="s">
        <v>22</v>
      </c>
      <c r="C5" s="16">
        <v>101633</v>
      </c>
      <c r="D5" s="16">
        <v>114230</v>
      </c>
      <c r="E5" s="4">
        <v>115053</v>
      </c>
      <c r="F5" s="43">
        <f t="shared" si="0"/>
        <v>0.171974750788851</v>
      </c>
      <c r="G5" s="19">
        <f t="shared" si="1"/>
        <v>0.13204372595515237</v>
      </c>
      <c r="H5" s="16">
        <f t="shared" si="2"/>
        <v>13420</v>
      </c>
      <c r="I5" s="37">
        <f t="shared" si="3"/>
        <v>0.17017067789302834</v>
      </c>
      <c r="J5" s="4">
        <v>115353.1</v>
      </c>
      <c r="K5" s="16">
        <v>116889.2</v>
      </c>
      <c r="L5" s="37">
        <f t="shared" si="4"/>
        <v>0.013316503847750873</v>
      </c>
      <c r="M5" s="16">
        <f t="shared" si="5"/>
        <v>1536.0999999999913</v>
      </c>
    </row>
    <row r="6" spans="1:13" ht="15">
      <c r="A6" s="5">
        <v>14</v>
      </c>
      <c r="B6" s="31" t="s">
        <v>23</v>
      </c>
      <c r="C6" s="16">
        <v>178370</v>
      </c>
      <c r="D6" s="16">
        <v>194671</v>
      </c>
      <c r="E6" s="4">
        <v>197273</v>
      </c>
      <c r="F6" s="43">
        <f t="shared" si="0"/>
        <v>0.2948725805704241</v>
      </c>
      <c r="G6" s="19">
        <f t="shared" si="1"/>
        <v>0.10597634131300107</v>
      </c>
      <c r="H6" s="16">
        <f t="shared" si="2"/>
        <v>18903</v>
      </c>
      <c r="I6" s="37">
        <f t="shared" si="3"/>
        <v>0.2396971925642261</v>
      </c>
      <c r="J6" s="4">
        <v>193552.8</v>
      </c>
      <c r="K6" s="16">
        <v>197400.5</v>
      </c>
      <c r="L6" s="37">
        <f t="shared" si="4"/>
        <v>0.019879330084607464</v>
      </c>
      <c r="M6" s="16">
        <f t="shared" si="5"/>
        <v>3847.7000000000116</v>
      </c>
    </row>
    <row r="7" spans="1:13" ht="15">
      <c r="A7" s="5">
        <v>15</v>
      </c>
      <c r="B7" s="31" t="s">
        <v>24</v>
      </c>
      <c r="C7" s="16">
        <v>8056</v>
      </c>
      <c r="D7" s="16">
        <v>9894</v>
      </c>
      <c r="E7" s="4">
        <v>9902</v>
      </c>
      <c r="F7" s="43">
        <f t="shared" si="0"/>
        <v>0.014800952450707089</v>
      </c>
      <c r="G7" s="19">
        <f t="shared" si="1"/>
        <v>0.2291459781529295</v>
      </c>
      <c r="H7" s="16">
        <f t="shared" si="2"/>
        <v>1846</v>
      </c>
      <c r="I7" s="37">
        <f t="shared" si="3"/>
        <v>0.023407978494078264</v>
      </c>
      <c r="J7" s="4">
        <v>10010.19</v>
      </c>
      <c r="K7" s="16">
        <v>10123.46</v>
      </c>
      <c r="L7" s="37">
        <f t="shared" si="4"/>
        <v>0.011315469536542125</v>
      </c>
      <c r="M7" s="16">
        <f t="shared" si="5"/>
        <v>113.26999999999862</v>
      </c>
    </row>
    <row r="8" spans="1:13" ht="15">
      <c r="A8" s="5">
        <v>16</v>
      </c>
      <c r="B8" s="31" t="s">
        <v>25</v>
      </c>
      <c r="C8" s="16">
        <v>5110</v>
      </c>
      <c r="D8" s="16">
        <v>6062</v>
      </c>
      <c r="E8" s="4">
        <v>6190</v>
      </c>
      <c r="F8" s="43">
        <f t="shared" si="0"/>
        <v>0.009252463711359005</v>
      </c>
      <c r="G8" s="19">
        <f t="shared" si="1"/>
        <v>0.21135029354207435</v>
      </c>
      <c r="H8" s="16">
        <f t="shared" si="2"/>
        <v>1080</v>
      </c>
      <c r="I8" s="37">
        <f t="shared" si="3"/>
        <v>0.013694808653090208</v>
      </c>
      <c r="J8" s="4">
        <v>6194.408</v>
      </c>
      <c r="K8" s="16">
        <v>6397.22</v>
      </c>
      <c r="L8" s="37">
        <f t="shared" si="4"/>
        <v>0.032741143302152505</v>
      </c>
      <c r="M8" s="16">
        <f t="shared" si="5"/>
        <v>202.8119999999999</v>
      </c>
    </row>
    <row r="9" spans="1:13" ht="15">
      <c r="A9" s="5">
        <v>17</v>
      </c>
      <c r="B9" s="31" t="s">
        <v>26</v>
      </c>
      <c r="C9" s="16">
        <v>7279</v>
      </c>
      <c r="D9" s="16">
        <v>7490</v>
      </c>
      <c r="E9" s="4">
        <v>7297</v>
      </c>
      <c r="F9" s="43">
        <f t="shared" si="0"/>
        <v>0.01090714502452127</v>
      </c>
      <c r="G9" s="19">
        <f t="shared" si="1"/>
        <v>0.00247286715208133</v>
      </c>
      <c r="H9" s="16">
        <f t="shared" si="2"/>
        <v>18</v>
      </c>
      <c r="I9" s="37">
        <f t="shared" si="3"/>
        <v>0.0002282468108848368</v>
      </c>
      <c r="J9" s="4">
        <v>7444.113</v>
      </c>
      <c r="K9" s="16">
        <v>7301.651</v>
      </c>
      <c r="L9" s="37">
        <f t="shared" si="4"/>
        <v>-0.019137538616085012</v>
      </c>
      <c r="M9" s="16">
        <f t="shared" si="5"/>
        <v>-142.46200000000044</v>
      </c>
    </row>
    <row r="10" spans="1:13" ht="15">
      <c r="A10" s="5">
        <v>18</v>
      </c>
      <c r="B10" s="31" t="s">
        <v>27</v>
      </c>
      <c r="C10" s="16">
        <v>14476</v>
      </c>
      <c r="D10" s="16">
        <v>16009</v>
      </c>
      <c r="E10" s="4">
        <v>16217</v>
      </c>
      <c r="F10" s="43">
        <f t="shared" si="0"/>
        <v>0.02424025912877367</v>
      </c>
      <c r="G10" s="19">
        <f t="shared" si="1"/>
        <v>0.12026802984249793</v>
      </c>
      <c r="H10" s="16">
        <f t="shared" si="2"/>
        <v>1741</v>
      </c>
      <c r="I10" s="37">
        <f t="shared" si="3"/>
        <v>0.022076538763916714</v>
      </c>
      <c r="J10" s="4">
        <v>16083.62</v>
      </c>
      <c r="K10" s="16">
        <v>16311.88</v>
      </c>
      <c r="L10" s="37">
        <f t="shared" si="4"/>
        <v>0.014192078648960767</v>
      </c>
      <c r="M10" s="16">
        <f t="shared" si="5"/>
        <v>228.2599999999984</v>
      </c>
    </row>
    <row r="11" spans="1:13" ht="15">
      <c r="A11" s="5">
        <v>19</v>
      </c>
      <c r="B11" s="31" t="s">
        <v>28</v>
      </c>
      <c r="C11" s="16">
        <v>899</v>
      </c>
      <c r="D11" s="16">
        <v>1011</v>
      </c>
      <c r="E11" s="4">
        <v>1003</v>
      </c>
      <c r="F11" s="43">
        <f t="shared" si="0"/>
        <v>0.0014992279648615642</v>
      </c>
      <c r="G11" s="19">
        <f t="shared" si="1"/>
        <v>0.11568409343715239</v>
      </c>
      <c r="H11" s="16">
        <f t="shared" si="2"/>
        <v>104</v>
      </c>
      <c r="I11" s="37">
        <f t="shared" si="3"/>
        <v>0.0013187593517790571</v>
      </c>
      <c r="J11" s="4">
        <v>1010.779</v>
      </c>
      <c r="K11" s="16">
        <v>1019.239</v>
      </c>
      <c r="L11" s="37">
        <f t="shared" si="4"/>
        <v>0.008369782118544248</v>
      </c>
      <c r="M11" s="16">
        <f t="shared" si="5"/>
        <v>8.460000000000036</v>
      </c>
    </row>
    <row r="12" spans="1:13" ht="15">
      <c r="A12" s="5">
        <v>20</v>
      </c>
      <c r="B12" s="31" t="s">
        <v>29</v>
      </c>
      <c r="C12" s="16">
        <v>15841</v>
      </c>
      <c r="D12" s="16">
        <v>17180</v>
      </c>
      <c r="E12" s="4">
        <v>17023</v>
      </c>
      <c r="F12" s="43">
        <f t="shared" si="0"/>
        <v>0.025445022578104097</v>
      </c>
      <c r="G12" s="19">
        <f t="shared" si="1"/>
        <v>0.0746165014834922</v>
      </c>
      <c r="H12" s="16">
        <f t="shared" si="2"/>
        <v>1182</v>
      </c>
      <c r="I12" s="37">
        <f t="shared" si="3"/>
        <v>0.014988207248104284</v>
      </c>
      <c r="J12" s="4">
        <v>17229.86</v>
      </c>
      <c r="K12" s="16">
        <v>17285.89</v>
      </c>
      <c r="L12" s="37">
        <f t="shared" si="4"/>
        <v>0.003251912667891604</v>
      </c>
      <c r="M12" s="16">
        <f t="shared" si="5"/>
        <v>56.029999999998836</v>
      </c>
    </row>
    <row r="13" spans="1:13" ht="15">
      <c r="A13" s="5">
        <v>21</v>
      </c>
      <c r="B13" s="31" t="s">
        <v>30</v>
      </c>
      <c r="C13" s="16">
        <v>3197</v>
      </c>
      <c r="D13" s="16">
        <v>3410</v>
      </c>
      <c r="E13" s="4">
        <v>3570</v>
      </c>
      <c r="F13" s="43">
        <f t="shared" si="0"/>
        <v>0.00533623512916828</v>
      </c>
      <c r="G13" s="19">
        <f t="shared" si="1"/>
        <v>0.11667187988739443</v>
      </c>
      <c r="H13" s="16">
        <f t="shared" si="2"/>
        <v>373</v>
      </c>
      <c r="I13" s="37">
        <f t="shared" si="3"/>
        <v>0.0047297811366691185</v>
      </c>
      <c r="J13" s="4">
        <v>3516.589</v>
      </c>
      <c r="K13" s="16">
        <v>3725.85</v>
      </c>
      <c r="L13" s="37">
        <f t="shared" si="4"/>
        <v>0.05950681185660308</v>
      </c>
      <c r="M13" s="16">
        <f t="shared" si="5"/>
        <v>209.26099999999997</v>
      </c>
    </row>
    <row r="14" spans="1:13" ht="15">
      <c r="A14" s="5">
        <v>22</v>
      </c>
      <c r="B14" s="31" t="s">
        <v>31</v>
      </c>
      <c r="C14" s="16">
        <v>22745</v>
      </c>
      <c r="D14" s="16">
        <v>26508</v>
      </c>
      <c r="E14" s="4">
        <v>26664</v>
      </c>
      <c r="F14" s="43">
        <f t="shared" si="0"/>
        <v>0.039855846914325775</v>
      </c>
      <c r="G14" s="19">
        <f t="shared" si="1"/>
        <v>0.17230160474829634</v>
      </c>
      <c r="H14" s="16">
        <f t="shared" si="2"/>
        <v>3919</v>
      </c>
      <c r="I14" s="37">
        <f t="shared" si="3"/>
        <v>0.04969440288098197</v>
      </c>
      <c r="J14" s="4">
        <v>26818.31</v>
      </c>
      <c r="K14" s="16">
        <v>27150.23</v>
      </c>
      <c r="L14" s="37">
        <f t="shared" si="4"/>
        <v>0.012376618810059182</v>
      </c>
      <c r="M14" s="16">
        <f t="shared" si="5"/>
        <v>331.91999999999825</v>
      </c>
    </row>
    <row r="15" spans="1:13" ht="15">
      <c r="A15" s="5">
        <v>23</v>
      </c>
      <c r="B15" s="31" t="s">
        <v>32</v>
      </c>
      <c r="C15" s="16">
        <v>17072</v>
      </c>
      <c r="D15" s="16">
        <v>20504</v>
      </c>
      <c r="E15" s="4">
        <v>20211</v>
      </c>
      <c r="F15" s="43">
        <f t="shared" si="0"/>
        <v>0.030210265601014034</v>
      </c>
      <c r="G15" s="19">
        <f t="shared" si="1"/>
        <v>0.18386832239925024</v>
      </c>
      <c r="H15" s="16">
        <f t="shared" si="2"/>
        <v>3139</v>
      </c>
      <c r="I15" s="37">
        <f t="shared" si="3"/>
        <v>0.03980370774263904</v>
      </c>
      <c r="J15" s="4">
        <v>21402.89</v>
      </c>
      <c r="K15" s="16">
        <v>21543.44</v>
      </c>
      <c r="L15" s="37">
        <f t="shared" si="4"/>
        <v>0.006566870175009042</v>
      </c>
      <c r="M15" s="16">
        <f t="shared" si="5"/>
        <v>140.54999999999927</v>
      </c>
    </row>
    <row r="16" spans="1:13" ht="15">
      <c r="A16" s="5">
        <v>24</v>
      </c>
      <c r="B16" s="31" t="s">
        <v>33</v>
      </c>
      <c r="C16" s="16">
        <v>10271</v>
      </c>
      <c r="D16" s="16">
        <v>12015</v>
      </c>
      <c r="E16" s="4">
        <v>12038</v>
      </c>
      <c r="F16" s="43">
        <f t="shared" si="0"/>
        <v>0.017993725065806092</v>
      </c>
      <c r="G16" s="19">
        <f t="shared" si="1"/>
        <v>0.1720377762632655</v>
      </c>
      <c r="H16" s="16">
        <f t="shared" si="2"/>
        <v>1767</v>
      </c>
      <c r="I16" s="37">
        <f t="shared" si="3"/>
        <v>0.02240622860186148</v>
      </c>
      <c r="J16" s="4">
        <v>12218.58</v>
      </c>
      <c r="K16" s="16">
        <v>12306.6</v>
      </c>
      <c r="L16" s="37">
        <f t="shared" si="4"/>
        <v>0.007203783090997517</v>
      </c>
      <c r="M16" s="16">
        <f t="shared" si="5"/>
        <v>88.02000000000044</v>
      </c>
    </row>
    <row r="17" spans="1:13" ht="15">
      <c r="A17" s="5">
        <v>25</v>
      </c>
      <c r="B17" s="31" t="s">
        <v>34</v>
      </c>
      <c r="C17" s="16">
        <v>33562</v>
      </c>
      <c r="D17" s="16">
        <v>38817</v>
      </c>
      <c r="E17" s="4">
        <v>39232</v>
      </c>
      <c r="F17" s="43">
        <f t="shared" si="0"/>
        <v>0.058641786158971976</v>
      </c>
      <c r="G17" s="19">
        <f t="shared" si="1"/>
        <v>0.16894106429890948</v>
      </c>
      <c r="H17" s="16">
        <f t="shared" si="2"/>
        <v>5670</v>
      </c>
      <c r="I17" s="37">
        <f t="shared" si="3"/>
        <v>0.0718977454287236</v>
      </c>
      <c r="J17" s="4">
        <v>39300.96</v>
      </c>
      <c r="K17" s="16">
        <v>39958.58</v>
      </c>
      <c r="L17" s="37">
        <f t="shared" si="4"/>
        <v>0.016732924590137307</v>
      </c>
      <c r="M17" s="16">
        <f t="shared" si="5"/>
        <v>657.6200000000026</v>
      </c>
    </row>
    <row r="18" spans="1:13" ht="15">
      <c r="A18" s="5">
        <v>26</v>
      </c>
      <c r="B18" s="31" t="s">
        <v>35</v>
      </c>
      <c r="C18" s="16">
        <v>10312</v>
      </c>
      <c r="D18" s="16">
        <v>11584</v>
      </c>
      <c r="E18" s="4">
        <v>11596</v>
      </c>
      <c r="F18" s="43">
        <f t="shared" si="0"/>
        <v>0.017333048335528116</v>
      </c>
      <c r="G18" s="19">
        <f t="shared" si="1"/>
        <v>0.12451512800620636</v>
      </c>
      <c r="H18" s="16">
        <f t="shared" si="2"/>
        <v>1284</v>
      </c>
      <c r="I18" s="37">
        <f t="shared" si="3"/>
        <v>0.016281605843118357</v>
      </c>
      <c r="J18" s="4">
        <v>11622.71</v>
      </c>
      <c r="K18" s="16">
        <v>11739.82</v>
      </c>
      <c r="L18" s="37">
        <f t="shared" si="4"/>
        <v>0.010075963351060174</v>
      </c>
      <c r="M18" s="16">
        <f t="shared" si="5"/>
        <v>117.11000000000058</v>
      </c>
    </row>
    <row r="19" spans="1:13" ht="15">
      <c r="A19" s="5">
        <v>27</v>
      </c>
      <c r="B19" s="31" t="s">
        <v>36</v>
      </c>
      <c r="C19" s="16">
        <v>13200</v>
      </c>
      <c r="D19" s="16">
        <v>15504</v>
      </c>
      <c r="E19" s="4">
        <v>15794</v>
      </c>
      <c r="F19" s="43">
        <f t="shared" si="0"/>
        <v>0.023607982529435242</v>
      </c>
      <c r="G19" s="19">
        <f t="shared" si="1"/>
        <v>0.1965151515151515</v>
      </c>
      <c r="H19" s="16">
        <f t="shared" si="2"/>
        <v>2594</v>
      </c>
      <c r="I19" s="37">
        <f t="shared" si="3"/>
        <v>0.03289290152418148</v>
      </c>
      <c r="J19" s="4">
        <v>15734.92</v>
      </c>
      <c r="K19" s="16">
        <v>16105.32</v>
      </c>
      <c r="L19" s="37">
        <f t="shared" si="4"/>
        <v>0.02353999893231104</v>
      </c>
      <c r="M19" s="16">
        <f t="shared" si="5"/>
        <v>370.39999999999964</v>
      </c>
    </row>
    <row r="20" spans="1:13" ht="15">
      <c r="A20" s="5">
        <v>28</v>
      </c>
      <c r="B20" s="31" t="s">
        <v>37</v>
      </c>
      <c r="C20" s="16">
        <v>19460</v>
      </c>
      <c r="D20" s="16">
        <v>22511</v>
      </c>
      <c r="E20" s="4">
        <v>22665</v>
      </c>
      <c r="F20" s="43">
        <f t="shared" si="0"/>
        <v>0.033878366723417104</v>
      </c>
      <c r="G20" s="19">
        <f t="shared" si="1"/>
        <v>0.16469681397738953</v>
      </c>
      <c r="H20" s="16">
        <f t="shared" si="2"/>
        <v>3205</v>
      </c>
      <c r="I20" s="37">
        <f t="shared" si="3"/>
        <v>0.04064061271588344</v>
      </c>
      <c r="J20" s="4">
        <v>22751.63</v>
      </c>
      <c r="K20" s="16">
        <v>23146.84</v>
      </c>
      <c r="L20" s="37">
        <f t="shared" si="4"/>
        <v>0.01737062355532325</v>
      </c>
      <c r="M20" s="16">
        <f t="shared" si="5"/>
        <v>395.2099999999991</v>
      </c>
    </row>
    <row r="21" spans="1:13" ht="15">
      <c r="A21" s="5">
        <v>29</v>
      </c>
      <c r="B21" s="31" t="s">
        <v>38</v>
      </c>
      <c r="C21" s="16">
        <v>10477</v>
      </c>
      <c r="D21" s="16">
        <v>12655</v>
      </c>
      <c r="E21" s="4">
        <v>12611</v>
      </c>
      <c r="F21" s="43">
        <f t="shared" si="0"/>
        <v>0.018850213225193608</v>
      </c>
      <c r="G21" s="19">
        <f t="shared" si="1"/>
        <v>0.20368426076166843</v>
      </c>
      <c r="H21" s="16">
        <f t="shared" si="2"/>
        <v>2134</v>
      </c>
      <c r="I21" s="37">
        <f t="shared" si="3"/>
        <v>0.027059927468235653</v>
      </c>
      <c r="J21" s="4">
        <v>12249.05</v>
      </c>
      <c r="K21" s="16">
        <v>12361.81</v>
      </c>
      <c r="L21" s="37">
        <f t="shared" si="4"/>
        <v>0.009205611863777208</v>
      </c>
      <c r="M21" s="16">
        <f t="shared" si="5"/>
        <v>112.76000000000022</v>
      </c>
    </row>
    <row r="22" spans="1:13" ht="15">
      <c r="A22" s="5">
        <v>30</v>
      </c>
      <c r="B22" s="31" t="s">
        <v>39</v>
      </c>
      <c r="C22" s="16">
        <v>2027</v>
      </c>
      <c r="D22" s="16">
        <v>2208</v>
      </c>
      <c r="E22" s="4">
        <v>2180</v>
      </c>
      <c r="F22" s="43">
        <f t="shared" si="0"/>
        <v>0.00325854133938007</v>
      </c>
      <c r="G22" s="19">
        <f t="shared" si="1"/>
        <v>0.07548100641341884</v>
      </c>
      <c r="H22" s="16">
        <f t="shared" si="2"/>
        <v>153</v>
      </c>
      <c r="I22" s="37">
        <f t="shared" si="3"/>
        <v>0.0019400978925211128</v>
      </c>
      <c r="J22" s="4">
        <v>2206.777</v>
      </c>
      <c r="K22" s="16">
        <v>2211.661</v>
      </c>
      <c r="L22" s="37">
        <f t="shared" si="4"/>
        <v>0.0022131823922399113</v>
      </c>
      <c r="M22" s="16">
        <f t="shared" si="5"/>
        <v>4.8840000000000146</v>
      </c>
    </row>
    <row r="23" spans="1:13" ht="15">
      <c r="A23" s="5">
        <v>31</v>
      </c>
      <c r="B23" s="31" t="s">
        <v>40</v>
      </c>
      <c r="C23" s="16">
        <v>9837</v>
      </c>
      <c r="D23" s="16">
        <v>12452</v>
      </c>
      <c r="E23" s="4">
        <v>12642</v>
      </c>
      <c r="F23" s="43">
        <f t="shared" si="0"/>
        <v>0.018896550280937084</v>
      </c>
      <c r="G23" s="19">
        <f t="shared" si="1"/>
        <v>0.28514791094845987</v>
      </c>
      <c r="H23" s="16">
        <f t="shared" si="2"/>
        <v>2805</v>
      </c>
      <c r="I23" s="37">
        <f t="shared" si="3"/>
        <v>0.03556846136288707</v>
      </c>
      <c r="J23" s="4">
        <v>12636.62</v>
      </c>
      <c r="K23" s="16">
        <v>12941.08</v>
      </c>
      <c r="L23" s="37">
        <f t="shared" si="4"/>
        <v>0.024093468031799573</v>
      </c>
      <c r="M23" s="16">
        <f t="shared" si="5"/>
        <v>304.4599999999991</v>
      </c>
    </row>
    <row r="24" spans="1:13" ht="15">
      <c r="A24" s="5">
        <v>32</v>
      </c>
      <c r="B24" s="31" t="s">
        <v>41</v>
      </c>
      <c r="C24" s="16">
        <v>7211</v>
      </c>
      <c r="D24" s="16">
        <v>8199</v>
      </c>
      <c r="E24" s="4">
        <v>8356</v>
      </c>
      <c r="F24" s="43">
        <f t="shared" si="0"/>
        <v>0.012490078638467827</v>
      </c>
      <c r="G24" s="19">
        <f t="shared" si="1"/>
        <v>0.15878518929413396</v>
      </c>
      <c r="H24" s="16">
        <f t="shared" si="2"/>
        <v>1145</v>
      </c>
      <c r="I24" s="37">
        <f t="shared" si="3"/>
        <v>0.01451903324795212</v>
      </c>
      <c r="J24" s="4">
        <v>8289.851</v>
      </c>
      <c r="K24" s="16">
        <v>8360.067</v>
      </c>
      <c r="L24" s="37">
        <f t="shared" si="4"/>
        <v>0.008470116049130259</v>
      </c>
      <c r="M24" s="16">
        <f t="shared" si="5"/>
        <v>70.21599999999853</v>
      </c>
    </row>
    <row r="25" spans="1:13" ht="15.75" thickBot="1">
      <c r="A25" s="5">
        <v>33</v>
      </c>
      <c r="B25" s="31" t="s">
        <v>42</v>
      </c>
      <c r="C25" s="16">
        <v>17069</v>
      </c>
      <c r="D25" s="16">
        <v>19523</v>
      </c>
      <c r="E25" s="4">
        <v>19165</v>
      </c>
      <c r="F25" s="43">
        <f t="shared" si="0"/>
        <v>0.028646763655605065</v>
      </c>
      <c r="G25" s="19">
        <f t="shared" si="1"/>
        <v>0.1227957115238151</v>
      </c>
      <c r="H25" s="16">
        <f t="shared" si="2"/>
        <v>2096</v>
      </c>
      <c r="I25" s="37">
        <f t="shared" si="3"/>
        <v>0.026578073089700997</v>
      </c>
      <c r="J25" s="4">
        <v>19739.21</v>
      </c>
      <c r="K25" s="16">
        <v>19642.17</v>
      </c>
      <c r="L25" s="37">
        <f t="shared" si="4"/>
        <v>-0.004916103532005631</v>
      </c>
      <c r="M25" s="16">
        <f t="shared" si="5"/>
        <v>-97.04000000000087</v>
      </c>
    </row>
    <row r="26" spans="1:13" ht="15.75" thickBot="1">
      <c r="A26" s="98" t="s">
        <v>272</v>
      </c>
      <c r="B26" s="99"/>
      <c r="C26" s="58">
        <f>SUM(C2:C25)</f>
        <v>590149</v>
      </c>
      <c r="D26" s="58">
        <f>SUM(D2:D25)</f>
        <v>665546</v>
      </c>
      <c r="E26" s="58">
        <f>SUM(E2:E25)</f>
        <v>669011</v>
      </c>
      <c r="F26" s="45">
        <f t="shared" si="0"/>
        <v>1</v>
      </c>
      <c r="G26" s="28">
        <f t="shared" si="1"/>
        <v>0.13363065937585253</v>
      </c>
      <c r="H26" s="58">
        <f t="shared" si="2"/>
        <v>78862</v>
      </c>
      <c r="I26" s="39">
        <f t="shared" si="3"/>
        <v>1</v>
      </c>
      <c r="J26" s="59">
        <v>670421.9</v>
      </c>
      <c r="K26" s="58">
        <v>677369.9</v>
      </c>
      <c r="L26" s="39">
        <f t="shared" si="4"/>
        <v>0.010363623264693471</v>
      </c>
      <c r="M26" s="58">
        <f t="shared" si="5"/>
        <v>6948</v>
      </c>
    </row>
  </sheetData>
  <sheetProtection/>
  <autoFilter ref="A1:M25"/>
  <mergeCells count="1">
    <mergeCell ref="A26:B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</dc:creator>
  <cp:keywords/>
  <dc:description/>
  <cp:lastModifiedBy>TOSHIBA G6</cp:lastModifiedBy>
  <dcterms:created xsi:type="dcterms:W3CDTF">2011-08-11T09:01:00Z</dcterms:created>
  <dcterms:modified xsi:type="dcterms:W3CDTF">2012-06-08T13:40:36Z</dcterms:modified>
  <cp:category/>
  <cp:version/>
  <cp:contentType/>
  <cp:contentStatus/>
</cp:coreProperties>
</file>