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3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260" windowHeight="4110" tabRatio="930" activeTab="1"/>
  </bookViews>
  <sheets>
    <sheet name="Sigortalı Sayıları" sheetId="1" r:id="rId1"/>
    <sheet name="4a_Sector" sheetId="2" r:id="rId2"/>
    <sheet name="4a_Businesses by sector" sheetId="3" r:id="rId3"/>
    <sheet name="4a_manufacturing sector" sheetId="4" r:id="rId4"/>
    <sheet name="4a_Businesses  by manufacturing" sheetId="5" r:id="rId5"/>
    <sheet name="4a_by province" sheetId="6" r:id="rId6"/>
    <sheet name="4b_Artisans by province" sheetId="7" r:id="rId7"/>
    <sheet name="4b_Agric. workers by province" sheetId="8" r:id="rId8"/>
    <sheet name="4c_Public emp. by province" sheetId="9" r:id="rId9"/>
    <sheet name="4a_Businesses by province" sheetId="10" r:id="rId10"/>
    <sheet name="4a_Women by sector" sheetId="11" r:id="rId11"/>
    <sheet name="4a Women  in manufacturing" sheetId="12" r:id="rId12"/>
    <sheet name="4a_Women by province" sheetId="13" r:id="rId13"/>
    <sheet name="Unemployment insur. application" sheetId="14" r:id="rId14"/>
    <sheet name="Unemployment insur. beneficiar." sheetId="15" r:id="rId15"/>
    <sheet name="Indices" sheetId="16" r:id="rId16"/>
    <sheet name="Indices 2" sheetId="17" r:id="rId17"/>
  </sheets>
  <definedNames>
    <definedName name="_xlnm._FilterDatabase" localSheetId="11" hidden="1">'4a Women  in manufacturing'!$A$1:$M$27</definedName>
    <definedName name="_xlnm._FilterDatabase" localSheetId="4" hidden="1">'4a_Businesses  by manufacturing'!$A$1:$M$25</definedName>
    <definedName name="_xlnm._FilterDatabase" localSheetId="9" hidden="1">'4a_Businesses by province'!$A$1:$M$90</definedName>
    <definedName name="_xlnm._FilterDatabase" localSheetId="2" hidden="1">'4a_Businesses by sector'!$A$1:$M$95</definedName>
    <definedName name="_xlnm._FilterDatabase" localSheetId="5" hidden="1">'4a_by province'!$A$1:$M$84</definedName>
    <definedName name="_xlnm._FilterDatabase" localSheetId="3" hidden="1">'4a_manufacturing sector'!$A$1:$M$26</definedName>
    <definedName name="_xlnm._FilterDatabase" localSheetId="1" hidden="1">'4a_Sector'!$A$1:$M$90</definedName>
    <definedName name="_xlnm._FilterDatabase" localSheetId="12" hidden="1">'4a_Women by province'!$A$1:$N$83</definedName>
    <definedName name="_xlnm._FilterDatabase" localSheetId="10" hidden="1">'4a_Women by sector'!$A$1:$M$90</definedName>
    <definedName name="_xlnm._FilterDatabase" localSheetId="7" hidden="1">'4b_Agric. workers by province'!$A$1:$M$84</definedName>
    <definedName name="_xlnm._FilterDatabase" localSheetId="6" hidden="1">'4b_Artisans by province'!$A$1:$M$84</definedName>
    <definedName name="_xlnm._FilterDatabase" localSheetId="8" hidden="1">'4c_Public emp. by province'!$A$1:$M$83</definedName>
    <definedName name="_xlnm._FilterDatabase" localSheetId="13" hidden="1">'Unemployment insur. application'!$A$1:$F$83</definedName>
    <definedName name="_xlnm._FilterDatabase" localSheetId="14" hidden="1">'Unemployment insur. beneficiar.'!$A$1:$G$83</definedName>
  </definedNames>
  <calcPr fullCalcOnLoad="1"/>
</workbook>
</file>

<file path=xl/sharedStrings.xml><?xml version="1.0" encoding="utf-8"?>
<sst xmlns="http://schemas.openxmlformats.org/spreadsheetml/2006/main" count="1182" uniqueCount="346">
  <si>
    <t xml:space="preserve">ADANA     </t>
  </si>
  <si>
    <t xml:space="preserve">ADIYAMAN  </t>
  </si>
  <si>
    <t xml:space="preserve">AFYONKARAHİSAR   </t>
  </si>
  <si>
    <t xml:space="preserve">AĞRI      </t>
  </si>
  <si>
    <t xml:space="preserve">AMASYA    </t>
  </si>
  <si>
    <t xml:space="preserve">ANKARA    </t>
  </si>
  <si>
    <t xml:space="preserve">ANTALYA   </t>
  </si>
  <si>
    <t xml:space="preserve">ARTVİN    </t>
  </si>
  <si>
    <t xml:space="preserve">AYDIN     </t>
  </si>
  <si>
    <t xml:space="preserve">BALIKESİR </t>
  </si>
  <si>
    <t xml:space="preserve">BİLECİK   </t>
  </si>
  <si>
    <t xml:space="preserve">BİNGÖL    </t>
  </si>
  <si>
    <t xml:space="preserve">BİTLİS    </t>
  </si>
  <si>
    <t xml:space="preserve">BOLU      </t>
  </si>
  <si>
    <t xml:space="preserve">BURDUR    </t>
  </si>
  <si>
    <t xml:space="preserve">BURSA     </t>
  </si>
  <si>
    <t xml:space="preserve">ÇANAKKALE </t>
  </si>
  <si>
    <t xml:space="preserve">ÇANKIRI   </t>
  </si>
  <si>
    <t xml:space="preserve">ÇORUM     </t>
  </si>
  <si>
    <t xml:space="preserve">DENİZLİ   </t>
  </si>
  <si>
    <t>DİYARBAKIR</t>
  </si>
  <si>
    <t xml:space="preserve">EDİRNE    </t>
  </si>
  <si>
    <t xml:space="preserve">ELAZIĞ    </t>
  </si>
  <si>
    <t xml:space="preserve">ERZİNCAN  </t>
  </si>
  <si>
    <t xml:space="preserve">ERZURUM   </t>
  </si>
  <si>
    <t xml:space="preserve">ESKİŞEHİR </t>
  </si>
  <si>
    <t xml:space="preserve">GAZİANTEP </t>
  </si>
  <si>
    <t xml:space="preserve">GİRESUN   </t>
  </si>
  <si>
    <t xml:space="preserve">GÜMÜŞHANE </t>
  </si>
  <si>
    <t xml:space="preserve">HAKKARİ   </t>
  </si>
  <si>
    <t xml:space="preserve">HATAY     </t>
  </si>
  <si>
    <t xml:space="preserve">ISPARTA   </t>
  </si>
  <si>
    <t xml:space="preserve">MERSİN    </t>
  </si>
  <si>
    <t xml:space="preserve">İSTANBUL  </t>
  </si>
  <si>
    <t xml:space="preserve">İZMİR     </t>
  </si>
  <si>
    <t xml:space="preserve">KARS      </t>
  </si>
  <si>
    <t xml:space="preserve">KASTAMONU </t>
  </si>
  <si>
    <t xml:space="preserve">KAYSERİ   </t>
  </si>
  <si>
    <t>KIRKLARELİ</t>
  </si>
  <si>
    <t xml:space="preserve">KIRŞEHİR  </t>
  </si>
  <si>
    <t xml:space="preserve">KOCAELİ   </t>
  </si>
  <si>
    <t xml:space="preserve">KONYA     </t>
  </si>
  <si>
    <t xml:space="preserve">KÜTAHYA   </t>
  </si>
  <si>
    <t xml:space="preserve">MALATYA   </t>
  </si>
  <si>
    <t xml:space="preserve">MANİSA    </t>
  </si>
  <si>
    <t xml:space="preserve">K.MARAŞ   </t>
  </si>
  <si>
    <t xml:space="preserve">MARDİN    </t>
  </si>
  <si>
    <t xml:space="preserve">MUĞLA     </t>
  </si>
  <si>
    <t xml:space="preserve">MUŞ       </t>
  </si>
  <si>
    <t xml:space="preserve">NEVŞEHİR  </t>
  </si>
  <si>
    <t xml:space="preserve">NİĞDE     </t>
  </si>
  <si>
    <t xml:space="preserve">ORDU      </t>
  </si>
  <si>
    <t xml:space="preserve">RİZE      </t>
  </si>
  <si>
    <t xml:space="preserve">SAKARYA   </t>
  </si>
  <si>
    <t xml:space="preserve">SAMSUN    </t>
  </si>
  <si>
    <t xml:space="preserve">SİİRT     </t>
  </si>
  <si>
    <t xml:space="preserve">SİNOP     </t>
  </si>
  <si>
    <t xml:space="preserve">SIVAS     </t>
  </si>
  <si>
    <t xml:space="preserve">TEKİRDAĞ  </t>
  </si>
  <si>
    <t xml:space="preserve">TOKAT     </t>
  </si>
  <si>
    <t xml:space="preserve">TRABZON   </t>
  </si>
  <si>
    <t xml:space="preserve">TUNCELİ   </t>
  </si>
  <si>
    <t xml:space="preserve">URFA      </t>
  </si>
  <si>
    <t xml:space="preserve">UŞAK      </t>
  </si>
  <si>
    <t xml:space="preserve">VAN       </t>
  </si>
  <si>
    <t xml:space="preserve">YOZGAT    </t>
  </si>
  <si>
    <t xml:space="preserve">ZONGULDAK </t>
  </si>
  <si>
    <t xml:space="preserve">AKSARAY   </t>
  </si>
  <si>
    <t xml:space="preserve">BAYBURT   </t>
  </si>
  <si>
    <t xml:space="preserve">KARAMAN   </t>
  </si>
  <si>
    <t xml:space="preserve">KIRIKKALE </t>
  </si>
  <si>
    <t xml:space="preserve">BATMAN    </t>
  </si>
  <si>
    <t xml:space="preserve">ŞIRNAK    </t>
  </si>
  <si>
    <t xml:space="preserve">BARTIN    </t>
  </si>
  <si>
    <t xml:space="preserve">ARDAHAN   </t>
  </si>
  <si>
    <t xml:space="preserve">IĞDIR     </t>
  </si>
  <si>
    <t xml:space="preserve">YALOVA    </t>
  </si>
  <si>
    <t xml:space="preserve">KARABÜK   </t>
  </si>
  <si>
    <t xml:space="preserve">KİLİS     </t>
  </si>
  <si>
    <t xml:space="preserve">OSMANİYE  </t>
  </si>
  <si>
    <t xml:space="preserve">DÜZCE     </t>
  </si>
  <si>
    <t>TOPLAM</t>
  </si>
  <si>
    <t>ADANA</t>
  </si>
  <si>
    <t>ADIYAMAN</t>
  </si>
  <si>
    <t>AFYONKARAHİSAR</t>
  </si>
  <si>
    <t>AĞRI</t>
  </si>
  <si>
    <t>AKSARAY</t>
  </si>
  <si>
    <t>AMASYA</t>
  </si>
  <si>
    <t>ANKARA</t>
  </si>
  <si>
    <t>ANTALYA</t>
  </si>
  <si>
    <t>ARDAHAN</t>
  </si>
  <si>
    <t>ARTVİN</t>
  </si>
  <si>
    <t>AYDIN</t>
  </si>
  <si>
    <t>BALIKESİR</t>
  </si>
  <si>
    <t>BARTIN</t>
  </si>
  <si>
    <t>BATMAN</t>
  </si>
  <si>
    <t>BAYBURT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</si>
  <si>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</si>
  <si>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</si>
  <si>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</si>
  <si>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</si>
  <si>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</si>
  <si>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</si>
  <si>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</si>
  <si>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</si>
  <si>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</si>
  <si>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</si>
  <si>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DÜZCE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</si>
  <si>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</si>
  <si>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</si>
  <si>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</si>
  <si>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</si>
  <si>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</si>
  <si>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</si>
  <si>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</si>
  <si>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</si>
  <si>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</si>
  <si>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</si>
  <si>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IĞDIR</t>
  </si>
  <si>
    <t>ISPARTA</t>
  </si>
  <si>
    <t>İSTANBUL</t>
  </si>
  <si>
    <t>İZMİR</t>
  </si>
  <si>
    <t>KAHRAMANMARAŞ</t>
  </si>
  <si>
    <t>KARABÜK</t>
  </si>
  <si>
    <t>KARAMAN</t>
  </si>
  <si>
    <t>KARS</t>
  </si>
  <si>
    <t>KASTAMONU</t>
  </si>
  <si>
    <t>KAYSERİ</t>
  </si>
  <si>
    <t>KİLİS</t>
  </si>
  <si>
    <t>KIRIKKALE</t>
  </si>
  <si>
    <t>KIRŞEHİR</t>
  </si>
  <si>
    <t>KOCAELİ</t>
  </si>
  <si>
    <t>KONYA</t>
  </si>
  <si>
    <t>KÜTAHYA</t>
  </si>
  <si>
    <t>MALATYA</t>
  </si>
  <si>
    <t>MANİSA</t>
  </si>
  <si>
    <t>MARDİN</t>
  </si>
  <si>
    <t>MERSİN</t>
  </si>
  <si>
    <t>MUĞLA</t>
  </si>
  <si>
    <t>MUŞ</t>
  </si>
  <si>
    <t>NEVŞEHİR</t>
  </si>
  <si>
    <t>NİĞDE</t>
  </si>
  <si>
    <t>ORDU</t>
  </si>
  <si>
    <t>OSMANİYE</t>
  </si>
  <si>
    <t>RİZE</t>
  </si>
  <si>
    <t>SAKARYA</t>
  </si>
  <si>
    <t>SAMSUN</t>
  </si>
  <si>
    <t>SİİRT</t>
  </si>
  <si>
    <t>SİNOP</t>
  </si>
  <si>
    <t>SİVAS</t>
  </si>
  <si>
    <t>ŞANLIURFA</t>
  </si>
  <si>
    <t>ŞIRNAK</t>
  </si>
  <si>
    <t>TEKİRDAĞ</t>
  </si>
  <si>
    <t>TOKAT</t>
  </si>
  <si>
    <t>TRABZON</t>
  </si>
  <si>
    <t>TUNCELİ</t>
  </si>
  <si>
    <t>UŞAK</t>
  </si>
  <si>
    <t>VAN</t>
  </si>
  <si>
    <t>YALOVA</t>
  </si>
  <si>
    <t>YOZGAT</t>
  </si>
  <si>
    <t>ZONGULDAK</t>
  </si>
  <si>
    <t>4/a</t>
  </si>
  <si>
    <t>4/a(MA)</t>
  </si>
  <si>
    <t>4/c</t>
  </si>
  <si>
    <t>4/c (MA)</t>
  </si>
  <si>
    <t>Months</t>
  </si>
  <si>
    <t># of Compulsory Insured (4a)</t>
  </si>
  <si>
    <t># of Compulsory Insured (4b)</t>
  </si>
  <si>
    <t># of  Insured  (4c)</t>
  </si>
  <si>
    <t>Total # of Insured Employees</t>
  </si>
  <si>
    <t xml:space="preserve"># of Compulsory Insured (4a) (Seasonally Adjusted) </t>
  </si>
  <si>
    <t xml:space="preserve"># of Compulsory Insured (4b) (Seasonally Adjusted) </t>
  </si>
  <si>
    <t xml:space="preserve"># of  Insured  (4c) (Seasonally Adjusted) </t>
  </si>
  <si>
    <t xml:space="preserve">Total # of Insured Employees (Seasonally Adjusted) </t>
  </si>
  <si>
    <t>Index</t>
  </si>
  <si>
    <t>Index (Seasonally Adjusted)</t>
  </si>
  <si>
    <t>ACTIVITY CODE</t>
  </si>
  <si>
    <t>ACTIVITY GROUP</t>
  </si>
  <si>
    <t>01</t>
  </si>
  <si>
    <t>AGRICULTURE AND FARMING</t>
  </si>
  <si>
    <t>02</t>
  </si>
  <si>
    <t>FORESTRY AND LOGGING</t>
  </si>
  <si>
    <t>03</t>
  </si>
  <si>
    <t>FISHING AND FISH FARMING</t>
  </si>
  <si>
    <t>05</t>
  </si>
  <si>
    <t>MINING OF COAL AND LIGNITE</t>
  </si>
  <si>
    <t>06</t>
  </si>
  <si>
    <t xml:space="preserve">EXTRACTION OF CRUDE PETROLEUM AND NATURAL GAS </t>
  </si>
  <si>
    <t>07</t>
  </si>
  <si>
    <t>MINING OF METAL ORES</t>
  </si>
  <si>
    <t>08</t>
  </si>
  <si>
    <t>OTHER MINING AND QUARRYING</t>
  </si>
  <si>
    <t>09</t>
  </si>
  <si>
    <t xml:space="preserve">SERVICES INCIDENTAL TO MINING </t>
  </si>
  <si>
    <t>MANUFACTURE OF FOOD PRODUCTS</t>
  </si>
  <si>
    <t>MANUFACTURE OF BEVERAGES</t>
  </si>
  <si>
    <t>MANUFACTURE OF TOBACCO PRODUCTS</t>
  </si>
  <si>
    <t>MANUFACTURE OF TEXTILES AND TEXTILE PRODUCTS</t>
  </si>
  <si>
    <t>MANUFACTURE OF WEARING APPAREL</t>
  </si>
  <si>
    <t>MANUFACTURE OF LEATHER CLOTHES AND LEATHER PRODUCTS</t>
  </si>
  <si>
    <t>MANUFACTURE OF WOOD AND WOOD PRODUCTS</t>
  </si>
  <si>
    <t>MANUFACTURE OF PAPER AND PAPER PRODUCTS</t>
  </si>
  <si>
    <t>PUBLISHING, PRINTING AND REPRODUCTION OF RECORDED MEDIA</t>
  </si>
  <si>
    <t>MANUFACTURE OF COKE AND REFINED PETROLEUM PRODUCTS</t>
  </si>
  <si>
    <t xml:space="preserve">MANUFACTURE OF CHEMICALS, CHEMICAL PRODUCTS </t>
  </si>
  <si>
    <t>MANUFACTURE OF PHARMACEUTICALS, MEDICINAL CHEMICALS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</si>
  <si>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</si>
  <si>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</si>
  <si>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</si>
  <si>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</si>
  <si>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COMPUTERS, ELECTRICAL AND OPTICAL EQUIPMENT</t>
  </si>
  <si>
    <t>MANUFACTURE OF ELECTRICAL MACHINERY AND APPARATUS</t>
  </si>
  <si>
    <t xml:space="preserve">MANUFACTURE OF MACHINERY AND EQUIPMENT </t>
  </si>
  <si>
    <t>MANUFACTURE OF MOTOR VEHICLES, TRAILERS AND SEMI-TRAILERS</t>
  </si>
  <si>
    <t>MANUFACTURE OF OTHER TRANSPORT EQUIPMENT</t>
  </si>
  <si>
    <t>MANUFACTURE OF FURNITURE</t>
  </si>
  <si>
    <t>MANUFACTURING N.E.C.</t>
  </si>
  <si>
    <t>MAINTENANCE AND REPAIR OF MACHINERY AND EQUIPMENTS</t>
  </si>
  <si>
    <t>ELECTRICITY, GAS, STEAM AND HOT WATER SUPPLY</t>
  </si>
  <si>
    <t>COLLECTION, PURIFICATION AND DISTRIBUTION OF WATER</t>
  </si>
  <si>
    <t>SEWAGE</t>
  </si>
  <si>
    <t>COLLECTION AND TREATMENT OF WASTE</t>
  </si>
  <si>
    <t>SANITATION, REMEDIATION AND SIMILAR ACTIVITIES</t>
  </si>
  <si>
    <t>GENERAL CONSTRUCTION OF BUILDINGS</t>
  </si>
  <si>
    <t>CONSTRUCTION OTHER HAND BUILDING</t>
  </si>
  <si>
    <t>OTHER CONSTRUCTION WORK INVOLVING SPECIAL TRADES</t>
  </si>
  <si>
    <t>WHOLESALE AND RETAIL TRADE; REPAIR OF MOTOR VEHICLES</t>
  </si>
  <si>
    <t>WHOLESALE TRADE AND COMMISSION TRADE, EXCEPT OF MOTOR VEHICLES</t>
  </si>
  <si>
    <t>RETAIL TRADE, EXCEPT OF MOTOR VEHICLES</t>
  </si>
  <si>
    <t>LAND TRANSPORT; TRANSPORT VIA PIPELINES</t>
  </si>
  <si>
    <t>WATER TRANSPORT</t>
  </si>
  <si>
    <t>AIR TRANSPORT</t>
  </si>
  <si>
    <t>SUPPORTING AND AUXILIARY TRANSPORT ACTIVITIES, STORAGE AND WAREHOUSING</t>
  </si>
  <si>
    <t>POST AND COURIER ACTIVITIES</t>
  </si>
  <si>
    <t>ACCOMMODATION</t>
  </si>
  <si>
    <t>FOOD AND BEVERAGES SERVICES</t>
  </si>
  <si>
    <t>PUBLISHING</t>
  </si>
  <si>
    <t>PUBLISHING OF SOUND RECORDINGS AND MOVIES</t>
  </si>
  <si>
    <t>PROGRAMMING AND PUBLISHING ACTIVITIES</t>
  </si>
  <si>
    <t xml:space="preserve">TELECOMMUNICATION                    </t>
  </si>
  <si>
    <t>SOFTWARE CONSULTANCY AND SUPPLY</t>
  </si>
  <si>
    <t>INFORMATION SERVICES</t>
  </si>
  <si>
    <t>FINANCIAL INTERMEDIATION, EXCEPT INSURANCE AND PENSION FUNDING</t>
  </si>
  <si>
    <t>INSURANCE AND PENSION FUNDING, EXCEPT COMPULSORY SOCIAL SECURITY</t>
  </si>
  <si>
    <t>ACTIVITIES AUXILIARY TO INSURANCE AND PENSION FUNDING</t>
  </si>
  <si>
    <t>REAL ESTATE ACTIVITIES</t>
  </si>
  <si>
    <t>LEGAL AND ACCOUNTING ACTIVITIES</t>
  </si>
  <si>
    <t>BUSINESS AND MANAGEMENT CONSULTANCY ACTIVITIES</t>
  </si>
  <si>
    <t>ARCHITECTURAL AND ENGINEERING ACTIVITIES</t>
  </si>
  <si>
    <t>SCIENTIFIC RESEARCH AND DEVELOPMENT ACTIVITIES</t>
  </si>
  <si>
    <t xml:space="preserve">MARKET RESEARCH AND PUBLIC OPINION POLLING </t>
  </si>
  <si>
    <t xml:space="preserve">OTHER BUSINESS, SCIENCE AND TECHNOLOGY ACTIVITIES N.E.C. </t>
  </si>
  <si>
    <t>VETERINARY ACTIVITIES</t>
  </si>
  <si>
    <t>RENTING AND LEASING ACTIVITIES</t>
  </si>
  <si>
    <t>EMPLOYMENT ACTIVITIES</t>
  </si>
  <si>
    <t>ACTIVITIES OF TRAVEL AGENCIES AND TOUR OPERATORS; TOURIST ASSISTANCE ACTIVITIES</t>
  </si>
  <si>
    <t>INVESTIGATION AND SECURITY ACTIVITIES</t>
  </si>
  <si>
    <t>BUILDING AND LANDSCAPE GARDENING ACTIVITIES</t>
  </si>
  <si>
    <t>OFFICE MANAGEMENT AND AUXILARY SERVICES</t>
  </si>
  <si>
    <t>PUBLIC ADMINISTRATION AND DEFENCE; COMPULSORY SOCIAL SECURITY</t>
  </si>
  <si>
    <t xml:space="preserve">EDUCATION                              </t>
  </si>
  <si>
    <t xml:space="preserve">HUMAN HEALTH ACTIVITIES </t>
  </si>
  <si>
    <t>HOSPITAL ACTIVITIES</t>
  </si>
  <si>
    <t>SOCIAL SERVICES</t>
  </si>
  <si>
    <t>CREATIVE ARTS, ENTERTAINMENT ACTIVITIES</t>
  </si>
  <si>
    <t>LIBRARY, ARCHIVES, MUSEUMS</t>
  </si>
  <si>
    <t>GAMBLING AND BETTING ACTIVITIES</t>
  </si>
  <si>
    <t xml:space="preserve">RECREATIONAL, CULTURAL AND SPORTING ACTIVITIES </t>
  </si>
  <si>
    <t xml:space="preserve">ACTIVITIES OF RELIGIOUS ORGANIZATIONS </t>
  </si>
  <si>
    <t>REPAIR OF COMPUTERS AND HOUSEHOLD ARTICLES</t>
  </si>
  <si>
    <t>OTHER SERVICES ACTIVITIES</t>
  </si>
  <si>
    <t>ACTIVITIES OF DOMESTIC STAFF</t>
  </si>
  <si>
    <t>UNDIFFERENTIATED SERVICES PRODUCING ACTIVITIES OF PRIVATE HOUSEHOLDS FOR OWN USE</t>
  </si>
  <si>
    <t>EXTRA-TERRITORIAL ORGANIZATIONS AND BODIES</t>
  </si>
  <si>
    <t>TOTAL</t>
  </si>
  <si>
    <t>Share of the Sector (December 2012)</t>
  </si>
  <si>
    <t>Change in the # of Workers (December 2012 - December 2011)</t>
  </si>
  <si>
    <t>Difference between the # of Workers (December 2012 - December 2011)</t>
  </si>
  <si>
    <t>Share of the Sector in Employment Growth (%) (December 2012)</t>
  </si>
  <si>
    <t>December 2012 (Seasonally Adjusted)</t>
  </si>
  <si>
    <t>November 2012 (Seasonally Adjusted)</t>
  </si>
  <si>
    <t>Change in the # of Workers (December 2012 - November 2012) (Seasonally Adjusted)</t>
  </si>
  <si>
    <t>Difference between the # of Workers (December 2012 - November 2012) (Seasonally Adjusted)</t>
  </si>
  <si>
    <t>MANUFACTURE TOTAL</t>
  </si>
  <si>
    <t>January 2012 (Seasonally Adjusted)</t>
  </si>
  <si>
    <t>Change in the # of Employees (December 2012 - December 2011)</t>
  </si>
  <si>
    <t>Difference Between the # of Employees (December 2012 - December 2011)</t>
  </si>
  <si>
    <t>Share of the Sector in Employment Growth (%)  (December 2012)</t>
  </si>
  <si>
    <t>November (Seasonally Adjusted)</t>
  </si>
  <si>
    <t>Change in the # of Employees (November 2012 - December 2012) (Seasonally Adjusted)</t>
  </si>
  <si>
    <t>Difference Between the # of Employees (November 2012 - December 2012) (Seasonally Adjusted)</t>
  </si>
  <si>
    <t>Share of the Province (December 2012)</t>
  </si>
  <si>
    <t>Change in the # of Employees  (December 2012 - December 2011)</t>
  </si>
  <si>
    <t>Difference between the # of Employees (December 2012 - December 2011)</t>
  </si>
  <si>
    <t>Share of the Province in Employment Growth (%) (December 2012)</t>
  </si>
  <si>
    <t>Change in the # of Employees  (December 2012 - November 2012) (Seasonally Adjusted)</t>
  </si>
  <si>
    <t>Difference between the # of Employees (December 2012 - November 2012) (Seasonally Adjusted)</t>
  </si>
  <si>
    <t>PROVINCE CODE</t>
  </si>
  <si>
    <t>PROVINCES</t>
  </si>
  <si>
    <t>Change in the # of Artisans  (December 2012 - December 2011)</t>
  </si>
  <si>
    <t>Difference between the # of Artisans (December 2012 - December 2011)</t>
  </si>
  <si>
    <t>Change in the # of Artisans  (December 2012 - November 2012) (Seasonally Adjusted)</t>
  </si>
  <si>
    <t>Change in the # of Agricultural workers  (December 2012 - December 2011)</t>
  </si>
  <si>
    <t>Difference between the # of Agricultural workers (December 2012 - December 2011)</t>
  </si>
  <si>
    <t>Change in the # of Agricultural workers  (December 2012 - November 2012) (Seasonally Adjusted)</t>
  </si>
  <si>
    <t>Change in the # of Public employees  (December 2012 - December 2011)</t>
  </si>
  <si>
    <t>Difference between the # of Public employees (December 2012 - December 2011)</t>
  </si>
  <si>
    <t>Change in the # of Public employees  (December 2012 - November 2012) (Seasonally Adjusted)</t>
  </si>
  <si>
    <t>Difference between the # of Public employees  (December 2012 - November 2012) (Seasonally Adjusted)</t>
  </si>
  <si>
    <t>Difference between the # of Agricultural workers  (December 2012 - November 2012) (Seasonally Adjusted)</t>
  </si>
  <si>
    <t>Difference between the # of Artisans  (December 2012 - November 2012) (Seasonally Adjusted)</t>
  </si>
  <si>
    <t>Change in the # of Businesses (December 2012 - December 2011)</t>
  </si>
  <si>
    <t>Difference Between the # of Businesses (December 2012 - December 2011)</t>
  </si>
  <si>
    <t>Share of the Province in the Increase (%) (December 2012)</t>
  </si>
  <si>
    <t>Change in the # of Businesses (December 2012 - November 2012) (Seasonally Adjusted)</t>
  </si>
  <si>
    <t>Difference Between the Number of Businessess (December 2012 - November 2012) (Seasonally Adjusted)</t>
  </si>
  <si>
    <t>Share of the Sector in Insured Women Employment (December 2012)</t>
  </si>
  <si>
    <t>Change in the # of Insured Women Employment (December 2012 - November 2012) (Seasonally Adjusted)</t>
  </si>
  <si>
    <t>Difference Between the # of Insured Women Employment  (December 2012 - November 2012) (Seasonally Adjusted)</t>
  </si>
  <si>
    <t>Share of Women's Employment in the Total Employment of the Province (December 2012)</t>
  </si>
  <si>
    <t>Share of the Province in Women's Employment (December 2012)</t>
  </si>
  <si>
    <t>Change in Women's Employment (December 2012 - December 2011)</t>
  </si>
  <si>
    <t>Difference (December 2012 - December 2011)</t>
  </si>
  <si>
    <t>Change in Women's Employment (December 2012 - November 2012) (Seasonally Adjusted)</t>
  </si>
  <si>
    <t>Difference (December 2012 - November 2012) (Seasonally Adjusted)</t>
  </si>
  <si>
    <t>Change in the # of Applications (December 2012 - December 2011)</t>
  </si>
  <si>
    <t>Difference Between the # of Applications /December 2012 - December 2011)</t>
  </si>
  <si>
    <t>PROVICNES</t>
  </si>
  <si>
    <t>Change in the # of Beneficiaries (December 2012)</t>
  </si>
  <si>
    <t>Difference Between the # of Beneficiaries (December 2012 - December 2011)</t>
  </si>
  <si>
    <t>Month</t>
  </si>
  <si>
    <t>Women's Employment in proportion to Total Employment</t>
  </si>
  <si>
    <t>Women's Employment in proportion to Total Employment (Seasonally Adjusted)</t>
  </si>
  <si>
    <t>4/a_index</t>
  </si>
  <si>
    <t>4/a(MA)_index</t>
  </si>
  <si>
    <t>4/b Artisans</t>
  </si>
  <si>
    <t>4/b Artisans (MA)</t>
  </si>
  <si>
    <t>4/b_Artisans_index</t>
  </si>
  <si>
    <t>4/b Artisans (MA)_index</t>
  </si>
  <si>
    <t>4/b Agriculture</t>
  </si>
  <si>
    <t>4/b Agriculture (MA)</t>
  </si>
  <si>
    <t>4/b_Agr_index</t>
  </si>
  <si>
    <t>4/b Agrivulture (MA)_index</t>
  </si>
  <si>
    <t>4/c_index</t>
  </si>
  <si>
    <t>4/c (MA)_index</t>
  </si>
  <si>
    <t>Difference Between the # of Businesses (December 2012 - November 2012) (Seasonally Adjusted)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</si>
</sst>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_-* #,##0.00\ _Y_T_L_-;\-* #,##0.00\ _Y_T_L_-;_-* &quot;-&quot;??\ _Y_T_L_-;_-@_-"/>
    <numFmt numFmtId="173" formatCode="#,##0;[Red]#,##0"/>
    <numFmt numFmtId="174" formatCode="0.0%"/>
    <numFmt numFmtId="175" formatCode="0.0"/>
    <numFmt numFmtId="176" formatCode="#,##0.0"/>
    <numFmt numFmtId="177" formatCode="#,##0_ ;\-#,##0\ "/>
    <numFmt numFmtId="178" formatCode="0.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 Tur"/>
      <family val="0"/>
    </font>
    <font>
      <b/>
      <sz val="8.5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9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hair"/>
      <bottom style="hair"/>
    </border>
    <border>
      <left style="medium"/>
      <right/>
      <top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hair"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 style="medium"/>
      <top style="hair"/>
      <bottom/>
    </border>
    <border>
      <left style="medium"/>
      <right/>
      <top/>
      <bottom style="medium"/>
    </border>
    <border>
      <left style="medium"/>
      <right/>
      <top style="hair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5" fillId="0" borderId="0" applyNumberFormat="0" applyFill="0" applyBorder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57">
    <xf numFmtId="0" fontId="0" fillId="0" borderId="0" xfId="0" applyFont="1" applyAlignment="1">
      <alignment/>
    </xf>
    <xf numFmtId="0" fontId="4" fillId="33" borderId="10" xfId="50" applyFont="1" applyFill="1" applyBorder="1" applyAlignment="1">
      <alignment horizontal="center"/>
      <protection/>
    </xf>
    <xf numFmtId="3" fontId="0" fillId="0" borderId="0" xfId="0" applyNumberFormat="1" applyAlignment="1">
      <alignment/>
    </xf>
    <xf numFmtId="0" fontId="3" fillId="33" borderId="10" xfId="53" applyFont="1" applyFill="1" applyBorder="1" applyAlignment="1" quotePrefix="1">
      <alignment horizontal="center" vertical="top"/>
      <protection/>
    </xf>
    <xf numFmtId="0" fontId="4" fillId="0" borderId="11" xfId="53" applyFont="1" applyFill="1" applyBorder="1" applyAlignment="1">
      <alignment vertical="center"/>
      <protection/>
    </xf>
    <xf numFmtId="0" fontId="4" fillId="0" borderId="12" xfId="53" applyFont="1" applyFill="1" applyBorder="1" applyAlignment="1">
      <alignment vertical="center"/>
      <protection/>
    </xf>
    <xf numFmtId="0" fontId="4" fillId="0" borderId="13" xfId="53" applyFont="1" applyFill="1" applyBorder="1" applyAlignment="1">
      <alignment vertical="center"/>
      <protection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0" xfId="0" applyNumberFormat="1" applyBorder="1" applyAlignment="1">
      <alignment/>
    </xf>
    <xf numFmtId="17" fontId="43" fillId="34" borderId="16" xfId="0" applyNumberFormat="1" applyFont="1" applyFill="1" applyBorder="1" applyAlignment="1">
      <alignment horizontal="center" vertical="center"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17" fontId="43" fillId="34" borderId="19" xfId="0" applyNumberFormat="1" applyFont="1" applyFill="1" applyBorder="1" applyAlignment="1">
      <alignment horizontal="center" vertical="center" wrapText="1"/>
    </xf>
    <xf numFmtId="174" fontId="0" fillId="0" borderId="17" xfId="0" applyNumberFormat="1" applyBorder="1" applyAlignment="1">
      <alignment/>
    </xf>
    <xf numFmtId="174" fontId="0" fillId="0" borderId="18" xfId="0" applyNumberFormat="1" applyBorder="1" applyAlignment="1">
      <alignment/>
    </xf>
    <xf numFmtId="0" fontId="43" fillId="34" borderId="16" xfId="0" applyFont="1" applyFill="1" applyBorder="1" applyAlignment="1">
      <alignment horizontal="center" vertical="center"/>
    </xf>
    <xf numFmtId="3" fontId="0" fillId="0" borderId="20" xfId="0" applyNumberFormat="1" applyBorder="1" applyAlignment="1">
      <alignment/>
    </xf>
    <xf numFmtId="0" fontId="43" fillId="34" borderId="19" xfId="0" applyFont="1" applyFill="1" applyBorder="1" applyAlignment="1">
      <alignment horizontal="center" vertical="center" wrapText="1"/>
    </xf>
    <xf numFmtId="0" fontId="4" fillId="33" borderId="21" xfId="50" applyFont="1" applyFill="1" applyBorder="1" applyAlignment="1">
      <alignment horizontal="center"/>
      <protection/>
    </xf>
    <xf numFmtId="173" fontId="0" fillId="0" borderId="15" xfId="0" applyNumberFormat="1" applyBorder="1" applyAlignment="1">
      <alignment/>
    </xf>
    <xf numFmtId="174" fontId="43" fillId="0" borderId="19" xfId="0" applyNumberFormat="1" applyFont="1" applyBorder="1" applyAlignment="1">
      <alignment/>
    </xf>
    <xf numFmtId="17" fontId="43" fillId="34" borderId="19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43" fillId="0" borderId="16" xfId="0" applyFont="1" applyBorder="1" applyAlignment="1">
      <alignment/>
    </xf>
    <xf numFmtId="0" fontId="43" fillId="0" borderId="19" xfId="0" applyFont="1" applyBorder="1" applyAlignment="1">
      <alignment/>
    </xf>
    <xf numFmtId="174" fontId="0" fillId="0" borderId="18" xfId="66" applyNumberFormat="1" applyFont="1" applyBorder="1" applyAlignment="1">
      <alignment/>
    </xf>
    <xf numFmtId="174" fontId="0" fillId="0" borderId="22" xfId="66" applyNumberFormat="1" applyFont="1" applyBorder="1" applyAlignment="1">
      <alignment/>
    </xf>
    <xf numFmtId="174" fontId="43" fillId="0" borderId="19" xfId="66" applyNumberFormat="1" applyFont="1" applyBorder="1" applyAlignment="1">
      <alignment/>
    </xf>
    <xf numFmtId="174" fontId="43" fillId="0" borderId="23" xfId="66" applyNumberFormat="1" applyFont="1" applyBorder="1" applyAlignment="1">
      <alignment/>
    </xf>
    <xf numFmtId="0" fontId="43" fillId="34" borderId="16" xfId="0" applyFont="1" applyFill="1" applyBorder="1" applyAlignment="1">
      <alignment horizontal="center" vertical="center" wrapText="1"/>
    </xf>
    <xf numFmtId="174" fontId="0" fillId="0" borderId="24" xfId="0" applyNumberFormat="1" applyBorder="1" applyAlignment="1">
      <alignment/>
    </xf>
    <xf numFmtId="174" fontId="0" fillId="0" borderId="15" xfId="0" applyNumberFormat="1" applyBorder="1" applyAlignment="1">
      <alignment/>
    </xf>
    <xf numFmtId="17" fontId="43" fillId="34" borderId="17" xfId="0" applyNumberFormat="1" applyFont="1" applyFill="1" applyBorder="1" applyAlignment="1">
      <alignment horizontal="center" vertical="center" wrapText="1"/>
    </xf>
    <xf numFmtId="174" fontId="43" fillId="0" borderId="16" xfId="0" applyNumberFormat="1" applyFont="1" applyBorder="1" applyAlignment="1">
      <alignment/>
    </xf>
    <xf numFmtId="17" fontId="43" fillId="34" borderId="25" xfId="0" applyNumberFormat="1" applyFont="1" applyFill="1" applyBorder="1" applyAlignment="1">
      <alignment horizontal="center" vertical="center" wrapText="1"/>
    </xf>
    <xf numFmtId="174" fontId="0" fillId="0" borderId="17" xfId="66" applyNumberFormat="1" applyFont="1" applyBorder="1" applyAlignment="1">
      <alignment/>
    </xf>
    <xf numFmtId="0" fontId="43" fillId="34" borderId="26" xfId="0" applyFont="1" applyFill="1" applyBorder="1" applyAlignment="1">
      <alignment horizontal="center" vertical="center" wrapText="1"/>
    </xf>
    <xf numFmtId="0" fontId="4" fillId="33" borderId="27" xfId="50" applyFont="1" applyFill="1" applyBorder="1" applyAlignment="1">
      <alignment horizontal="center"/>
      <protection/>
    </xf>
    <xf numFmtId="0" fontId="43" fillId="34" borderId="19" xfId="0" applyFont="1" applyFill="1" applyBorder="1" applyAlignment="1">
      <alignment horizontal="center" wrapText="1"/>
    </xf>
    <xf numFmtId="175" fontId="0" fillId="0" borderId="15" xfId="0" applyNumberFormat="1" applyBorder="1" applyAlignment="1">
      <alignment/>
    </xf>
    <xf numFmtId="175" fontId="0" fillId="0" borderId="18" xfId="0" applyNumberFormat="1" applyBorder="1" applyAlignment="1">
      <alignment/>
    </xf>
    <xf numFmtId="17" fontId="43" fillId="34" borderId="14" xfId="0" applyNumberFormat="1" applyFont="1" applyFill="1" applyBorder="1" applyAlignment="1">
      <alignment horizontal="center" vertical="center" wrapText="1"/>
    </xf>
    <xf numFmtId="173" fontId="0" fillId="0" borderId="18" xfId="0" applyNumberFormat="1" applyBorder="1" applyAlignment="1">
      <alignment/>
    </xf>
    <xf numFmtId="3" fontId="43" fillId="0" borderId="19" xfId="0" applyNumberFormat="1" applyFont="1" applyBorder="1" applyAlignment="1">
      <alignment/>
    </xf>
    <xf numFmtId="3" fontId="43" fillId="0" borderId="16" xfId="0" applyNumberFormat="1" applyFont="1" applyBorder="1" applyAlignment="1">
      <alignment/>
    </xf>
    <xf numFmtId="173" fontId="43" fillId="0" borderId="16" xfId="0" applyNumberFormat="1" applyFont="1" applyBorder="1" applyAlignment="1">
      <alignment/>
    </xf>
    <xf numFmtId="173" fontId="43" fillId="0" borderId="19" xfId="0" applyNumberFormat="1" applyFont="1" applyBorder="1" applyAlignment="1">
      <alignment/>
    </xf>
    <xf numFmtId="175" fontId="0" fillId="0" borderId="0" xfId="0" applyNumberFormat="1" applyBorder="1" applyAlignment="1">
      <alignment/>
    </xf>
    <xf numFmtId="17" fontId="0" fillId="0" borderId="17" xfId="0" applyNumberFormat="1" applyBorder="1" applyAlignment="1">
      <alignment/>
    </xf>
    <xf numFmtId="17" fontId="0" fillId="0" borderId="18" xfId="0" applyNumberFormat="1" applyBorder="1" applyAlignment="1">
      <alignment/>
    </xf>
    <xf numFmtId="9" fontId="0" fillId="0" borderId="0" xfId="66" applyFont="1" applyBorder="1" applyAlignment="1">
      <alignment/>
    </xf>
    <xf numFmtId="0" fontId="0" fillId="0" borderId="0" xfId="0" applyBorder="1" applyAlignment="1">
      <alignment/>
    </xf>
    <xf numFmtId="0" fontId="43" fillId="0" borderId="0" xfId="0" applyFont="1" applyAlignment="1">
      <alignment/>
    </xf>
    <xf numFmtId="174" fontId="0" fillId="0" borderId="20" xfId="66" applyNumberFormat="1" applyFont="1" applyBorder="1" applyAlignment="1">
      <alignment/>
    </xf>
    <xf numFmtId="174" fontId="43" fillId="0" borderId="20" xfId="66" applyNumberFormat="1" applyFont="1" applyBorder="1" applyAlignment="1">
      <alignment/>
    </xf>
    <xf numFmtId="3" fontId="0" fillId="0" borderId="28" xfId="0" applyNumberFormat="1" applyBorder="1" applyAlignment="1">
      <alignment/>
    </xf>
    <xf numFmtId="175" fontId="0" fillId="0" borderId="0" xfId="0" applyNumberFormat="1" applyAlignment="1">
      <alignment/>
    </xf>
    <xf numFmtId="0" fontId="44" fillId="0" borderId="0" xfId="0" applyFont="1" applyAlignment="1">
      <alignment/>
    </xf>
    <xf numFmtId="17" fontId="9" fillId="34" borderId="14" xfId="0" applyNumberFormat="1" applyFont="1" applyFill="1" applyBorder="1" applyAlignment="1">
      <alignment horizontal="center" vertical="center" wrapText="1"/>
    </xf>
    <xf numFmtId="17" fontId="9" fillId="34" borderId="19" xfId="0" applyNumberFormat="1" applyFont="1" applyFill="1" applyBorder="1" applyAlignment="1">
      <alignment horizontal="center" vertical="center" wrapText="1"/>
    </xf>
    <xf numFmtId="17" fontId="9" fillId="34" borderId="17" xfId="0" applyNumberFormat="1" applyFont="1" applyFill="1" applyBorder="1" applyAlignment="1">
      <alignment horizontal="center" vertical="center" wrapText="1"/>
    </xf>
    <xf numFmtId="17" fontId="9" fillId="34" borderId="16" xfId="0" applyNumberFormat="1" applyFont="1" applyFill="1" applyBorder="1" applyAlignment="1">
      <alignment horizontal="center" vertical="center" wrapText="1"/>
    </xf>
    <xf numFmtId="17" fontId="9" fillId="34" borderId="19" xfId="0" applyNumberFormat="1" applyFont="1" applyFill="1" applyBorder="1" applyAlignment="1">
      <alignment horizontal="center" vertical="center"/>
    </xf>
    <xf numFmtId="17" fontId="0" fillId="0" borderId="0" xfId="0" applyNumberFormat="1" applyAlignment="1">
      <alignment/>
    </xf>
    <xf numFmtId="174" fontId="0" fillId="0" borderId="0" xfId="66" applyNumberFormat="1" applyFont="1" applyAlignment="1">
      <alignment/>
    </xf>
    <xf numFmtId="174" fontId="0" fillId="0" borderId="14" xfId="0" applyNumberFormat="1" applyBorder="1" applyAlignment="1">
      <alignment/>
    </xf>
    <xf numFmtId="174" fontId="0" fillId="0" borderId="0" xfId="0" applyNumberFormat="1" applyBorder="1" applyAlignment="1">
      <alignment/>
    </xf>
    <xf numFmtId="174" fontId="43" fillId="0" borderId="23" xfId="0" applyNumberFormat="1" applyFont="1" applyBorder="1" applyAlignment="1">
      <alignment/>
    </xf>
    <xf numFmtId="174" fontId="0" fillId="0" borderId="0" xfId="66" applyNumberFormat="1" applyFont="1" applyAlignment="1">
      <alignment/>
    </xf>
    <xf numFmtId="0" fontId="43" fillId="35" borderId="19" xfId="0" applyFont="1" applyFill="1" applyBorder="1" applyAlignment="1">
      <alignment horizontal="center" vertical="center" wrapText="1"/>
    </xf>
    <xf numFmtId="0" fontId="43" fillId="7" borderId="19" xfId="0" applyFont="1" applyFill="1" applyBorder="1" applyAlignment="1">
      <alignment horizontal="center" vertical="center" wrapText="1"/>
    </xf>
    <xf numFmtId="0" fontId="43" fillId="9" borderId="26" xfId="0" applyFont="1" applyFill="1" applyBorder="1" applyAlignment="1">
      <alignment horizontal="center" vertical="center" wrapText="1"/>
    </xf>
    <xf numFmtId="176" fontId="0" fillId="0" borderId="18" xfId="0" applyNumberFormat="1" applyBorder="1" applyAlignment="1">
      <alignment/>
    </xf>
    <xf numFmtId="173" fontId="0" fillId="0" borderId="0" xfId="0" applyNumberFormat="1" applyAlignment="1">
      <alignment/>
    </xf>
    <xf numFmtId="17" fontId="0" fillId="0" borderId="0" xfId="0" applyNumberFormat="1" applyBorder="1" applyAlignment="1">
      <alignment/>
    </xf>
    <xf numFmtId="174" fontId="0" fillId="0" borderId="15" xfId="66" applyNumberFormat="1" applyFont="1" applyBorder="1" applyAlignment="1">
      <alignment/>
    </xf>
    <xf numFmtId="174" fontId="43" fillId="0" borderId="16" xfId="66" applyNumberFormat="1" applyFont="1" applyBorder="1" applyAlignment="1">
      <alignment/>
    </xf>
    <xf numFmtId="174" fontId="0" fillId="0" borderId="0" xfId="0" applyNumberFormat="1" applyFill="1" applyBorder="1" applyAlignment="1">
      <alignment/>
    </xf>
    <xf numFmtId="0" fontId="4" fillId="0" borderId="11" xfId="50" applyFont="1" applyFill="1" applyBorder="1">
      <alignment/>
      <protection/>
    </xf>
    <xf numFmtId="0" fontId="4" fillId="0" borderId="12" xfId="50" applyFont="1" applyFill="1" applyBorder="1">
      <alignment/>
      <protection/>
    </xf>
    <xf numFmtId="0" fontId="4" fillId="0" borderId="29" xfId="50" applyFont="1" applyFill="1" applyBorder="1">
      <alignment/>
      <protection/>
    </xf>
    <xf numFmtId="174" fontId="0" fillId="0" borderId="0" xfId="66" applyNumberFormat="1" applyFont="1" applyFill="1" applyBorder="1" applyAlignment="1">
      <alignment/>
    </xf>
    <xf numFmtId="174" fontId="0" fillId="0" borderId="0" xfId="66" applyNumberFormat="1" applyFont="1" applyFill="1" applyBorder="1" applyAlignment="1">
      <alignment/>
    </xf>
    <xf numFmtId="10" fontId="0" fillId="0" borderId="0" xfId="66" applyNumberFormat="1" applyFont="1" applyAlignment="1">
      <alignment/>
    </xf>
    <xf numFmtId="10" fontId="0" fillId="0" borderId="0" xfId="66" applyNumberFormat="1" applyFont="1" applyAlignment="1">
      <alignment/>
    </xf>
    <xf numFmtId="10" fontId="0" fillId="0" borderId="0" xfId="66" applyNumberFormat="1" applyFont="1" applyFill="1" applyAlignment="1">
      <alignment/>
    </xf>
    <xf numFmtId="176" fontId="0" fillId="0" borderId="0" xfId="0" applyNumberFormat="1" applyBorder="1" applyAlignment="1">
      <alignment/>
    </xf>
    <xf numFmtId="17" fontId="9" fillId="34" borderId="17" xfId="0" applyNumberFormat="1" applyFont="1" applyFill="1" applyBorder="1" applyAlignment="1">
      <alignment horizontal="center" vertical="center"/>
    </xf>
    <xf numFmtId="17" fontId="9" fillId="34" borderId="14" xfId="0" applyNumberFormat="1" applyFont="1" applyFill="1" applyBorder="1" applyAlignment="1">
      <alignment horizontal="center" vertical="center"/>
    </xf>
    <xf numFmtId="10" fontId="0" fillId="0" borderId="15" xfId="0" applyNumberFormat="1" applyFill="1" applyBorder="1" applyAlignment="1">
      <alignment/>
    </xf>
    <xf numFmtId="177" fontId="0" fillId="0" borderId="0" xfId="0" applyNumberFormat="1" applyAlignment="1">
      <alignment/>
    </xf>
    <xf numFmtId="178" fontId="0" fillId="0" borderId="0" xfId="66" applyNumberFormat="1" applyFont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2" xfId="0" applyNumberFormat="1" applyBorder="1" applyAlignment="1">
      <alignment/>
    </xf>
    <xf numFmtId="17" fontId="9" fillId="34" borderId="25" xfId="0" applyNumberFormat="1" applyFont="1" applyFill="1" applyBorder="1" applyAlignment="1">
      <alignment horizontal="center" vertical="center"/>
    </xf>
    <xf numFmtId="3" fontId="43" fillId="0" borderId="18" xfId="0" applyNumberFormat="1" applyFont="1" applyBorder="1" applyAlignment="1">
      <alignment/>
    </xf>
    <xf numFmtId="3" fontId="43" fillId="0" borderId="23" xfId="0" applyNumberFormat="1" applyFont="1" applyBorder="1" applyAlignment="1">
      <alignment/>
    </xf>
    <xf numFmtId="3" fontId="43" fillId="0" borderId="26" xfId="0" applyNumberFormat="1" applyFont="1" applyBorder="1" applyAlignment="1">
      <alignment/>
    </xf>
    <xf numFmtId="173" fontId="0" fillId="0" borderId="17" xfId="0" applyNumberFormat="1" applyBorder="1" applyAlignment="1">
      <alignment/>
    </xf>
    <xf numFmtId="173" fontId="43" fillId="0" borderId="26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173" fontId="0" fillId="0" borderId="20" xfId="0" applyNumberFormat="1" applyBorder="1" applyAlignment="1">
      <alignment/>
    </xf>
    <xf numFmtId="174" fontId="0" fillId="0" borderId="24" xfId="66" applyNumberFormat="1" applyFont="1" applyBorder="1" applyAlignment="1">
      <alignment/>
    </xf>
    <xf numFmtId="174" fontId="0" fillId="0" borderId="25" xfId="66" applyNumberFormat="1" applyFont="1" applyBorder="1" applyAlignment="1">
      <alignment/>
    </xf>
    <xf numFmtId="3" fontId="10" fillId="0" borderId="18" xfId="0" applyNumberFormat="1" applyFont="1" applyBorder="1" applyAlignment="1">
      <alignment/>
    </xf>
    <xf numFmtId="3" fontId="0" fillId="0" borderId="0" xfId="0" applyNumberFormat="1" applyAlignment="1">
      <alignment horizontal="right" vertical="center"/>
    </xf>
    <xf numFmtId="3" fontId="0" fillId="0" borderId="18" xfId="0" applyNumberFormat="1" applyBorder="1" applyAlignment="1">
      <alignment horizontal="right" vertical="center"/>
    </xf>
    <xf numFmtId="10" fontId="0" fillId="0" borderId="0" xfId="0" applyNumberFormat="1" applyAlignment="1">
      <alignment/>
    </xf>
    <xf numFmtId="10" fontId="0" fillId="0" borderId="18" xfId="66" applyNumberFormat="1" applyFont="1" applyBorder="1" applyAlignment="1">
      <alignment/>
    </xf>
    <xf numFmtId="10" fontId="0" fillId="0" borderId="18" xfId="0" applyNumberFormat="1" applyBorder="1" applyAlignment="1">
      <alignment/>
    </xf>
    <xf numFmtId="176" fontId="0" fillId="0" borderId="18" xfId="0" applyNumberFormat="1" applyFill="1" applyBorder="1" applyAlignment="1">
      <alignment/>
    </xf>
    <xf numFmtId="17" fontId="43" fillId="34" borderId="17" xfId="0" applyNumberFormat="1" applyFont="1" applyFill="1" applyBorder="1" applyAlignment="1">
      <alignment vertical="center"/>
    </xf>
    <xf numFmtId="3" fontId="0" fillId="0" borderId="19" xfId="0" applyNumberFormat="1" applyFill="1" applyBorder="1" applyAlignment="1">
      <alignment/>
    </xf>
    <xf numFmtId="17" fontId="43" fillId="34" borderId="17" xfId="0" applyNumberFormat="1" applyFont="1" applyFill="1" applyBorder="1" applyAlignment="1">
      <alignment horizontal="center" vertical="center"/>
    </xf>
    <xf numFmtId="3" fontId="0" fillId="0" borderId="18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36" borderId="18" xfId="0" applyNumberFormat="1" applyFill="1" applyBorder="1" applyAlignment="1">
      <alignment horizontal="right"/>
    </xf>
    <xf numFmtId="3" fontId="0" fillId="0" borderId="18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3" fontId="0" fillId="0" borderId="19" xfId="0" applyNumberFormat="1" applyBorder="1" applyAlignment="1">
      <alignment horizontal="right" vertical="center"/>
    </xf>
    <xf numFmtId="3" fontId="0" fillId="0" borderId="17" xfId="0" applyNumberFormat="1" applyBorder="1" applyAlignment="1">
      <alignment horizontal="right" vertical="center"/>
    </xf>
    <xf numFmtId="3" fontId="0" fillId="36" borderId="18" xfId="0" applyNumberFormat="1" applyFill="1" applyBorder="1" applyAlignment="1">
      <alignment horizontal="right" vertical="center"/>
    </xf>
    <xf numFmtId="3" fontId="0" fillId="0" borderId="20" xfId="0" applyNumberFormat="1" applyBorder="1" applyAlignment="1">
      <alignment horizontal="right" vertical="center"/>
    </xf>
    <xf numFmtId="3" fontId="0" fillId="36" borderId="18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2" fontId="0" fillId="0" borderId="0" xfId="0" applyNumberFormat="1" applyAlignment="1">
      <alignment/>
    </xf>
    <xf numFmtId="174" fontId="0" fillId="0" borderId="17" xfId="0" applyNumberFormat="1" applyFill="1" applyBorder="1" applyAlignment="1">
      <alignment/>
    </xf>
    <xf numFmtId="174" fontId="0" fillId="0" borderId="18" xfId="0" applyNumberFormat="1" applyFill="1" applyBorder="1" applyAlignment="1">
      <alignment/>
    </xf>
    <xf numFmtId="174" fontId="43" fillId="0" borderId="19" xfId="0" applyNumberFormat="1" applyFont="1" applyFill="1" applyBorder="1" applyAlignment="1">
      <alignment/>
    </xf>
    <xf numFmtId="3" fontId="0" fillId="0" borderId="18" xfId="40" applyNumberFormat="1" applyFont="1" applyBorder="1" applyAlignment="1">
      <alignment/>
    </xf>
    <xf numFmtId="3" fontId="0" fillId="36" borderId="22" xfId="0" applyNumberFormat="1" applyFill="1" applyBorder="1" applyAlignment="1">
      <alignment/>
    </xf>
    <xf numFmtId="174" fontId="0" fillId="36" borderId="15" xfId="0" applyNumberFormat="1" applyFill="1" applyBorder="1" applyAlignment="1">
      <alignment/>
    </xf>
    <xf numFmtId="174" fontId="0" fillId="36" borderId="18" xfId="0" applyNumberFormat="1" applyFill="1" applyBorder="1" applyAlignment="1">
      <alignment/>
    </xf>
    <xf numFmtId="174" fontId="0" fillId="36" borderId="18" xfId="66" applyNumberFormat="1" applyFont="1" applyFill="1" applyBorder="1" applyAlignment="1">
      <alignment/>
    </xf>
    <xf numFmtId="3" fontId="0" fillId="0" borderId="19" xfId="0" applyNumberFormat="1" applyBorder="1" applyAlignment="1">
      <alignment/>
    </xf>
    <xf numFmtId="0" fontId="29" fillId="0" borderId="0" xfId="0" applyFont="1" applyBorder="1" applyAlignment="1">
      <alignment/>
    </xf>
    <xf numFmtId="0" fontId="6" fillId="33" borderId="16" xfId="53" applyFont="1" applyFill="1" applyBorder="1" applyAlignment="1">
      <alignment horizontal="center" vertical="top" wrapText="1"/>
      <protection/>
    </xf>
    <xf numFmtId="0" fontId="3" fillId="33" borderId="16" xfId="50" applyFont="1" applyFill="1" applyBorder="1" applyAlignment="1">
      <alignment horizontal="center"/>
      <protection/>
    </xf>
    <xf numFmtId="0" fontId="3" fillId="33" borderId="26" xfId="50" applyFont="1" applyFill="1" applyBorder="1" applyAlignment="1">
      <alignment horizontal="center"/>
      <protection/>
    </xf>
    <xf numFmtId="0" fontId="6" fillId="33" borderId="26" xfId="53" applyFont="1" applyFill="1" applyBorder="1" applyAlignment="1" quotePrefix="1">
      <alignment horizontal="center" vertical="top" wrapText="1"/>
      <protection/>
    </xf>
    <xf numFmtId="0" fontId="43" fillId="34" borderId="19" xfId="0" applyFont="1" applyFill="1" applyBorder="1" applyAlignment="1">
      <alignment horizontal="center" vertical="center" wrapText="1"/>
    </xf>
    <xf numFmtId="0" fontId="43" fillId="34" borderId="26" xfId="0" applyFont="1" applyFill="1" applyBorder="1" applyAlignment="1">
      <alignment horizontal="center"/>
    </xf>
    <xf numFmtId="0" fontId="43" fillId="34" borderId="19" xfId="0" applyFont="1" applyFill="1" applyBorder="1" applyAlignment="1">
      <alignment horizontal="center" vertical="center"/>
    </xf>
    <xf numFmtId="0" fontId="3" fillId="37" borderId="21" xfId="53" applyFont="1" applyFill="1" applyBorder="1" applyAlignment="1" quotePrefix="1">
      <alignment horizontal="center" vertical="top"/>
      <protection/>
    </xf>
    <xf numFmtId="0" fontId="3" fillId="37" borderId="10" xfId="53" applyFont="1" applyFill="1" applyBorder="1" applyAlignment="1" quotePrefix="1">
      <alignment horizontal="center" vertical="top"/>
      <protection/>
    </xf>
    <xf numFmtId="0" fontId="3" fillId="37" borderId="27" xfId="53" applyFont="1" applyFill="1" applyBorder="1" applyAlignment="1" quotePrefix="1">
      <alignment horizontal="center" vertical="top"/>
      <protection/>
    </xf>
    <xf numFmtId="0" fontId="6" fillId="37" borderId="16" xfId="53" applyFont="1" applyFill="1" applyBorder="1" applyAlignment="1">
      <alignment horizontal="center" vertical="top" wrapText="1"/>
      <protection/>
    </xf>
    <xf numFmtId="0" fontId="6" fillId="37" borderId="26" xfId="53" applyFont="1" applyFill="1" applyBorder="1" applyAlignment="1" quotePrefix="1">
      <alignment horizontal="center" vertical="top" wrapText="1"/>
      <protection/>
    </xf>
    <xf numFmtId="2" fontId="43" fillId="34" borderId="16" xfId="0" applyNumberFormat="1" applyFont="1" applyFill="1" applyBorder="1" applyAlignment="1">
      <alignment horizontal="center" vertical="center" wrapText="1"/>
    </xf>
    <xf numFmtId="17" fontId="43" fillId="34" borderId="24" xfId="0" applyNumberFormat="1" applyFont="1" applyFill="1" applyBorder="1" applyAlignment="1">
      <alignment horizontal="center" vertical="center" wrapText="1"/>
    </xf>
    <xf numFmtId="17" fontId="43" fillId="34" borderId="19" xfId="0" applyNumberFormat="1" applyFont="1" applyFill="1" applyBorder="1" applyAlignment="1">
      <alignment horizontal="center" vertical="center" wrapText="1"/>
    </xf>
    <xf numFmtId="17" fontId="43" fillId="34" borderId="23" xfId="0" applyNumberFormat="1" applyFont="1" applyFill="1" applyBorder="1" applyAlignment="1">
      <alignment horizontal="center" vertical="center" wrapText="1"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Binlik Ayracı 2" xfId="42"/>
    <cellStyle name="Çıkış" xfId="43"/>
    <cellStyle name="Giriş" xfId="44"/>
    <cellStyle name="Hesaplama" xfId="45"/>
    <cellStyle name="Hyperlink" xfId="46"/>
    <cellStyle name="İşaretli Hücre" xfId="47"/>
    <cellStyle name="İyi" xfId="48"/>
    <cellStyle name="Kötü" xfId="49"/>
    <cellStyle name="Normal 2" xfId="50"/>
    <cellStyle name="Normal 3" xfId="51"/>
    <cellStyle name="Normal 4 2 2" xfId="52"/>
    <cellStyle name="Normal_Sayfa2" xfId="53"/>
    <cellStyle name="Not" xfId="54"/>
    <cellStyle name="Nötr" xfId="55"/>
    <cellStyle name="Currency" xfId="56"/>
    <cellStyle name="Currency [0]" xfId="57"/>
    <cellStyle name="Toplam" xfId="58"/>
    <cellStyle name="Uyarı Metni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-0.00775"/>
          <c:w val="0.96075"/>
          <c:h val="0.925"/>
        </c:manualLayout>
      </c:layout>
      <c:lineChart>
        <c:grouping val="standard"/>
        <c:varyColors val="0"/>
        <c:ser>
          <c:idx val="0"/>
          <c:order val="0"/>
          <c:tx>
            <c:v>Endeks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'Sigortalı Sayıları'!$A$11:$A$61</c:f>
              <c:strCache/>
            </c:strRef>
          </c:cat>
          <c:val>
            <c:numRef>
              <c:f>'Sigortalı Sayıları'!$J$11:$J$61</c:f>
              <c:numCache/>
            </c:numRef>
          </c:val>
          <c:smooth val="1"/>
        </c:ser>
        <c:ser>
          <c:idx val="1"/>
          <c:order val="1"/>
          <c:tx>
            <c:v>Endeks (MA)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'Sigortalı Sayıları'!$A$11:$A$61</c:f>
              <c:strCache/>
            </c:strRef>
          </c:cat>
          <c:val>
            <c:numRef>
              <c:f>'Sigortalı Sayıları'!$K$11:$K$61</c:f>
              <c:numCache/>
            </c:numRef>
          </c:val>
          <c:smooth val="1"/>
        </c:ser>
        <c:marker val="1"/>
        <c:axId val="11438255"/>
        <c:axId val="63273940"/>
      </c:lineChart>
      <c:dateAx>
        <c:axId val="11438255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273940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63273940"/>
        <c:scaling>
          <c:orientation val="minMax"/>
          <c:max val="130"/>
          <c:min val="9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4382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85"/>
          <c:y val="0.913"/>
          <c:w val="0.26025"/>
          <c:h val="0.06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"/>
          <c:w val="0.97275"/>
          <c:h val="0.8855"/>
        </c:manualLayout>
      </c:layout>
      <c:lineChart>
        <c:grouping val="standard"/>
        <c:varyColors val="0"/>
        <c:ser>
          <c:idx val="0"/>
          <c:order val="0"/>
          <c:tx>
            <c:strRef>
              <c:f>Indices!$B$1</c:f>
              <c:strCache>
                <c:ptCount val="1"/>
                <c:pt idx="0">
                  <c:v>Women's Employment in proportion to Total Employment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Indices!$A$2:$A$52</c:f>
              <c:strCache/>
            </c:strRef>
          </c:cat>
          <c:val>
            <c:numRef>
              <c:f>Indices!$B$2:$B$52</c:f>
              <c:numCache/>
            </c:numRef>
          </c:val>
          <c:smooth val="1"/>
        </c:ser>
        <c:ser>
          <c:idx val="1"/>
          <c:order val="1"/>
          <c:tx>
            <c:strRef>
              <c:f>Indices!$C$1</c:f>
              <c:strCache>
                <c:ptCount val="1"/>
                <c:pt idx="0">
                  <c:v>Women's Employment in proportion to Total Employment (Seasonally Adjusted)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Indices!$A$2:$A$52</c:f>
              <c:strCache/>
            </c:strRef>
          </c:cat>
          <c:val>
            <c:numRef>
              <c:f>Indices!$C$2:$C$52</c:f>
              <c:numCache/>
            </c:numRef>
          </c:val>
          <c:smooth val="1"/>
        </c:ser>
        <c:marker val="1"/>
        <c:axId val="23004933"/>
        <c:axId val="63163282"/>
      </c:lineChart>
      <c:dateAx>
        <c:axId val="23004933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163282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63163282"/>
        <c:scaling>
          <c:orientation val="minMax"/>
          <c:max val="0.25"/>
          <c:min val="0.225"/>
        </c:scaling>
        <c:axPos val="l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0049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225"/>
          <c:y val="0.88025"/>
          <c:w val="0.69475"/>
          <c:h val="0.11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75"/>
          <c:y val="-0.00725"/>
          <c:w val="0.97125"/>
          <c:h val="0.92325"/>
        </c:manualLayout>
      </c:layout>
      <c:lineChart>
        <c:grouping val="standard"/>
        <c:varyColors val="0"/>
        <c:ser>
          <c:idx val="0"/>
          <c:order val="0"/>
          <c:tx>
            <c:strRef>
              <c:f>'Indices 2'!$D$1</c:f>
              <c:strCache>
                <c:ptCount val="1"/>
                <c:pt idx="0">
                  <c:v>4/a_index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'Indices 2'!$A$2:$A$52</c:f>
              <c:strCache/>
            </c:strRef>
          </c:cat>
          <c:val>
            <c:numRef>
              <c:f>'Indices 2'!$D$2:$D$52</c:f>
              <c:numCache/>
            </c:numRef>
          </c:val>
          <c:smooth val="0"/>
        </c:ser>
        <c:ser>
          <c:idx val="1"/>
          <c:order val="1"/>
          <c:tx>
            <c:strRef>
              <c:f>'Indices 2'!$E$1</c:f>
              <c:strCache>
                <c:ptCount val="1"/>
                <c:pt idx="0">
                  <c:v>4/a(MA)_index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'Indices 2'!$A$2:$A$52</c:f>
              <c:strCache/>
            </c:strRef>
          </c:cat>
          <c:val>
            <c:numRef>
              <c:f>'Indices 2'!$E$2:$E$52</c:f>
              <c:numCache/>
            </c:numRef>
          </c:val>
          <c:smooth val="0"/>
        </c:ser>
        <c:marker val="1"/>
        <c:axId val="19795851"/>
        <c:axId val="37208768"/>
      </c:lineChart>
      <c:dateAx>
        <c:axId val="19795851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208768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37208768"/>
        <c:scaling>
          <c:orientation val="minMax"/>
          <c:max val="140"/>
          <c:min val="90"/>
        </c:scaling>
        <c:axPos val="l"/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7958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375"/>
          <c:y val="0.91175"/>
          <c:w val="0.4075"/>
          <c:h val="0.0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5"/>
          <c:y val="-0.00725"/>
          <c:w val="0.9745"/>
          <c:h val="0.9225"/>
        </c:manualLayout>
      </c:layout>
      <c:lineChart>
        <c:grouping val="standard"/>
        <c:varyColors val="0"/>
        <c:ser>
          <c:idx val="0"/>
          <c:order val="0"/>
          <c:tx>
            <c:strRef>
              <c:f>'Indices 2'!$H$1</c:f>
              <c:strCache>
                <c:ptCount val="1"/>
                <c:pt idx="0">
                  <c:v>4/b_Artisans_index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'Indices 2'!$A$2:$A$52</c:f>
              <c:strCache/>
            </c:strRef>
          </c:cat>
          <c:val>
            <c:numRef>
              <c:f>'Indices 2'!$H$2:$H$52</c:f>
              <c:numCache/>
            </c:numRef>
          </c:val>
          <c:smooth val="0"/>
        </c:ser>
        <c:ser>
          <c:idx val="1"/>
          <c:order val="1"/>
          <c:tx>
            <c:strRef>
              <c:f>'Indices 2'!$I$1</c:f>
              <c:strCache>
                <c:ptCount val="1"/>
                <c:pt idx="0">
                  <c:v>4/b Artisans (MA)_index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'Indices 2'!$A$2:$A$52</c:f>
              <c:strCache/>
            </c:strRef>
          </c:cat>
          <c:val>
            <c:numRef>
              <c:f>'Indices 2'!$I$2:$I$52</c:f>
              <c:numCache/>
            </c:numRef>
          </c:val>
          <c:smooth val="0"/>
        </c:ser>
        <c:marker val="1"/>
        <c:axId val="5312449"/>
        <c:axId val="19843294"/>
      </c:lineChart>
      <c:dateAx>
        <c:axId val="5312449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843294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19843294"/>
        <c:scaling>
          <c:orientation val="minMax"/>
          <c:max val="105"/>
          <c:min val="90"/>
        </c:scaling>
        <c:axPos val="l"/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124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3"/>
          <c:y val="0.9125"/>
          <c:w val="0.55125"/>
          <c:h val="0.06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5"/>
          <c:y val="-0.007"/>
          <c:w val="0.97825"/>
          <c:h val="0.92325"/>
        </c:manualLayout>
      </c:layout>
      <c:lineChart>
        <c:grouping val="standard"/>
        <c:varyColors val="0"/>
        <c:ser>
          <c:idx val="0"/>
          <c:order val="0"/>
          <c:tx>
            <c:strRef>
              <c:f>'Indices 2'!$L$1</c:f>
              <c:strCache>
                <c:ptCount val="1"/>
                <c:pt idx="0">
                  <c:v>4/b_Agr_index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'Indices 2'!$A$2:$A$52</c:f>
              <c:strCache/>
            </c:strRef>
          </c:cat>
          <c:val>
            <c:numRef>
              <c:f>'Indices 2'!$L$2:$L$52</c:f>
              <c:numCache/>
            </c:numRef>
          </c:val>
          <c:smooth val="0"/>
        </c:ser>
        <c:ser>
          <c:idx val="1"/>
          <c:order val="1"/>
          <c:tx>
            <c:strRef>
              <c:f>'Indices 2'!$M$1</c:f>
              <c:strCache>
                <c:ptCount val="1"/>
                <c:pt idx="0">
                  <c:v>4/b Agrivulture (MA)_index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'Indices 2'!$A$2:$A$52</c:f>
              <c:strCache/>
            </c:strRef>
          </c:cat>
          <c:val>
            <c:numRef>
              <c:f>'Indices 2'!$M$2:$M$52</c:f>
              <c:numCache/>
            </c:numRef>
          </c:val>
          <c:smooth val="0"/>
        </c:ser>
        <c:marker val="1"/>
        <c:axId val="38584615"/>
        <c:axId val="45212012"/>
      </c:lineChart>
      <c:dateAx>
        <c:axId val="38584615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212012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45212012"/>
        <c:scaling>
          <c:orientation val="minMax"/>
          <c:max val="110"/>
          <c:min val="85"/>
        </c:scaling>
        <c:axPos val="l"/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5846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425"/>
          <c:y val="0.912"/>
          <c:w val="0.51025"/>
          <c:h val="0.06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-0.012"/>
          <c:w val="0.972"/>
          <c:h val="0.91975"/>
        </c:manualLayout>
      </c:layout>
      <c:lineChart>
        <c:grouping val="standard"/>
        <c:varyColors val="0"/>
        <c:ser>
          <c:idx val="0"/>
          <c:order val="0"/>
          <c:tx>
            <c:strRef>
              <c:f>'Indices 2'!$P$1</c:f>
              <c:strCache>
                <c:ptCount val="1"/>
                <c:pt idx="0">
                  <c:v>4/c_index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'Indices 2'!$A$2:$A$52</c:f>
              <c:strCache/>
            </c:strRef>
          </c:cat>
          <c:val>
            <c:numRef>
              <c:f>'Indices 2'!$P$2:$P$52</c:f>
              <c:numCache/>
            </c:numRef>
          </c:val>
          <c:smooth val="0"/>
        </c:ser>
        <c:ser>
          <c:idx val="1"/>
          <c:order val="1"/>
          <c:tx>
            <c:strRef>
              <c:f>'Indices 2'!$Q$1</c:f>
              <c:strCache>
                <c:ptCount val="1"/>
                <c:pt idx="0">
                  <c:v>4/c (MA)_index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'Indices 2'!$A$2:$A$52</c:f>
              <c:strCache/>
            </c:strRef>
          </c:cat>
          <c:val>
            <c:numRef>
              <c:f>'Indices 2'!$Q$2:$Q$52</c:f>
              <c:numCache/>
            </c:numRef>
          </c:val>
          <c:smooth val="0"/>
        </c:ser>
        <c:marker val="1"/>
        <c:axId val="36079933"/>
        <c:axId val="39685098"/>
      </c:lineChart>
      <c:dateAx>
        <c:axId val="36079933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685098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39685098"/>
        <c:scaling>
          <c:orientation val="minMax"/>
          <c:min val="90"/>
        </c:scaling>
        <c:axPos val="l"/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0799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75"/>
          <c:y val="0.9125"/>
          <c:w val="0.382"/>
          <c:h val="0.06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0.07975</cdr:x>
      <cdr:y>0.561</cdr:y>
    </cdr:from>
    <cdr:to>
      <cdr:x>0.96725</cdr:x>
      <cdr:y>0.561</cdr:y>
    </cdr:to>
    <cdr:sp>
      <cdr:nvSpPr>
        <cdr:cNvPr id="1" name="2 Düz Bağlayıcı"/>
        <cdr:cNvSpPr>
          <a:spLocks/>
        </cdr:cNvSpPr>
      </cdr:nvSpPr>
      <cdr:spPr>
        <a:xfrm flipV="1">
          <a:off x="571500" y="1695450"/>
          <a:ext cx="6410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</xdr:row>
      <xdr:rowOff>9525</xdr:rowOff>
    </xdr:from>
    <xdr:to>
      <xdr:col>24</xdr:col>
      <xdr:colOff>142875</xdr:colOff>
      <xdr:row>17</xdr:row>
      <xdr:rowOff>0</xdr:rowOff>
    </xdr:to>
    <xdr:graphicFrame>
      <xdr:nvGraphicFramePr>
        <xdr:cNvPr id="1" name="1 Grafik"/>
        <xdr:cNvGraphicFramePr/>
      </xdr:nvGraphicFramePr>
      <xdr:xfrm>
        <a:off x="12277725" y="781050"/>
        <a:ext cx="72199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695325</xdr:rowOff>
    </xdr:from>
    <xdr:to>
      <xdr:col>16</xdr:col>
      <xdr:colOff>9525</xdr:colOff>
      <xdr:row>17</xdr:row>
      <xdr:rowOff>0</xdr:rowOff>
    </xdr:to>
    <xdr:graphicFrame>
      <xdr:nvGraphicFramePr>
        <xdr:cNvPr id="1" name="4 Grafik"/>
        <xdr:cNvGraphicFramePr/>
      </xdr:nvGraphicFramePr>
      <xdr:xfrm>
        <a:off x="3381375" y="695325"/>
        <a:ext cx="698182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53</xdr:row>
      <xdr:rowOff>180975</xdr:rowOff>
    </xdr:from>
    <xdr:to>
      <xdr:col>3</xdr:col>
      <xdr:colOff>2124075</xdr:colOff>
      <xdr:row>70</xdr:row>
      <xdr:rowOff>161925</xdr:rowOff>
    </xdr:to>
    <xdr:graphicFrame>
      <xdr:nvGraphicFramePr>
        <xdr:cNvPr id="1" name="1 Grafik"/>
        <xdr:cNvGraphicFramePr/>
      </xdr:nvGraphicFramePr>
      <xdr:xfrm>
        <a:off x="219075" y="10477500"/>
        <a:ext cx="56959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</xdr:colOff>
      <xdr:row>53</xdr:row>
      <xdr:rowOff>190500</xdr:rowOff>
    </xdr:from>
    <xdr:to>
      <xdr:col>9</xdr:col>
      <xdr:colOff>9525</xdr:colOff>
      <xdr:row>71</xdr:row>
      <xdr:rowOff>0</xdr:rowOff>
    </xdr:to>
    <xdr:graphicFrame>
      <xdr:nvGraphicFramePr>
        <xdr:cNvPr id="2" name="2 Grafik"/>
        <xdr:cNvGraphicFramePr/>
      </xdr:nvGraphicFramePr>
      <xdr:xfrm>
        <a:off x="6010275" y="10487025"/>
        <a:ext cx="632460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209550</xdr:colOff>
      <xdr:row>54</xdr:row>
      <xdr:rowOff>9525</xdr:rowOff>
    </xdr:from>
    <xdr:to>
      <xdr:col>15</xdr:col>
      <xdr:colOff>57150</xdr:colOff>
      <xdr:row>71</xdr:row>
      <xdr:rowOff>0</xdr:rowOff>
    </xdr:to>
    <xdr:graphicFrame>
      <xdr:nvGraphicFramePr>
        <xdr:cNvPr id="3" name="3 Grafik"/>
        <xdr:cNvGraphicFramePr/>
      </xdr:nvGraphicFramePr>
      <xdr:xfrm>
        <a:off x="12534900" y="10496550"/>
        <a:ext cx="6638925" cy="3228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409575</xdr:colOff>
      <xdr:row>54</xdr:row>
      <xdr:rowOff>9525</xdr:rowOff>
    </xdr:from>
    <xdr:to>
      <xdr:col>24</xdr:col>
      <xdr:colOff>57150</xdr:colOff>
      <xdr:row>71</xdr:row>
      <xdr:rowOff>9525</xdr:rowOff>
    </xdr:to>
    <xdr:graphicFrame>
      <xdr:nvGraphicFramePr>
        <xdr:cNvPr id="4" name="4 Grafik"/>
        <xdr:cNvGraphicFramePr/>
      </xdr:nvGraphicFramePr>
      <xdr:xfrm>
        <a:off x="19526250" y="10496550"/>
        <a:ext cx="6096000" cy="3238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47625</xdr:colOff>
      <xdr:row>63</xdr:row>
      <xdr:rowOff>190500</xdr:rowOff>
    </xdr:from>
    <xdr:to>
      <xdr:col>3</xdr:col>
      <xdr:colOff>1914525</xdr:colOff>
      <xdr:row>63</xdr:row>
      <xdr:rowOff>190500</xdr:rowOff>
    </xdr:to>
    <xdr:sp>
      <xdr:nvSpPr>
        <xdr:cNvPr id="5" name="5 Düz Bağlayıcı"/>
        <xdr:cNvSpPr>
          <a:spLocks/>
        </xdr:cNvSpPr>
      </xdr:nvSpPr>
      <xdr:spPr>
        <a:xfrm>
          <a:off x="676275" y="12392025"/>
          <a:ext cx="5029200" cy="0"/>
        </a:xfrm>
        <a:prstGeom prst="line">
          <a:avLst/>
        </a:prstGeom>
        <a:noFill/>
        <a:ln w="63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533400</xdr:colOff>
      <xdr:row>58</xdr:row>
      <xdr:rowOff>123825</xdr:rowOff>
    </xdr:from>
    <xdr:to>
      <xdr:col>8</xdr:col>
      <xdr:colOff>685800</xdr:colOff>
      <xdr:row>58</xdr:row>
      <xdr:rowOff>123825</xdr:rowOff>
    </xdr:to>
    <xdr:sp>
      <xdr:nvSpPr>
        <xdr:cNvPr id="6" name="6 Düz Bağlayıcı"/>
        <xdr:cNvSpPr>
          <a:spLocks/>
        </xdr:cNvSpPr>
      </xdr:nvSpPr>
      <xdr:spPr>
        <a:xfrm flipV="1">
          <a:off x="6457950" y="11372850"/>
          <a:ext cx="55911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885825</xdr:colOff>
      <xdr:row>61</xdr:row>
      <xdr:rowOff>152400</xdr:rowOff>
    </xdr:from>
    <xdr:to>
      <xdr:col>24</xdr:col>
      <xdr:colOff>9525</xdr:colOff>
      <xdr:row>61</xdr:row>
      <xdr:rowOff>152400</xdr:rowOff>
    </xdr:to>
    <xdr:sp>
      <xdr:nvSpPr>
        <xdr:cNvPr id="7" name="7 Düz Bağlayıcı"/>
        <xdr:cNvSpPr>
          <a:spLocks/>
        </xdr:cNvSpPr>
      </xdr:nvSpPr>
      <xdr:spPr>
        <a:xfrm flipV="1">
          <a:off x="20002500" y="11972925"/>
          <a:ext cx="55721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676275</xdr:colOff>
      <xdr:row>59</xdr:row>
      <xdr:rowOff>85725</xdr:rowOff>
    </xdr:from>
    <xdr:to>
      <xdr:col>14</xdr:col>
      <xdr:colOff>1028700</xdr:colOff>
      <xdr:row>59</xdr:row>
      <xdr:rowOff>85725</xdr:rowOff>
    </xdr:to>
    <xdr:sp>
      <xdr:nvSpPr>
        <xdr:cNvPr id="8" name="8 Düz Bağlayıcı"/>
        <xdr:cNvSpPr>
          <a:spLocks/>
        </xdr:cNvSpPr>
      </xdr:nvSpPr>
      <xdr:spPr>
        <a:xfrm>
          <a:off x="13001625" y="11525250"/>
          <a:ext cx="5981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6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K1"/>
    </sheetView>
  </sheetViews>
  <sheetFormatPr defaultColWidth="8.8515625" defaultRowHeight="15"/>
  <cols>
    <col min="1" max="1" width="10.140625" style="0" bestFit="1" customWidth="1"/>
    <col min="2" max="2" width="17.7109375" style="0" customWidth="1"/>
    <col min="3" max="3" width="16.28125" style="0" customWidth="1"/>
    <col min="4" max="4" width="15.421875" style="0" customWidth="1"/>
    <col min="5" max="5" width="14.421875" style="0" customWidth="1"/>
    <col min="6" max="6" width="18.421875" style="0" customWidth="1"/>
    <col min="7" max="7" width="17.421875" style="0" customWidth="1"/>
    <col min="8" max="8" width="17.8515625" style="0" customWidth="1"/>
    <col min="9" max="9" width="17.28125" style="0" customWidth="1"/>
    <col min="10" max="10" width="12.421875" style="0" customWidth="1"/>
    <col min="11" max="11" width="16.421875" style="0" customWidth="1"/>
    <col min="12" max="12" width="10.140625" style="0" bestFit="1" customWidth="1"/>
  </cols>
  <sheetData>
    <row r="1" spans="1:11" ht="60.75" thickBot="1">
      <c r="A1" s="18" t="s">
        <v>165</v>
      </c>
      <c r="B1" s="18" t="s">
        <v>166</v>
      </c>
      <c r="C1" s="38" t="s">
        <v>167</v>
      </c>
      <c r="D1" s="18" t="s">
        <v>168</v>
      </c>
      <c r="E1" s="38" t="s">
        <v>169</v>
      </c>
      <c r="F1" s="18" t="s">
        <v>170</v>
      </c>
      <c r="G1" s="38" t="s">
        <v>171</v>
      </c>
      <c r="H1" s="18" t="s">
        <v>172</v>
      </c>
      <c r="I1" s="145" t="s">
        <v>173</v>
      </c>
      <c r="J1" s="146" t="s">
        <v>174</v>
      </c>
      <c r="K1" s="40" t="s">
        <v>175</v>
      </c>
    </row>
    <row r="2" spans="1:11" ht="15">
      <c r="A2" s="50">
        <v>39448</v>
      </c>
      <c r="B2" s="11">
        <v>8449577</v>
      </c>
      <c r="C2" s="7">
        <v>3124938</v>
      </c>
      <c r="D2" s="11">
        <v>2188536.741667897</v>
      </c>
      <c r="E2" s="11">
        <f>SUM(B2:D2)</f>
        <v>13763051.741667897</v>
      </c>
      <c r="F2" s="11"/>
      <c r="G2" s="11"/>
      <c r="H2" s="11"/>
      <c r="I2" s="95"/>
      <c r="J2" s="49"/>
      <c r="K2" s="42"/>
    </row>
    <row r="3" spans="1:11" ht="15">
      <c r="A3" s="51">
        <v>39479</v>
      </c>
      <c r="B3" s="12">
        <v>8474374</v>
      </c>
      <c r="C3" s="9">
        <v>3120508</v>
      </c>
      <c r="D3" s="12">
        <v>2187729.3742594407</v>
      </c>
      <c r="E3" s="12">
        <f>SUM(B3:D3)</f>
        <v>13782611.37425944</v>
      </c>
      <c r="F3" s="12"/>
      <c r="G3" s="12"/>
      <c r="H3" s="12"/>
      <c r="I3" s="96"/>
      <c r="J3" s="49"/>
      <c r="K3" s="42"/>
    </row>
    <row r="4" spans="1:11" ht="15">
      <c r="A4" s="51">
        <v>39508</v>
      </c>
      <c r="B4" s="12">
        <v>8704188</v>
      </c>
      <c r="C4" s="9">
        <v>3114771</v>
      </c>
      <c r="D4" s="12">
        <v>2186579.1889824276</v>
      </c>
      <c r="E4" s="12">
        <f>SUM(B4:D4)</f>
        <v>14005538.188982427</v>
      </c>
      <c r="F4" s="12"/>
      <c r="G4" s="12"/>
      <c r="H4" s="12"/>
      <c r="I4" s="96"/>
      <c r="J4" s="49"/>
      <c r="K4" s="42"/>
    </row>
    <row r="5" spans="1:11" ht="15">
      <c r="A5" s="51">
        <v>39539</v>
      </c>
      <c r="B5" s="12">
        <v>10097779</v>
      </c>
      <c r="C5" s="9">
        <v>3116223</v>
      </c>
      <c r="D5" s="12">
        <v>2188697.8571152603</v>
      </c>
      <c r="E5" s="12">
        <f>SUM(B5:D5)</f>
        <v>15402699.857115261</v>
      </c>
      <c r="F5" s="12"/>
      <c r="G5" s="12"/>
      <c r="H5" s="12"/>
      <c r="I5" s="96"/>
      <c r="J5" s="49"/>
      <c r="K5" s="42"/>
    </row>
    <row r="6" spans="1:11" ht="15">
      <c r="A6" s="51">
        <v>39569</v>
      </c>
      <c r="B6" s="12">
        <v>9703722</v>
      </c>
      <c r="C6" s="9">
        <v>3090399</v>
      </c>
      <c r="D6" s="12">
        <v>2187336.431585037</v>
      </c>
      <c r="E6" s="12">
        <f>SUM(B6:D6)</f>
        <v>14981457.431585036</v>
      </c>
      <c r="F6" s="98"/>
      <c r="G6" s="12"/>
      <c r="H6" s="12"/>
      <c r="I6" s="96"/>
      <c r="J6" s="49"/>
      <c r="K6" s="42"/>
    </row>
    <row r="7" spans="1:11" ht="15">
      <c r="A7" s="51">
        <v>39600</v>
      </c>
      <c r="B7" s="12">
        <v>9188005</v>
      </c>
      <c r="C7" s="9">
        <v>3103104</v>
      </c>
      <c r="D7" s="12">
        <v>2187929.873482827</v>
      </c>
      <c r="E7" s="12">
        <f aca="true" t="shared" si="0" ref="E7:E44">SUM(B7:D7)</f>
        <v>14479038.873482827</v>
      </c>
      <c r="F7" s="12"/>
      <c r="G7" s="12"/>
      <c r="H7" s="12"/>
      <c r="I7" s="96"/>
      <c r="J7" s="49"/>
      <c r="K7" s="42"/>
    </row>
    <row r="8" spans="1:11" ht="15">
      <c r="A8" s="51">
        <v>39630</v>
      </c>
      <c r="B8" s="12">
        <v>9127041</v>
      </c>
      <c r="C8" s="9">
        <v>3136366</v>
      </c>
      <c r="D8" s="12">
        <v>2188256.579806648</v>
      </c>
      <c r="E8" s="12">
        <f t="shared" si="0"/>
        <v>14451663.579806648</v>
      </c>
      <c r="F8" s="12"/>
      <c r="G8" s="12"/>
      <c r="H8" s="12"/>
      <c r="I8" s="96"/>
      <c r="J8" s="49"/>
      <c r="K8" s="42"/>
    </row>
    <row r="9" spans="1:11" ht="15">
      <c r="A9" s="51">
        <v>39661</v>
      </c>
      <c r="B9" s="12">
        <v>9117005</v>
      </c>
      <c r="C9" s="9">
        <v>3143098</v>
      </c>
      <c r="D9" s="12">
        <v>2185030.6905160993</v>
      </c>
      <c r="E9" s="12">
        <f t="shared" si="0"/>
        <v>14445133.6905161</v>
      </c>
      <c r="F9" s="12"/>
      <c r="G9" s="12"/>
      <c r="H9" s="12"/>
      <c r="I9" s="96"/>
      <c r="J9" s="49"/>
      <c r="K9" s="42"/>
    </row>
    <row r="10" spans="1:11" ht="15">
      <c r="A10" s="51">
        <v>39692</v>
      </c>
      <c r="B10" s="12">
        <v>9163639</v>
      </c>
      <c r="C10" s="9">
        <v>3143137</v>
      </c>
      <c r="D10" s="12">
        <v>2183772.1998550254</v>
      </c>
      <c r="E10" s="12">
        <f t="shared" si="0"/>
        <v>14490548.199855026</v>
      </c>
      <c r="F10" s="98"/>
      <c r="G10" s="12"/>
      <c r="H10" s="12"/>
      <c r="I10" s="96"/>
      <c r="J10" s="49"/>
      <c r="K10" s="42"/>
    </row>
    <row r="11" spans="1:13" ht="15">
      <c r="A11" s="51">
        <v>39722</v>
      </c>
      <c r="B11" s="12">
        <v>9119936</v>
      </c>
      <c r="C11" s="9">
        <v>3034113</v>
      </c>
      <c r="D11" s="12">
        <v>2187772.3383787386</v>
      </c>
      <c r="E11" s="12">
        <f t="shared" si="0"/>
        <v>14341821.338378739</v>
      </c>
      <c r="F11" s="110">
        <v>8818450.3</v>
      </c>
      <c r="G11" s="110">
        <v>3070176</v>
      </c>
      <c r="H11" s="2">
        <v>2437563</v>
      </c>
      <c r="I11" s="2">
        <v>14081180</v>
      </c>
      <c r="J11" s="41">
        <f>(E11/$E$11)*100</f>
        <v>100</v>
      </c>
      <c r="K11" s="42">
        <f>I11/$I$11*100</f>
        <v>100</v>
      </c>
      <c r="L11" s="8"/>
      <c r="M11" s="53"/>
    </row>
    <row r="12" spans="1:13" ht="15">
      <c r="A12" s="51">
        <v>39753</v>
      </c>
      <c r="B12" s="12">
        <v>9022823</v>
      </c>
      <c r="C12" s="9">
        <v>3038435</v>
      </c>
      <c r="D12" s="12">
        <v>2199424.56556641</v>
      </c>
      <c r="E12" s="12">
        <f t="shared" si="0"/>
        <v>14260682.56556641</v>
      </c>
      <c r="F12" s="110">
        <v>8812526.8</v>
      </c>
      <c r="G12" s="110">
        <v>3056742.6</v>
      </c>
      <c r="H12" s="2">
        <v>2449030</v>
      </c>
      <c r="I12" s="109">
        <v>14081333</v>
      </c>
      <c r="J12" s="41">
        <f>(E12/$E$11)*100</f>
        <v>99.43425056763745</v>
      </c>
      <c r="K12" s="42">
        <f aca="true" t="shared" si="1" ref="K12:K59">I12/$I$11*100</f>
        <v>100.00108655666642</v>
      </c>
      <c r="L12" s="8"/>
      <c r="M12" s="53"/>
    </row>
    <row r="13" spans="1:13" ht="15">
      <c r="A13" s="51">
        <v>39783</v>
      </c>
      <c r="B13" s="12">
        <v>8802989</v>
      </c>
      <c r="C13" s="9">
        <v>3025650</v>
      </c>
      <c r="D13" s="12">
        <v>2205675.844924122</v>
      </c>
      <c r="E13" s="12">
        <f t="shared" si="0"/>
        <v>14034314.844924122</v>
      </c>
      <c r="F13" s="110">
        <v>8767676.1</v>
      </c>
      <c r="G13" s="110">
        <v>3052766.3</v>
      </c>
      <c r="H13" s="2">
        <v>2458102</v>
      </c>
      <c r="I13" s="109">
        <v>14040151</v>
      </c>
      <c r="J13" s="41">
        <f aca="true" t="shared" si="2" ref="J13:J61">(E13/$E$11)*100</f>
        <v>97.85587558093664</v>
      </c>
      <c r="K13" s="42">
        <f t="shared" si="1"/>
        <v>99.70862527146163</v>
      </c>
      <c r="L13" s="8"/>
      <c r="M13" s="53"/>
    </row>
    <row r="14" spans="1:13" ht="15">
      <c r="A14" s="51">
        <v>39814</v>
      </c>
      <c r="B14" s="12">
        <v>8481011</v>
      </c>
      <c r="C14" s="9">
        <v>3042821</v>
      </c>
      <c r="D14" s="12">
        <v>2208984.3586915084</v>
      </c>
      <c r="E14" s="12">
        <f t="shared" si="0"/>
        <v>13732816.358691508</v>
      </c>
      <c r="F14" s="110">
        <v>8749510.5</v>
      </c>
      <c r="G14" s="110">
        <v>3042953.9</v>
      </c>
      <c r="H14" s="2">
        <v>2465495</v>
      </c>
      <c r="I14" s="109">
        <v>14021830</v>
      </c>
      <c r="J14" s="41">
        <f t="shared" si="2"/>
        <v>95.75364268373967</v>
      </c>
      <c r="K14" s="42">
        <f t="shared" si="1"/>
        <v>99.5785154369165</v>
      </c>
      <c r="L14" s="8"/>
      <c r="M14" s="53"/>
    </row>
    <row r="15" spans="1:13" ht="15">
      <c r="A15" s="51">
        <v>39845</v>
      </c>
      <c r="B15" s="12">
        <v>8362290</v>
      </c>
      <c r="C15" s="9">
        <v>3052613</v>
      </c>
      <c r="D15" s="12">
        <v>2213459.802852991</v>
      </c>
      <c r="E15" s="12">
        <f t="shared" si="0"/>
        <v>13628362.802852992</v>
      </c>
      <c r="F15" s="110">
        <v>8735939.4</v>
      </c>
      <c r="G15" s="110">
        <v>3028093.9</v>
      </c>
      <c r="H15" s="2">
        <v>2465385</v>
      </c>
      <c r="I15" s="109">
        <v>13998644</v>
      </c>
      <c r="J15" s="41">
        <f t="shared" si="2"/>
        <v>95.02532824323693</v>
      </c>
      <c r="K15" s="42">
        <f t="shared" si="1"/>
        <v>99.4138559410504</v>
      </c>
      <c r="L15" s="8"/>
      <c r="M15" s="53"/>
    </row>
    <row r="16" spans="1:13" ht="15">
      <c r="A16" s="51">
        <v>39873</v>
      </c>
      <c r="B16" s="12">
        <v>8410234</v>
      </c>
      <c r="C16" s="9">
        <v>3052927</v>
      </c>
      <c r="D16" s="12">
        <v>2279020</v>
      </c>
      <c r="E16" s="12">
        <f t="shared" si="0"/>
        <v>13742181</v>
      </c>
      <c r="F16" s="110">
        <v>8720402</v>
      </c>
      <c r="G16" s="110">
        <v>3013906.2</v>
      </c>
      <c r="H16" s="2">
        <v>2272091</v>
      </c>
      <c r="I16" s="109">
        <v>13985204</v>
      </c>
      <c r="J16" s="41">
        <f t="shared" si="2"/>
        <v>95.8189387231167</v>
      </c>
      <c r="K16" s="42">
        <f t="shared" si="1"/>
        <v>99.31840939466721</v>
      </c>
      <c r="L16" s="8"/>
      <c r="M16" s="53"/>
    </row>
    <row r="17" spans="1:13" ht="15">
      <c r="A17" s="51">
        <v>39904</v>
      </c>
      <c r="B17" s="12">
        <v>8503053</v>
      </c>
      <c r="C17" s="9">
        <v>3067756</v>
      </c>
      <c r="D17" s="12">
        <v>2271908</v>
      </c>
      <c r="E17" s="12">
        <f t="shared" si="0"/>
        <v>13842717</v>
      </c>
      <c r="F17" s="110">
        <v>8720614</v>
      </c>
      <c r="G17" s="110">
        <v>3002299.5</v>
      </c>
      <c r="H17" s="2">
        <v>2272433</v>
      </c>
      <c r="I17" s="109">
        <v>13972398</v>
      </c>
      <c r="J17" s="41">
        <f t="shared" si="2"/>
        <v>96.51993755463168</v>
      </c>
      <c r="K17" s="42">
        <f t="shared" si="1"/>
        <v>99.22746531185597</v>
      </c>
      <c r="L17" s="8"/>
      <c r="M17" s="53"/>
    </row>
    <row r="18" spans="1:13" ht="15">
      <c r="A18" s="51">
        <v>39934</v>
      </c>
      <c r="B18" s="12">
        <v>8674726</v>
      </c>
      <c r="C18" s="9">
        <v>3085783</v>
      </c>
      <c r="D18" s="12">
        <v>2270276</v>
      </c>
      <c r="E18" s="12">
        <f t="shared" si="0"/>
        <v>14030785</v>
      </c>
      <c r="F18" s="110">
        <v>8726767.6</v>
      </c>
      <c r="G18" s="110">
        <v>2993715.2</v>
      </c>
      <c r="H18" s="2">
        <v>2275711</v>
      </c>
      <c r="I18" s="109">
        <v>13975767</v>
      </c>
      <c r="J18" s="41">
        <f t="shared" si="2"/>
        <v>97.83126333092433</v>
      </c>
      <c r="K18" s="42">
        <f t="shared" si="1"/>
        <v>99.25139086354979</v>
      </c>
      <c r="L18" s="8"/>
      <c r="M18" s="53"/>
    </row>
    <row r="19" spans="1:13" ht="15">
      <c r="A19" s="51">
        <v>39965</v>
      </c>
      <c r="B19" s="12">
        <v>8922743</v>
      </c>
      <c r="C19" s="9">
        <v>3051391</v>
      </c>
      <c r="D19" s="12">
        <v>2271485</v>
      </c>
      <c r="E19" s="12">
        <f t="shared" si="0"/>
        <v>14245619</v>
      </c>
      <c r="F19" s="110">
        <v>8775047</v>
      </c>
      <c r="G19" s="110">
        <v>2977469.2</v>
      </c>
      <c r="H19" s="2">
        <v>2264601</v>
      </c>
      <c r="I19" s="109">
        <v>14015201</v>
      </c>
      <c r="J19" s="41">
        <f t="shared" si="2"/>
        <v>99.32921812293603</v>
      </c>
      <c r="K19" s="42">
        <f t="shared" si="1"/>
        <v>99.53143841638273</v>
      </c>
      <c r="L19" s="8"/>
      <c r="M19" s="53"/>
    </row>
    <row r="20" spans="1:50" ht="15">
      <c r="A20" s="51">
        <v>39995</v>
      </c>
      <c r="B20" s="12">
        <v>9013349</v>
      </c>
      <c r="C20" s="9">
        <v>2877507</v>
      </c>
      <c r="D20" s="12">
        <v>2260614</v>
      </c>
      <c r="E20" s="12">
        <f t="shared" si="0"/>
        <v>14151470</v>
      </c>
      <c r="F20" s="110">
        <v>8780420.9</v>
      </c>
      <c r="G20" s="110">
        <v>2943737.3</v>
      </c>
      <c r="H20" s="2">
        <v>2265395</v>
      </c>
      <c r="I20" s="109">
        <v>13972146</v>
      </c>
      <c r="J20" s="41">
        <f t="shared" si="2"/>
        <v>98.67275338405341</v>
      </c>
      <c r="K20" s="42">
        <f t="shared" si="1"/>
        <v>99.22567568911128</v>
      </c>
      <c r="L20" s="8"/>
      <c r="M20" s="53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</row>
    <row r="21" spans="1:50" ht="15">
      <c r="A21" s="51">
        <v>40026</v>
      </c>
      <c r="B21" s="12">
        <v>8977653</v>
      </c>
      <c r="C21" s="9">
        <v>2837520</v>
      </c>
      <c r="D21" s="12">
        <v>2248048</v>
      </c>
      <c r="E21" s="12">
        <f t="shared" si="0"/>
        <v>14063221</v>
      </c>
      <c r="F21" s="110">
        <v>8825039.9</v>
      </c>
      <c r="G21" s="110">
        <v>2920589</v>
      </c>
      <c r="H21" s="2">
        <v>2260862</v>
      </c>
      <c r="I21" s="109">
        <v>13997820</v>
      </c>
      <c r="J21" s="41">
        <f t="shared" si="2"/>
        <v>98.0574270742503</v>
      </c>
      <c r="K21" s="42">
        <f t="shared" si="1"/>
        <v>99.40800415874239</v>
      </c>
      <c r="L21" s="8"/>
      <c r="M21" s="53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</row>
    <row r="22" spans="1:50" ht="15">
      <c r="A22" s="51">
        <v>40057</v>
      </c>
      <c r="B22" s="12">
        <v>8950211</v>
      </c>
      <c r="C22" s="9">
        <v>2878242</v>
      </c>
      <c r="D22" s="12">
        <v>2262750</v>
      </c>
      <c r="E22" s="12">
        <f t="shared" si="0"/>
        <v>14091203</v>
      </c>
      <c r="F22" s="110">
        <v>8858308.1</v>
      </c>
      <c r="G22" s="110">
        <v>2930967.4</v>
      </c>
      <c r="H22" s="2">
        <v>2264931</v>
      </c>
      <c r="I22" s="109">
        <v>14037352</v>
      </c>
      <c r="J22" s="41">
        <f t="shared" si="2"/>
        <v>98.25253478992877</v>
      </c>
      <c r="K22" s="42">
        <f t="shared" si="1"/>
        <v>99.68874767597602</v>
      </c>
      <c r="L22" s="8"/>
      <c r="M22" s="53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</row>
    <row r="23" spans="1:13" ht="15">
      <c r="A23" s="51">
        <v>40087</v>
      </c>
      <c r="B23" s="12">
        <v>9046769</v>
      </c>
      <c r="C23" s="9">
        <v>2891157</v>
      </c>
      <c r="D23" s="12">
        <v>2279402</v>
      </c>
      <c r="E23" s="12">
        <f t="shared" si="0"/>
        <v>14217328</v>
      </c>
      <c r="F23" s="110">
        <v>8920322</v>
      </c>
      <c r="G23" s="110">
        <v>2919315.2</v>
      </c>
      <c r="H23" s="2">
        <v>2263483</v>
      </c>
      <c r="I23" s="109">
        <v>14090193</v>
      </c>
      <c r="J23" s="41">
        <f t="shared" si="2"/>
        <v>99.13195586919218</v>
      </c>
      <c r="K23" s="42">
        <f t="shared" si="1"/>
        <v>100.06400741983272</v>
      </c>
      <c r="L23" s="8"/>
      <c r="M23" s="53"/>
    </row>
    <row r="24" spans="1:13" ht="15">
      <c r="A24" s="51">
        <v>40118</v>
      </c>
      <c r="B24" s="12">
        <v>8975981</v>
      </c>
      <c r="C24" s="9">
        <v>2898808</v>
      </c>
      <c r="D24" s="12">
        <v>2266276</v>
      </c>
      <c r="E24" s="12">
        <f t="shared" si="0"/>
        <v>14141065</v>
      </c>
      <c r="F24" s="110">
        <v>8968374.3</v>
      </c>
      <c r="G24" s="110">
        <v>2912864.8</v>
      </c>
      <c r="H24" s="2">
        <v>2259034</v>
      </c>
      <c r="I24" s="109">
        <v>14132883</v>
      </c>
      <c r="J24" s="41">
        <f t="shared" si="2"/>
        <v>98.60020332395639</v>
      </c>
      <c r="K24" s="42">
        <f t="shared" si="1"/>
        <v>100.36717803479537</v>
      </c>
      <c r="L24" s="8"/>
      <c r="M24" s="53"/>
    </row>
    <row r="25" spans="1:13" ht="15">
      <c r="A25" s="51">
        <v>40148</v>
      </c>
      <c r="B25" s="12">
        <v>9030202</v>
      </c>
      <c r="C25" s="9">
        <v>2847081</v>
      </c>
      <c r="D25" s="12">
        <v>2241418</v>
      </c>
      <c r="E25" s="12">
        <f t="shared" si="0"/>
        <v>14118701</v>
      </c>
      <c r="F25" s="110">
        <v>9063441.19999999</v>
      </c>
      <c r="G25" s="110">
        <v>2877436</v>
      </c>
      <c r="H25" s="2">
        <v>2240642</v>
      </c>
      <c r="I25" s="109">
        <v>14192131</v>
      </c>
      <c r="J25" s="41">
        <f t="shared" si="2"/>
        <v>98.44426775989973</v>
      </c>
      <c r="K25" s="42">
        <f t="shared" si="1"/>
        <v>100.78793822676792</v>
      </c>
      <c r="L25" s="8"/>
      <c r="M25" s="53"/>
    </row>
    <row r="26" spans="1:13" ht="15">
      <c r="A26" s="51">
        <v>40179</v>
      </c>
      <c r="B26" s="12">
        <v>8874966</v>
      </c>
      <c r="C26" s="9">
        <v>2851378</v>
      </c>
      <c r="D26" s="12">
        <v>2224741</v>
      </c>
      <c r="E26" s="12">
        <f t="shared" si="0"/>
        <v>13951085</v>
      </c>
      <c r="F26" s="110">
        <v>9130285.19999999</v>
      </c>
      <c r="G26" s="110">
        <v>2864065.6</v>
      </c>
      <c r="H26" s="2">
        <v>2231666</v>
      </c>
      <c r="I26" s="109">
        <v>14247359</v>
      </c>
      <c r="J26" s="41">
        <f t="shared" si="2"/>
        <v>97.27554590759594</v>
      </c>
      <c r="K26" s="42">
        <f t="shared" si="1"/>
        <v>101.18014967495621</v>
      </c>
      <c r="L26" s="8"/>
      <c r="M26" s="53"/>
    </row>
    <row r="27" spans="1:13" ht="15">
      <c r="A27" s="51">
        <v>40210</v>
      </c>
      <c r="B27" s="12">
        <v>8900113</v>
      </c>
      <c r="C27" s="9">
        <v>2870824</v>
      </c>
      <c r="D27" s="12">
        <v>2232394</v>
      </c>
      <c r="E27" s="12">
        <f t="shared" si="0"/>
        <v>14003331</v>
      </c>
      <c r="F27" s="110">
        <v>9222331.3</v>
      </c>
      <c r="G27" s="110">
        <v>2856747.9</v>
      </c>
      <c r="H27" s="2">
        <v>2233344</v>
      </c>
      <c r="I27" s="109">
        <v>14343359</v>
      </c>
      <c r="J27" s="41">
        <f t="shared" si="2"/>
        <v>97.6398371560177</v>
      </c>
      <c r="K27" s="42">
        <f t="shared" si="1"/>
        <v>101.86191072055041</v>
      </c>
      <c r="L27" s="8"/>
      <c r="M27" s="53"/>
    </row>
    <row r="28" spans="1:13" ht="15">
      <c r="A28" s="51">
        <v>40238</v>
      </c>
      <c r="B28" s="12">
        <v>9136036</v>
      </c>
      <c r="C28" s="9">
        <v>2878843</v>
      </c>
      <c r="D28" s="12">
        <v>2233661</v>
      </c>
      <c r="E28" s="12">
        <f t="shared" si="0"/>
        <v>14248540</v>
      </c>
      <c r="F28" s="110">
        <v>9315986.19999999</v>
      </c>
      <c r="G28" s="110">
        <v>2848766.8</v>
      </c>
      <c r="H28" s="2">
        <v>2234703</v>
      </c>
      <c r="I28" s="109">
        <v>14423974</v>
      </c>
      <c r="J28" s="41">
        <f t="shared" si="2"/>
        <v>99.34958513163792</v>
      </c>
      <c r="K28" s="42">
        <f t="shared" si="1"/>
        <v>102.43441245691056</v>
      </c>
      <c r="L28" s="8"/>
      <c r="M28" s="53"/>
    </row>
    <row r="29" spans="1:13" ht="15">
      <c r="A29" s="51">
        <v>40269</v>
      </c>
      <c r="B29" s="12">
        <v>9361665</v>
      </c>
      <c r="C29" s="9">
        <v>2888488</v>
      </c>
      <c r="D29" s="12">
        <v>2228659</v>
      </c>
      <c r="E29" s="12">
        <f t="shared" si="0"/>
        <v>14478812</v>
      </c>
      <c r="F29" s="110">
        <v>9404671.3</v>
      </c>
      <c r="G29" s="110">
        <v>2837818.7</v>
      </c>
      <c r="H29" s="2">
        <v>2237105</v>
      </c>
      <c r="I29" s="109">
        <v>14515377</v>
      </c>
      <c r="J29" s="41">
        <f t="shared" si="2"/>
        <v>100.955183155536</v>
      </c>
      <c r="K29" s="42">
        <f t="shared" si="1"/>
        <v>103.08352709076938</v>
      </c>
      <c r="L29" s="8"/>
      <c r="M29" s="53"/>
    </row>
    <row r="30" spans="1:13" ht="15">
      <c r="A30" s="51">
        <v>40299</v>
      </c>
      <c r="B30" s="12">
        <v>9604589</v>
      </c>
      <c r="C30" s="9">
        <v>2896308</v>
      </c>
      <c r="D30" s="12">
        <v>2220134</v>
      </c>
      <c r="E30" s="12">
        <f t="shared" si="0"/>
        <v>14721031</v>
      </c>
      <c r="F30" s="110">
        <v>9505200.3</v>
      </c>
      <c r="G30" s="110">
        <v>2833754.3</v>
      </c>
      <c r="H30" s="2">
        <v>2234036</v>
      </c>
      <c r="I30" s="109">
        <v>14613665</v>
      </c>
      <c r="J30" s="41">
        <f t="shared" si="2"/>
        <v>102.64408301201253</v>
      </c>
      <c r="K30" s="42">
        <f t="shared" si="1"/>
        <v>103.7815367746169</v>
      </c>
      <c r="L30" s="8"/>
      <c r="M30" s="53"/>
    </row>
    <row r="31" spans="1:13" ht="15">
      <c r="A31" s="51">
        <v>40330</v>
      </c>
      <c r="B31" s="12">
        <v>9743072</v>
      </c>
      <c r="C31" s="9">
        <v>2888898</v>
      </c>
      <c r="D31" s="12">
        <v>2250200.232</v>
      </c>
      <c r="E31" s="12">
        <f t="shared" si="0"/>
        <v>14882170.232</v>
      </c>
      <c r="F31" s="110">
        <v>9539921.69999999</v>
      </c>
      <c r="G31" s="110">
        <v>2837087.7</v>
      </c>
      <c r="H31" s="2">
        <v>2239999</v>
      </c>
      <c r="I31" s="109">
        <v>14646873</v>
      </c>
      <c r="J31" s="41">
        <f t="shared" si="2"/>
        <v>103.76764485397186</v>
      </c>
      <c r="K31" s="42">
        <f t="shared" si="1"/>
        <v>104.01736928297203</v>
      </c>
      <c r="L31" s="8"/>
      <c r="M31" s="53"/>
    </row>
    <row r="32" spans="1:13" ht="15">
      <c r="A32" s="51">
        <v>40360</v>
      </c>
      <c r="B32" s="12">
        <v>9976855</v>
      </c>
      <c r="C32" s="9">
        <v>2926292</v>
      </c>
      <c r="D32" s="12">
        <v>2238882</v>
      </c>
      <c r="E32" s="12">
        <f t="shared" si="0"/>
        <v>15142029</v>
      </c>
      <c r="F32" s="110">
        <v>9677148.4</v>
      </c>
      <c r="G32" s="110">
        <v>2962183.9</v>
      </c>
      <c r="H32" s="2">
        <v>2238448</v>
      </c>
      <c r="I32" s="109">
        <v>14852141</v>
      </c>
      <c r="J32" s="41">
        <f t="shared" si="2"/>
        <v>105.57954002313433</v>
      </c>
      <c r="K32" s="42">
        <f t="shared" si="1"/>
        <v>105.47511643200356</v>
      </c>
      <c r="L32" s="8"/>
      <c r="M32" s="53"/>
    </row>
    <row r="33" spans="1:13" ht="15">
      <c r="A33" s="51">
        <v>40391</v>
      </c>
      <c r="B33" s="12">
        <v>9937919</v>
      </c>
      <c r="C33" s="9">
        <v>2935390</v>
      </c>
      <c r="D33" s="12">
        <v>2244534</v>
      </c>
      <c r="E33" s="12">
        <f t="shared" si="0"/>
        <v>15117843</v>
      </c>
      <c r="F33" s="110">
        <v>9780107.6</v>
      </c>
      <c r="G33" s="110">
        <v>2978725.8</v>
      </c>
      <c r="H33" s="2">
        <v>2251851</v>
      </c>
      <c r="I33" s="109">
        <v>14966387</v>
      </c>
      <c r="J33" s="41">
        <f t="shared" si="2"/>
        <v>105.4109003543687</v>
      </c>
      <c r="K33" s="42">
        <f t="shared" si="1"/>
        <v>106.28645468632601</v>
      </c>
      <c r="L33" s="8"/>
      <c r="M33" s="53"/>
    </row>
    <row r="34" spans="1:13" ht="15">
      <c r="A34" s="51">
        <v>40422</v>
      </c>
      <c r="B34" s="12">
        <v>9959685</v>
      </c>
      <c r="C34" s="9">
        <v>2900001</v>
      </c>
      <c r="D34" s="12">
        <v>2246537</v>
      </c>
      <c r="E34" s="12">
        <f t="shared" si="0"/>
        <v>15106223</v>
      </c>
      <c r="F34" s="110">
        <v>9854321.19999999</v>
      </c>
      <c r="G34" s="110">
        <v>2955199.4</v>
      </c>
      <c r="H34" s="2">
        <v>2247736</v>
      </c>
      <c r="I34" s="109">
        <v>15024968</v>
      </c>
      <c r="J34" s="41">
        <f t="shared" si="2"/>
        <v>105.32987856692735</v>
      </c>
      <c r="K34" s="42">
        <f t="shared" si="1"/>
        <v>106.7024780593672</v>
      </c>
      <c r="L34" s="8"/>
      <c r="M34" s="53"/>
    </row>
    <row r="35" spans="1:13" ht="15">
      <c r="A35" s="51">
        <v>40452</v>
      </c>
      <c r="B35" s="12">
        <v>9992591</v>
      </c>
      <c r="C35" s="9">
        <v>2912220.72069272</v>
      </c>
      <c r="D35" s="12">
        <v>2263441.58976</v>
      </c>
      <c r="E35" s="12">
        <f t="shared" si="0"/>
        <v>15168253.31045272</v>
      </c>
      <c r="F35" s="110">
        <v>9940320.8</v>
      </c>
      <c r="G35" s="110">
        <v>2961747</v>
      </c>
      <c r="H35" s="2">
        <v>2245571</v>
      </c>
      <c r="I35" s="109">
        <v>15126999</v>
      </c>
      <c r="J35" s="41">
        <f t="shared" si="2"/>
        <v>105.76239204613746</v>
      </c>
      <c r="K35" s="42">
        <f t="shared" si="1"/>
        <v>107.42706932231532</v>
      </c>
      <c r="L35" s="8"/>
      <c r="M35" s="53"/>
    </row>
    <row r="36" spans="1:13" ht="15">
      <c r="A36" s="51">
        <v>40483</v>
      </c>
      <c r="B36" s="12">
        <v>9914876</v>
      </c>
      <c r="C36" s="9">
        <v>2926501</v>
      </c>
      <c r="D36" s="12">
        <v>2260299</v>
      </c>
      <c r="E36" s="12">
        <f t="shared" si="0"/>
        <v>15101676</v>
      </c>
      <c r="F36" s="110">
        <v>10029261</v>
      </c>
      <c r="G36" s="110">
        <v>2964764.4</v>
      </c>
      <c r="H36" s="2">
        <v>2261679</v>
      </c>
      <c r="I36" s="109">
        <v>15236530</v>
      </c>
      <c r="J36" s="41">
        <f t="shared" si="2"/>
        <v>105.29817408607573</v>
      </c>
      <c r="K36" s="42">
        <f t="shared" si="1"/>
        <v>108.2049231669505</v>
      </c>
      <c r="L36" s="8"/>
      <c r="M36" s="53"/>
    </row>
    <row r="37" spans="1:13" ht="15">
      <c r="A37" s="51">
        <v>40513</v>
      </c>
      <c r="B37" s="12">
        <v>10030810</v>
      </c>
      <c r="C37" s="9">
        <v>2963322</v>
      </c>
      <c r="D37" s="12">
        <v>2282511</v>
      </c>
      <c r="E37" s="12">
        <f t="shared" si="0"/>
        <v>15276643</v>
      </c>
      <c r="F37" s="110">
        <v>10137451</v>
      </c>
      <c r="G37" s="110">
        <v>2999751.1</v>
      </c>
      <c r="H37" s="2">
        <v>2281757</v>
      </c>
      <c r="I37" s="109">
        <v>15407422</v>
      </c>
      <c r="J37" s="41">
        <f t="shared" si="2"/>
        <v>106.51815163196656</v>
      </c>
      <c r="K37" s="42">
        <f t="shared" si="1"/>
        <v>109.41854304823886</v>
      </c>
      <c r="L37" s="8"/>
      <c r="M37" s="53"/>
    </row>
    <row r="38" spans="1:13" ht="15">
      <c r="A38" s="51">
        <v>40544</v>
      </c>
      <c r="B38" s="12">
        <v>9960858</v>
      </c>
      <c r="C38" s="9">
        <v>2991561.6954112365</v>
      </c>
      <c r="D38" s="12">
        <v>2287486.867606679</v>
      </c>
      <c r="E38" s="12">
        <f t="shared" si="0"/>
        <v>15239906.563017916</v>
      </c>
      <c r="F38" s="110">
        <v>10235652</v>
      </c>
      <c r="G38" s="110">
        <v>3001858</v>
      </c>
      <c r="H38" s="2">
        <v>2291557</v>
      </c>
      <c r="I38" s="109">
        <v>15529675</v>
      </c>
      <c r="J38" s="41">
        <f t="shared" si="2"/>
        <v>106.26200259681036</v>
      </c>
      <c r="K38" s="42">
        <f t="shared" si="1"/>
        <v>110.28674443477038</v>
      </c>
      <c r="L38" s="8"/>
      <c r="M38" s="53"/>
    </row>
    <row r="39" spans="1:13" ht="15">
      <c r="A39" s="51">
        <v>40575</v>
      </c>
      <c r="B39" s="12">
        <v>9970036</v>
      </c>
      <c r="C39" s="9">
        <v>3027766.3283948246</v>
      </c>
      <c r="D39" s="12">
        <v>2301439</v>
      </c>
      <c r="E39" s="12">
        <f t="shared" si="0"/>
        <v>15299241.328394825</v>
      </c>
      <c r="F39" s="110">
        <v>10342249</v>
      </c>
      <c r="G39" s="110">
        <v>3012518.3</v>
      </c>
      <c r="H39" s="2">
        <v>2300864</v>
      </c>
      <c r="I39" s="109">
        <v>15667026</v>
      </c>
      <c r="J39" s="41">
        <f t="shared" si="2"/>
        <v>106.67572107772692</v>
      </c>
      <c r="K39" s="42">
        <f t="shared" si="1"/>
        <v>111.26216694907671</v>
      </c>
      <c r="L39" s="8"/>
      <c r="M39" s="53"/>
    </row>
    <row r="40" spans="1:13" ht="15">
      <c r="A40" s="51">
        <v>40603</v>
      </c>
      <c r="B40" s="12">
        <v>10252034</v>
      </c>
      <c r="C40" s="9">
        <v>3059010</v>
      </c>
      <c r="D40" s="12">
        <v>2306478</v>
      </c>
      <c r="E40" s="12">
        <f t="shared" si="0"/>
        <v>15617522</v>
      </c>
      <c r="F40" s="110">
        <v>10415613</v>
      </c>
      <c r="G40" s="110">
        <v>3023616.1</v>
      </c>
      <c r="H40" s="2">
        <v>2310828</v>
      </c>
      <c r="I40" s="109">
        <v>15769527</v>
      </c>
      <c r="J40" s="41">
        <f t="shared" si="2"/>
        <v>108.8949696940338</v>
      </c>
      <c r="K40" s="42">
        <f t="shared" si="1"/>
        <v>111.99009600047722</v>
      </c>
      <c r="L40" s="8"/>
      <c r="M40" s="53"/>
    </row>
    <row r="41" spans="1:13" ht="15">
      <c r="A41" s="51">
        <v>40634</v>
      </c>
      <c r="B41" s="12">
        <v>10511792</v>
      </c>
      <c r="C41" s="9">
        <v>3102039.400431247</v>
      </c>
      <c r="D41" s="12">
        <v>2305863</v>
      </c>
      <c r="E41" s="12">
        <f t="shared" si="0"/>
        <v>15919694.400431247</v>
      </c>
      <c r="F41" s="110">
        <v>10515264</v>
      </c>
      <c r="G41" s="110">
        <v>3044680.1</v>
      </c>
      <c r="H41" s="2">
        <v>2320742</v>
      </c>
      <c r="I41" s="109">
        <v>15908336</v>
      </c>
      <c r="J41" s="41">
        <f t="shared" si="2"/>
        <v>111.00190153554708</v>
      </c>
      <c r="K41" s="42">
        <f t="shared" si="1"/>
        <v>112.97587276066352</v>
      </c>
      <c r="L41" s="8"/>
      <c r="M41" s="53"/>
    </row>
    <row r="42" spans="1:13" ht="15">
      <c r="A42" s="51">
        <v>40664</v>
      </c>
      <c r="B42" s="12">
        <v>10771209</v>
      </c>
      <c r="C42" s="9">
        <v>3103246</v>
      </c>
      <c r="D42" s="12">
        <v>2312096</v>
      </c>
      <c r="E42" s="12">
        <f t="shared" si="0"/>
        <v>16186551</v>
      </c>
      <c r="F42" s="110">
        <v>10591221</v>
      </c>
      <c r="G42" s="110">
        <v>3047639.4</v>
      </c>
      <c r="H42" s="2">
        <v>2331843</v>
      </c>
      <c r="I42" s="109">
        <v>16010809</v>
      </c>
      <c r="J42" s="41">
        <f t="shared" si="2"/>
        <v>112.86258989076067</v>
      </c>
      <c r="K42" s="42">
        <f t="shared" si="1"/>
        <v>113.70360296509241</v>
      </c>
      <c r="L42" s="8"/>
      <c r="M42" s="53"/>
    </row>
    <row r="43" spans="1:13" ht="15">
      <c r="A43" s="51">
        <v>40695</v>
      </c>
      <c r="B43" s="12">
        <v>11045909</v>
      </c>
      <c r="C43" s="9">
        <v>3089309</v>
      </c>
      <c r="D43" s="12">
        <v>2370551</v>
      </c>
      <c r="E43" s="12">
        <f t="shared" si="0"/>
        <v>16505769</v>
      </c>
      <c r="F43" s="110">
        <v>10708727</v>
      </c>
      <c r="G43" s="110">
        <v>3047092.3</v>
      </c>
      <c r="H43" s="2">
        <v>2355904</v>
      </c>
      <c r="I43" s="109">
        <v>16164758</v>
      </c>
      <c r="J43" s="41">
        <f t="shared" si="2"/>
        <v>115.08837413718531</v>
      </c>
      <c r="K43" s="42">
        <f t="shared" si="1"/>
        <v>114.79689912351097</v>
      </c>
      <c r="L43" s="8"/>
      <c r="M43" s="53"/>
    </row>
    <row r="44" spans="1:13" ht="15">
      <c r="A44" s="51">
        <v>40725</v>
      </c>
      <c r="B44" s="12">
        <v>11112453</v>
      </c>
      <c r="C44" s="9">
        <v>3053242</v>
      </c>
      <c r="D44" s="12">
        <v>2376533</v>
      </c>
      <c r="E44" s="12">
        <f t="shared" si="0"/>
        <v>16542228</v>
      </c>
      <c r="F44" s="110">
        <v>10767956</v>
      </c>
      <c r="G44" s="110">
        <v>3057220</v>
      </c>
      <c r="H44" s="2">
        <v>2369097</v>
      </c>
      <c r="I44" s="109">
        <v>16220333</v>
      </c>
      <c r="J44" s="41">
        <f t="shared" si="2"/>
        <v>115.34258871105143</v>
      </c>
      <c r="K44" s="42">
        <f t="shared" si="1"/>
        <v>115.19157485381197</v>
      </c>
      <c r="L44" s="8"/>
      <c r="M44" s="53"/>
    </row>
    <row r="45" spans="1:13" ht="15">
      <c r="A45" s="51">
        <v>40756</v>
      </c>
      <c r="B45" s="12">
        <v>10886860</v>
      </c>
      <c r="C45" s="9">
        <v>3043525</v>
      </c>
      <c r="D45" s="12">
        <v>2509484</v>
      </c>
      <c r="E45" s="12">
        <f aca="true" t="shared" si="3" ref="E45:E50">SUM(B45:D45)</f>
        <v>16439869</v>
      </c>
      <c r="F45" s="110">
        <v>10852573</v>
      </c>
      <c r="G45" s="110">
        <v>3054728.6</v>
      </c>
      <c r="H45" s="2">
        <v>2514815</v>
      </c>
      <c r="I45" s="109">
        <v>16374983</v>
      </c>
      <c r="J45" s="41">
        <f t="shared" si="2"/>
        <v>114.6288788022124</v>
      </c>
      <c r="K45" s="42">
        <f t="shared" si="1"/>
        <v>116.28984928819885</v>
      </c>
      <c r="L45" s="8"/>
      <c r="M45" s="53"/>
    </row>
    <row r="46" spans="1:13" ht="15">
      <c r="A46" s="51">
        <v>40787</v>
      </c>
      <c r="B46" s="12">
        <v>11061597</v>
      </c>
      <c r="C46" s="12">
        <v>3020725</v>
      </c>
      <c r="D46" s="12">
        <v>2537648.3709038096</v>
      </c>
      <c r="E46" s="12">
        <f t="shared" si="3"/>
        <v>16619970.370903809</v>
      </c>
      <c r="F46" s="110">
        <v>10939299</v>
      </c>
      <c r="G46" s="110">
        <v>3052157.1</v>
      </c>
      <c r="H46" s="2">
        <v>2534213</v>
      </c>
      <c r="I46" s="109">
        <v>16468333</v>
      </c>
      <c r="J46" s="41">
        <f t="shared" si="2"/>
        <v>115.884656340187</v>
      </c>
      <c r="K46" s="42">
        <f t="shared" si="1"/>
        <v>116.95279088826362</v>
      </c>
      <c r="L46" s="8"/>
      <c r="M46" s="53"/>
    </row>
    <row r="47" spans="1:14" ht="15">
      <c r="A47" s="51">
        <v>40817</v>
      </c>
      <c r="B47" s="12">
        <v>11078121</v>
      </c>
      <c r="C47" s="12">
        <v>3023173</v>
      </c>
      <c r="D47" s="12">
        <v>2579366</v>
      </c>
      <c r="E47" s="12">
        <f t="shared" si="3"/>
        <v>16680660</v>
      </c>
      <c r="F47" s="110">
        <v>11015809</v>
      </c>
      <c r="G47" s="110">
        <v>3056195.6</v>
      </c>
      <c r="H47" s="2">
        <v>2540691</v>
      </c>
      <c r="I47" s="109">
        <v>16641525</v>
      </c>
      <c r="J47" s="41">
        <f t="shared" si="2"/>
        <v>116.30782176432868</v>
      </c>
      <c r="K47" s="42">
        <f t="shared" si="1"/>
        <v>118.182744627936</v>
      </c>
      <c r="L47" s="2"/>
      <c r="M47" s="53"/>
      <c r="N47" s="53"/>
    </row>
    <row r="48" spans="1:14" ht="15">
      <c r="A48" s="51">
        <v>40848</v>
      </c>
      <c r="B48" s="2">
        <v>10984191</v>
      </c>
      <c r="C48" s="12">
        <v>3021556</v>
      </c>
      <c r="D48" s="2">
        <v>2543634</v>
      </c>
      <c r="E48" s="12">
        <f t="shared" si="3"/>
        <v>16549381</v>
      </c>
      <c r="F48" s="110">
        <v>11100744</v>
      </c>
      <c r="G48" s="110">
        <v>3054973.7</v>
      </c>
      <c r="H48" s="2">
        <v>2547952</v>
      </c>
      <c r="I48" s="109">
        <v>16666359</v>
      </c>
      <c r="J48" s="41">
        <f t="shared" si="2"/>
        <v>115.39246382684902</v>
      </c>
      <c r="K48" s="42">
        <f t="shared" si="1"/>
        <v>118.35910768841815</v>
      </c>
      <c r="M48" s="53"/>
      <c r="N48" s="53"/>
    </row>
    <row r="49" spans="1:14" ht="15">
      <c r="A49" s="51">
        <v>40878</v>
      </c>
      <c r="B49" s="2">
        <v>11030939</v>
      </c>
      <c r="C49" s="12">
        <v>3002517</v>
      </c>
      <c r="D49" s="2">
        <v>2554200</v>
      </c>
      <c r="E49" s="12">
        <f t="shared" si="3"/>
        <v>16587656</v>
      </c>
      <c r="F49" s="110">
        <v>11185182</v>
      </c>
      <c r="G49" s="110">
        <v>3048708.7</v>
      </c>
      <c r="H49" s="2">
        <v>2555340</v>
      </c>
      <c r="I49" s="109">
        <v>16766608</v>
      </c>
      <c r="J49" s="41">
        <f t="shared" si="2"/>
        <v>115.65934066973351</v>
      </c>
      <c r="K49" s="42">
        <f t="shared" si="1"/>
        <v>119.07104376195745</v>
      </c>
      <c r="M49" s="53"/>
      <c r="N49" s="53"/>
    </row>
    <row r="50" spans="1:14" ht="15">
      <c r="A50" s="51">
        <v>40909</v>
      </c>
      <c r="B50" s="2">
        <v>10957242</v>
      </c>
      <c r="C50" s="12">
        <v>3039975</v>
      </c>
      <c r="D50" s="2">
        <v>2563237</v>
      </c>
      <c r="E50" s="12">
        <f t="shared" si="3"/>
        <v>16560454</v>
      </c>
      <c r="F50" s="110">
        <v>11270864</v>
      </c>
      <c r="G50" s="110">
        <v>3053507.3</v>
      </c>
      <c r="H50" s="2">
        <v>2566759</v>
      </c>
      <c r="I50" s="109">
        <v>16873454</v>
      </c>
      <c r="J50" s="41">
        <f t="shared" si="2"/>
        <v>115.46967159383166</v>
      </c>
      <c r="K50" s="42">
        <f t="shared" si="1"/>
        <v>119.82982960234867</v>
      </c>
      <c r="M50" s="53"/>
      <c r="N50" s="53"/>
    </row>
    <row r="51" spans="1:14" ht="15">
      <c r="A51" s="51">
        <v>40940</v>
      </c>
      <c r="B51" s="2">
        <v>10845430</v>
      </c>
      <c r="C51" s="12">
        <v>3059708</v>
      </c>
      <c r="D51" s="2">
        <v>2576419</v>
      </c>
      <c r="E51" s="12">
        <f aca="true" t="shared" si="4" ref="E51:E60">SUM(B51:D51)</f>
        <v>16481557</v>
      </c>
      <c r="F51" s="110">
        <v>11325818</v>
      </c>
      <c r="G51" s="110">
        <v>3048584.3</v>
      </c>
      <c r="H51" s="2">
        <v>2574798</v>
      </c>
      <c r="I51" s="109">
        <v>16934991</v>
      </c>
      <c r="J51" s="41">
        <f t="shared" si="2"/>
        <v>114.91955318042713</v>
      </c>
      <c r="K51" s="42">
        <f t="shared" si="1"/>
        <v>120.26684553425211</v>
      </c>
      <c r="M51" s="53"/>
      <c r="N51" s="53"/>
    </row>
    <row r="52" spans="1:14" ht="15">
      <c r="A52" s="51">
        <v>40969</v>
      </c>
      <c r="B52" s="2">
        <v>11257343</v>
      </c>
      <c r="C52" s="12">
        <v>3068170</v>
      </c>
      <c r="D52" s="2">
        <v>2574644</v>
      </c>
      <c r="E52" s="12">
        <f t="shared" si="4"/>
        <v>16900157</v>
      </c>
      <c r="F52" s="110">
        <v>11428243</v>
      </c>
      <c r="G52" s="110">
        <v>3044138</v>
      </c>
      <c r="H52" s="2">
        <v>2580747</v>
      </c>
      <c r="I52" s="109">
        <v>17050353</v>
      </c>
      <c r="J52" s="41">
        <f t="shared" si="2"/>
        <v>117.83828986054338</v>
      </c>
      <c r="K52" s="42">
        <f t="shared" si="1"/>
        <v>121.08610926072959</v>
      </c>
      <c r="M52" s="53"/>
      <c r="N52" s="53"/>
    </row>
    <row r="53" spans="1:14" ht="15">
      <c r="A53" s="51">
        <v>41000</v>
      </c>
      <c r="B53" s="2">
        <v>11521869</v>
      </c>
      <c r="C53" s="12">
        <v>3058583</v>
      </c>
      <c r="D53" s="2">
        <v>2569269</v>
      </c>
      <c r="E53" s="12">
        <f t="shared" si="4"/>
        <v>17149721</v>
      </c>
      <c r="F53" s="110">
        <v>11498541</v>
      </c>
      <c r="G53" s="110">
        <v>3031185.3</v>
      </c>
      <c r="H53" s="2">
        <v>2587693</v>
      </c>
      <c r="I53" s="109">
        <v>17122757</v>
      </c>
      <c r="J53" s="41">
        <f t="shared" si="2"/>
        <v>119.57840357491636</v>
      </c>
      <c r="K53" s="42">
        <f t="shared" si="1"/>
        <v>121.60029912265875</v>
      </c>
      <c r="M53" s="53"/>
      <c r="N53" s="53"/>
    </row>
    <row r="54" spans="1:14" ht="15">
      <c r="A54" s="51">
        <v>41030</v>
      </c>
      <c r="B54" s="2">
        <v>11820778</v>
      </c>
      <c r="C54" s="12">
        <v>3044795</v>
      </c>
      <c r="D54" s="2">
        <v>2574350</v>
      </c>
      <c r="E54" s="12">
        <f t="shared" si="4"/>
        <v>17439923</v>
      </c>
      <c r="F54" s="110">
        <v>11583542</v>
      </c>
      <c r="G54" s="110">
        <v>3026763.5</v>
      </c>
      <c r="H54" s="2">
        <v>2596780</v>
      </c>
      <c r="I54" s="109">
        <v>17216150</v>
      </c>
      <c r="J54" s="41">
        <f t="shared" si="2"/>
        <v>121.60187042165096</v>
      </c>
      <c r="K54" s="42">
        <f t="shared" si="1"/>
        <v>122.26354609485853</v>
      </c>
      <c r="M54" s="53"/>
      <c r="N54" s="53"/>
    </row>
    <row r="55" spans="1:14" ht="15">
      <c r="A55" s="51">
        <v>41061</v>
      </c>
      <c r="B55" s="2">
        <v>12087084</v>
      </c>
      <c r="C55" s="12">
        <v>3040162</v>
      </c>
      <c r="D55" s="2">
        <v>2610813</v>
      </c>
      <c r="E55" s="12">
        <f t="shared" si="4"/>
        <v>17738059</v>
      </c>
      <c r="F55" s="110">
        <v>11658526</v>
      </c>
      <c r="G55" s="110">
        <v>3026479.8</v>
      </c>
      <c r="H55" s="2">
        <v>2597980</v>
      </c>
      <c r="I55" s="109">
        <v>17296234</v>
      </c>
      <c r="J55" s="41">
        <f t="shared" si="2"/>
        <v>123.68065799657484</v>
      </c>
      <c r="K55" s="42">
        <f t="shared" si="1"/>
        <v>122.83227684043526</v>
      </c>
      <c r="M55" s="53"/>
      <c r="N55" s="53"/>
    </row>
    <row r="56" spans="1:11" ht="15">
      <c r="A56" s="51">
        <v>41091</v>
      </c>
      <c r="B56" s="2">
        <v>12107944</v>
      </c>
      <c r="C56" s="12">
        <v>3042931</v>
      </c>
      <c r="D56" s="2">
        <v>2613791</v>
      </c>
      <c r="E56" s="12">
        <f t="shared" si="4"/>
        <v>17764666</v>
      </c>
      <c r="F56" s="110">
        <v>11740302</v>
      </c>
      <c r="G56" s="110">
        <v>3037881.3</v>
      </c>
      <c r="H56" s="2">
        <v>2606854</v>
      </c>
      <c r="I56" s="109">
        <v>17391157</v>
      </c>
      <c r="J56" s="41">
        <f t="shared" si="2"/>
        <v>123.86617836649327</v>
      </c>
      <c r="K56" s="42">
        <f t="shared" si="1"/>
        <v>123.50638937929918</v>
      </c>
    </row>
    <row r="57" spans="1:11" ht="15">
      <c r="A57" s="51">
        <v>41122</v>
      </c>
      <c r="B57" s="2">
        <v>11716148</v>
      </c>
      <c r="C57" s="12">
        <v>3038438</v>
      </c>
      <c r="D57" s="2">
        <v>2600540</v>
      </c>
      <c r="E57" s="12">
        <f t="shared" si="4"/>
        <v>17355126</v>
      </c>
      <c r="F57" s="110">
        <v>11795138</v>
      </c>
      <c r="G57" s="110">
        <v>3035128.8</v>
      </c>
      <c r="H57" s="2">
        <v>2611382</v>
      </c>
      <c r="I57" s="109">
        <v>17412136</v>
      </c>
      <c r="J57" s="41">
        <f t="shared" si="2"/>
        <v>121.01061357916691</v>
      </c>
      <c r="K57" s="42">
        <f t="shared" si="1"/>
        <v>123.65537547279419</v>
      </c>
    </row>
    <row r="58" spans="1:11" ht="15">
      <c r="A58" s="51">
        <v>41153</v>
      </c>
      <c r="B58" s="2">
        <v>12069085</v>
      </c>
      <c r="C58" s="12">
        <v>3035071</v>
      </c>
      <c r="D58" s="2">
        <v>2613470</v>
      </c>
      <c r="E58" s="12">
        <f t="shared" si="4"/>
        <v>17717626</v>
      </c>
      <c r="F58" s="110">
        <v>11909663</v>
      </c>
      <c r="G58" s="110">
        <v>3039450</v>
      </c>
      <c r="H58" s="2">
        <v>2614793</v>
      </c>
      <c r="I58" s="109">
        <v>17556029</v>
      </c>
      <c r="J58" s="41">
        <f>(E58/$E$11)*100</f>
        <v>123.53818655227285</v>
      </c>
      <c r="K58" s="42">
        <f t="shared" si="1"/>
        <v>124.67725716168674</v>
      </c>
    </row>
    <row r="59" spans="1:11" ht="15">
      <c r="A59" s="51">
        <v>41183</v>
      </c>
      <c r="B59" s="2">
        <v>11743906</v>
      </c>
      <c r="C59" s="12">
        <v>3013973</v>
      </c>
      <c r="D59" s="2">
        <v>2688851</v>
      </c>
      <c r="E59" s="12">
        <f t="shared" si="4"/>
        <v>17446730</v>
      </c>
      <c r="F59" s="110">
        <v>11626201</v>
      </c>
      <c r="G59" s="110">
        <v>3030207</v>
      </c>
      <c r="H59" s="2">
        <v>2636887</v>
      </c>
      <c r="I59" s="109">
        <v>17557600</v>
      </c>
      <c r="J59" s="41">
        <f t="shared" si="2"/>
        <v>121.64933301262455</v>
      </c>
      <c r="K59" s="42">
        <f t="shared" si="1"/>
        <v>124.68841389713079</v>
      </c>
    </row>
    <row r="60" spans="1:11" ht="15">
      <c r="A60" s="51">
        <v>41214</v>
      </c>
      <c r="B60" s="2">
        <v>11996881</v>
      </c>
      <c r="C60" s="12">
        <v>3004914</v>
      </c>
      <c r="D60" s="2">
        <v>2622715</v>
      </c>
      <c r="E60" s="12">
        <f t="shared" si="4"/>
        <v>17624510</v>
      </c>
      <c r="F60" s="110">
        <v>12082615</v>
      </c>
      <c r="G60" s="110">
        <v>3026883.1</v>
      </c>
      <c r="H60" s="2">
        <v>2630490</v>
      </c>
      <c r="I60" s="109">
        <v>17721387</v>
      </c>
      <c r="J60" s="41">
        <f t="shared" si="2"/>
        <v>122.88892452478667</v>
      </c>
      <c r="K60" s="42">
        <f>I60/$I$11*100</f>
        <v>125.85157635936761</v>
      </c>
    </row>
    <row r="61" spans="1:11" ht="15">
      <c r="A61" s="51">
        <v>41244</v>
      </c>
      <c r="B61" s="2">
        <v>11939620</v>
      </c>
      <c r="C61" s="12">
        <v>2967357</v>
      </c>
      <c r="D61" s="2">
        <v>2662608</v>
      </c>
      <c r="E61" s="12">
        <v>17569585</v>
      </c>
      <c r="F61" s="134">
        <v>12155413</v>
      </c>
      <c r="G61" s="134">
        <v>3017906</v>
      </c>
      <c r="H61" s="2">
        <v>2638908</v>
      </c>
      <c r="I61" s="2">
        <v>17775870</v>
      </c>
      <c r="J61" s="41">
        <f t="shared" si="2"/>
        <v>122.50595364051678</v>
      </c>
      <c r="K61" s="42">
        <f>I61/$I$11*100</f>
        <v>126.23849705777499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4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6" sqref="G6"/>
    </sheetView>
  </sheetViews>
  <sheetFormatPr defaultColWidth="8.8515625" defaultRowHeight="15"/>
  <cols>
    <col min="1" max="1" width="12.7109375" style="0" bestFit="1" customWidth="1"/>
    <col min="2" max="2" width="16.421875" style="0" bestFit="1" customWidth="1"/>
    <col min="3" max="3" width="12.00390625" style="0" bestFit="1" customWidth="1"/>
    <col min="4" max="4" width="12.00390625" style="0" customWidth="1"/>
    <col min="5" max="5" width="12.00390625" style="0" bestFit="1" customWidth="1"/>
    <col min="6" max="6" width="19.140625" style="0" customWidth="1"/>
    <col min="7" max="8" width="33.140625" style="0" customWidth="1"/>
    <col min="9" max="9" width="18.421875" style="0" customWidth="1"/>
    <col min="10" max="11" width="21.28125" style="0" bestFit="1" customWidth="1"/>
    <col min="12" max="13" width="32.421875" style="0" customWidth="1"/>
  </cols>
  <sheetData>
    <row r="1" spans="1:13" ht="60.75" thickBot="1">
      <c r="A1" s="153" t="s">
        <v>297</v>
      </c>
      <c r="B1" s="10" t="s">
        <v>298</v>
      </c>
      <c r="C1" s="89">
        <v>40878</v>
      </c>
      <c r="D1" s="90">
        <v>41214</v>
      </c>
      <c r="E1" s="64">
        <v>41244</v>
      </c>
      <c r="F1" s="154" t="s">
        <v>291</v>
      </c>
      <c r="G1" s="34" t="s">
        <v>311</v>
      </c>
      <c r="H1" s="13" t="s">
        <v>312</v>
      </c>
      <c r="I1" s="13" t="s">
        <v>313</v>
      </c>
      <c r="J1" s="63" t="s">
        <v>280</v>
      </c>
      <c r="K1" s="61" t="s">
        <v>279</v>
      </c>
      <c r="L1" s="43" t="s">
        <v>314</v>
      </c>
      <c r="M1" s="13" t="s">
        <v>315</v>
      </c>
    </row>
    <row r="2" spans="1:13" ht="15">
      <c r="A2" s="19">
        <v>1</v>
      </c>
      <c r="B2" s="80" t="s">
        <v>0</v>
      </c>
      <c r="C2" s="94">
        <v>33351</v>
      </c>
      <c r="D2" s="11">
        <v>35896</v>
      </c>
      <c r="E2" s="2">
        <v>36137</v>
      </c>
      <c r="F2" s="32">
        <f aca="true" t="shared" si="0" ref="F2:F33">E2/$E$83</f>
        <v>0.023496007167722363</v>
      </c>
      <c r="G2" s="32">
        <f aca="true" t="shared" si="1" ref="G2:G33">(E2-C2)/C2</f>
        <v>0.08353572606518544</v>
      </c>
      <c r="H2" s="20">
        <f aca="true" t="shared" si="2" ref="H2:H33">E2-C2</f>
        <v>2786</v>
      </c>
      <c r="I2" s="37">
        <f aca="true" t="shared" si="3" ref="I2:I33">H2/$H$83</f>
        <v>0.027279759515113536</v>
      </c>
      <c r="J2" s="2">
        <v>35881.98</v>
      </c>
      <c r="K2" s="11">
        <v>36114.48</v>
      </c>
      <c r="L2" s="37">
        <f aca="true" t="shared" si="4" ref="L2:L33">(K2-J2)/J2</f>
        <v>0.006479575541817926</v>
      </c>
      <c r="M2" s="11">
        <f aca="true" t="shared" si="5" ref="M2:M33">K2-J2</f>
        <v>232.5</v>
      </c>
    </row>
    <row r="3" spans="1:13" ht="15">
      <c r="A3" s="1">
        <v>2</v>
      </c>
      <c r="B3" s="81" t="s">
        <v>1</v>
      </c>
      <c r="C3" s="8">
        <v>4738</v>
      </c>
      <c r="D3" s="12">
        <v>5121</v>
      </c>
      <c r="E3" s="2">
        <v>5105</v>
      </c>
      <c r="F3" s="33">
        <f t="shared" si="0"/>
        <v>0.003319232824839435</v>
      </c>
      <c r="G3" s="33">
        <f t="shared" si="1"/>
        <v>0.07745884339383706</v>
      </c>
      <c r="H3" s="20">
        <f t="shared" si="2"/>
        <v>367</v>
      </c>
      <c r="I3" s="27">
        <f t="shared" si="3"/>
        <v>0.003593564875106485</v>
      </c>
      <c r="J3" s="2">
        <v>5000.725</v>
      </c>
      <c r="K3" s="12">
        <v>5024.07</v>
      </c>
      <c r="L3" s="27">
        <f t="shared" si="4"/>
        <v>0.004668323093151362</v>
      </c>
      <c r="M3" s="12">
        <f t="shared" si="5"/>
        <v>23.344999999999345</v>
      </c>
    </row>
    <row r="4" spans="1:13" ht="15">
      <c r="A4" s="1">
        <v>3</v>
      </c>
      <c r="B4" s="81" t="s">
        <v>2</v>
      </c>
      <c r="C4" s="8">
        <v>10448</v>
      </c>
      <c r="D4" s="12">
        <v>10705</v>
      </c>
      <c r="E4" s="2">
        <v>10765</v>
      </c>
      <c r="F4" s="33">
        <f t="shared" si="0"/>
        <v>0.00699932249939207</v>
      </c>
      <c r="G4" s="33">
        <f t="shared" si="1"/>
        <v>0.03034073506891271</v>
      </c>
      <c r="H4" s="20">
        <f t="shared" si="2"/>
        <v>317</v>
      </c>
      <c r="I4" s="27">
        <f t="shared" si="3"/>
        <v>0.00310397837986037</v>
      </c>
      <c r="J4" s="2">
        <v>10590.95</v>
      </c>
      <c r="K4" s="12">
        <v>10597.95</v>
      </c>
      <c r="L4" s="27">
        <f t="shared" si="4"/>
        <v>0.0006609416530150742</v>
      </c>
      <c r="M4" s="12">
        <f t="shared" si="5"/>
        <v>7</v>
      </c>
    </row>
    <row r="5" spans="1:13" ht="15">
      <c r="A5" s="1">
        <v>4</v>
      </c>
      <c r="B5" s="81" t="s">
        <v>3</v>
      </c>
      <c r="C5" s="8">
        <v>1783</v>
      </c>
      <c r="D5" s="12">
        <v>2130</v>
      </c>
      <c r="E5" s="2">
        <v>2047</v>
      </c>
      <c r="F5" s="33">
        <f t="shared" si="0"/>
        <v>0.0013309440925458028</v>
      </c>
      <c r="G5" s="33">
        <f t="shared" si="1"/>
        <v>0.14806505888951205</v>
      </c>
      <c r="H5" s="20">
        <f t="shared" si="2"/>
        <v>264</v>
      </c>
      <c r="I5" s="27">
        <f t="shared" si="3"/>
        <v>0.002585016694899488</v>
      </c>
      <c r="J5" s="2">
        <v>2047.893</v>
      </c>
      <c r="K5" s="12">
        <v>2052.24</v>
      </c>
      <c r="L5" s="27">
        <f t="shared" si="4"/>
        <v>0.002122669494939312</v>
      </c>
      <c r="M5" s="12">
        <f t="shared" si="5"/>
        <v>4.346999999999753</v>
      </c>
    </row>
    <row r="6" spans="1:13" ht="15">
      <c r="A6" s="1">
        <v>5</v>
      </c>
      <c r="B6" s="81" t="s">
        <v>4</v>
      </c>
      <c r="C6" s="8">
        <v>4841</v>
      </c>
      <c r="D6" s="12">
        <v>5169</v>
      </c>
      <c r="E6" s="2">
        <v>5144</v>
      </c>
      <c r="F6" s="33">
        <f t="shared" si="0"/>
        <v>0.0033445903331976597</v>
      </c>
      <c r="G6" s="33">
        <f t="shared" si="1"/>
        <v>0.06259037388969221</v>
      </c>
      <c r="H6" s="20">
        <f t="shared" si="2"/>
        <v>303</v>
      </c>
      <c r="I6" s="27">
        <f t="shared" si="3"/>
        <v>0.0029668941611914576</v>
      </c>
      <c r="J6" s="2">
        <v>5092.397</v>
      </c>
      <c r="K6" s="12">
        <v>5107.484</v>
      </c>
      <c r="L6" s="27">
        <f t="shared" si="4"/>
        <v>0.002962651969200446</v>
      </c>
      <c r="M6" s="12">
        <f t="shared" si="5"/>
        <v>15.087000000000444</v>
      </c>
    </row>
    <row r="7" spans="1:13" ht="15">
      <c r="A7" s="1">
        <v>6</v>
      </c>
      <c r="B7" s="81" t="s">
        <v>5</v>
      </c>
      <c r="C7" s="8">
        <v>113342</v>
      </c>
      <c r="D7" s="12">
        <v>120740</v>
      </c>
      <c r="E7" s="2">
        <v>121131</v>
      </c>
      <c r="F7" s="33">
        <f t="shared" si="0"/>
        <v>0.07875847038308043</v>
      </c>
      <c r="G7" s="33">
        <f t="shared" si="1"/>
        <v>0.06872121543646663</v>
      </c>
      <c r="H7" s="20">
        <f t="shared" si="2"/>
        <v>7789</v>
      </c>
      <c r="I7" s="27">
        <f t="shared" si="3"/>
        <v>0.07626778422943982</v>
      </c>
      <c r="J7" s="2">
        <v>120431.8</v>
      </c>
      <c r="K7" s="12">
        <v>120987.7</v>
      </c>
      <c r="L7" s="27">
        <f t="shared" si="4"/>
        <v>0.0046158904873961374</v>
      </c>
      <c r="M7" s="12">
        <f t="shared" si="5"/>
        <v>555.8999999999942</v>
      </c>
    </row>
    <row r="8" spans="1:13" ht="15">
      <c r="A8" s="1">
        <v>7</v>
      </c>
      <c r="B8" s="81" t="s">
        <v>6</v>
      </c>
      <c r="C8" s="8">
        <v>54230</v>
      </c>
      <c r="D8" s="12">
        <v>58828</v>
      </c>
      <c r="E8" s="2">
        <v>58310</v>
      </c>
      <c r="F8" s="33">
        <f t="shared" si="0"/>
        <v>0.03791272595815621</v>
      </c>
      <c r="G8" s="33">
        <f t="shared" si="1"/>
        <v>0.07523510971786834</v>
      </c>
      <c r="H8" s="20">
        <f t="shared" si="2"/>
        <v>4080</v>
      </c>
      <c r="I8" s="27">
        <f t="shared" si="3"/>
        <v>0.039950258012083</v>
      </c>
      <c r="J8" s="2">
        <v>59887.04</v>
      </c>
      <c r="K8" s="12">
        <v>60201.51</v>
      </c>
      <c r="L8" s="27">
        <f t="shared" si="4"/>
        <v>0.00525105264845284</v>
      </c>
      <c r="M8" s="12">
        <f t="shared" si="5"/>
        <v>314.47000000000116</v>
      </c>
    </row>
    <row r="9" spans="1:13" ht="15">
      <c r="A9" s="1">
        <v>8</v>
      </c>
      <c r="B9" s="81" t="s">
        <v>7</v>
      </c>
      <c r="C9" s="8">
        <v>2880</v>
      </c>
      <c r="D9" s="12">
        <v>3164</v>
      </c>
      <c r="E9" s="2">
        <v>3136</v>
      </c>
      <c r="F9" s="33">
        <f t="shared" si="0"/>
        <v>0.002039003749010082</v>
      </c>
      <c r="G9" s="33">
        <f t="shared" si="1"/>
        <v>0.08888888888888889</v>
      </c>
      <c r="H9" s="20">
        <f t="shared" si="2"/>
        <v>256</v>
      </c>
      <c r="I9" s="27">
        <f t="shared" si="3"/>
        <v>0.0025066828556601093</v>
      </c>
      <c r="J9" s="2">
        <v>3079.376</v>
      </c>
      <c r="K9" s="12">
        <v>3094.319</v>
      </c>
      <c r="L9" s="27">
        <f t="shared" si="4"/>
        <v>0.004852606502096449</v>
      </c>
      <c r="M9" s="12">
        <f t="shared" si="5"/>
        <v>14.942999999999756</v>
      </c>
    </row>
    <row r="10" spans="1:13" ht="15">
      <c r="A10" s="1">
        <v>9</v>
      </c>
      <c r="B10" s="81" t="s">
        <v>8</v>
      </c>
      <c r="C10" s="8">
        <v>21765</v>
      </c>
      <c r="D10" s="12">
        <v>23208</v>
      </c>
      <c r="E10" s="2">
        <v>23124</v>
      </c>
      <c r="F10" s="33">
        <f t="shared" si="0"/>
        <v>0.015035051878861332</v>
      </c>
      <c r="G10" s="33">
        <f t="shared" si="1"/>
        <v>0.062439696760854584</v>
      </c>
      <c r="H10" s="20">
        <f t="shared" si="2"/>
        <v>1359</v>
      </c>
      <c r="I10" s="27">
        <f t="shared" si="3"/>
        <v>0.01330696094078941</v>
      </c>
      <c r="J10" s="2">
        <v>23375.48</v>
      </c>
      <c r="K10" s="12">
        <v>23468.07</v>
      </c>
      <c r="L10" s="27">
        <f t="shared" si="4"/>
        <v>0.003960988180777471</v>
      </c>
      <c r="M10" s="12">
        <f t="shared" si="5"/>
        <v>92.59000000000015</v>
      </c>
    </row>
    <row r="11" spans="1:13" ht="15">
      <c r="A11" s="1">
        <v>10</v>
      </c>
      <c r="B11" s="81" t="s">
        <v>9</v>
      </c>
      <c r="C11" s="8">
        <v>23621</v>
      </c>
      <c r="D11" s="12">
        <v>24724</v>
      </c>
      <c r="E11" s="2">
        <v>24661</v>
      </c>
      <c r="F11" s="33">
        <f t="shared" si="0"/>
        <v>0.016034397785184194</v>
      </c>
      <c r="G11" s="33">
        <f t="shared" si="1"/>
        <v>0.04402861860209136</v>
      </c>
      <c r="H11" s="20">
        <f t="shared" si="2"/>
        <v>1040</v>
      </c>
      <c r="I11" s="27">
        <f t="shared" si="3"/>
        <v>0.010183399101119196</v>
      </c>
      <c r="J11" s="2">
        <v>24723.7</v>
      </c>
      <c r="K11" s="12">
        <v>24773.07</v>
      </c>
      <c r="L11" s="27">
        <f t="shared" si="4"/>
        <v>0.0019968694006155625</v>
      </c>
      <c r="M11" s="12">
        <f t="shared" si="5"/>
        <v>49.36999999999898</v>
      </c>
    </row>
    <row r="12" spans="1:13" ht="15">
      <c r="A12" s="1">
        <v>11</v>
      </c>
      <c r="B12" s="81" t="s">
        <v>10</v>
      </c>
      <c r="C12" s="8">
        <v>3990</v>
      </c>
      <c r="D12" s="12">
        <v>4174</v>
      </c>
      <c r="E12" s="2">
        <v>4109</v>
      </c>
      <c r="F12" s="33">
        <f t="shared" si="0"/>
        <v>0.0026716410729216923</v>
      </c>
      <c r="G12" s="33">
        <f t="shared" si="1"/>
        <v>0.02982456140350877</v>
      </c>
      <c r="H12" s="20">
        <f t="shared" si="2"/>
        <v>119</v>
      </c>
      <c r="I12" s="27">
        <f t="shared" si="3"/>
        <v>0.001165215858685754</v>
      </c>
      <c r="J12" s="2">
        <v>4132.974</v>
      </c>
      <c r="K12" s="12">
        <v>4100.992</v>
      </c>
      <c r="L12" s="27">
        <f t="shared" si="4"/>
        <v>-0.007738253373962664</v>
      </c>
      <c r="M12" s="12">
        <f t="shared" si="5"/>
        <v>-31.98199999999997</v>
      </c>
    </row>
    <row r="13" spans="1:13" ht="15">
      <c r="A13" s="1">
        <v>12</v>
      </c>
      <c r="B13" s="81" t="s">
        <v>11</v>
      </c>
      <c r="C13" s="8">
        <v>1396</v>
      </c>
      <c r="D13" s="12">
        <v>1592</v>
      </c>
      <c r="E13" s="2">
        <v>1510</v>
      </c>
      <c r="F13" s="33">
        <f t="shared" si="0"/>
        <v>0.0009817907082287065</v>
      </c>
      <c r="G13" s="33">
        <f t="shared" si="1"/>
        <v>0.08166189111747851</v>
      </c>
      <c r="H13" s="20">
        <f t="shared" si="2"/>
        <v>114</v>
      </c>
      <c r="I13" s="27">
        <f t="shared" si="3"/>
        <v>0.0011162572091611425</v>
      </c>
      <c r="J13" s="2">
        <v>1525.427</v>
      </c>
      <c r="K13" s="12">
        <v>1528.441</v>
      </c>
      <c r="L13" s="27">
        <f t="shared" si="4"/>
        <v>0.00197584020736497</v>
      </c>
      <c r="M13" s="12">
        <f t="shared" si="5"/>
        <v>3.0140000000001237</v>
      </c>
    </row>
    <row r="14" spans="1:13" ht="15">
      <c r="A14" s="1">
        <v>13</v>
      </c>
      <c r="B14" s="81" t="s">
        <v>12</v>
      </c>
      <c r="C14" s="8">
        <v>2110</v>
      </c>
      <c r="D14" s="12">
        <v>2411</v>
      </c>
      <c r="E14" s="2">
        <v>2337</v>
      </c>
      <c r="F14" s="33">
        <f t="shared" si="0"/>
        <v>0.001519499923927475</v>
      </c>
      <c r="G14" s="33">
        <f t="shared" si="1"/>
        <v>0.10758293838862559</v>
      </c>
      <c r="H14" s="20">
        <f t="shared" si="2"/>
        <v>227</v>
      </c>
      <c r="I14" s="27">
        <f t="shared" si="3"/>
        <v>0.0022227226884173625</v>
      </c>
      <c r="J14" s="2">
        <v>2307.856</v>
      </c>
      <c r="K14" s="12">
        <v>2321.973</v>
      </c>
      <c r="L14" s="27">
        <f t="shared" si="4"/>
        <v>0.0061169327722352404</v>
      </c>
      <c r="M14" s="12">
        <f t="shared" si="5"/>
        <v>14.116999999999734</v>
      </c>
    </row>
    <row r="15" spans="1:13" ht="15">
      <c r="A15" s="1">
        <v>14</v>
      </c>
      <c r="B15" s="81" t="s">
        <v>13</v>
      </c>
      <c r="C15" s="8">
        <v>6042</v>
      </c>
      <c r="D15" s="12">
        <v>6422</v>
      </c>
      <c r="E15" s="2">
        <v>6381</v>
      </c>
      <c r="F15" s="33">
        <f t="shared" si="0"/>
        <v>0.004148878482918793</v>
      </c>
      <c r="G15" s="33">
        <f t="shared" si="1"/>
        <v>0.05610724925521351</v>
      </c>
      <c r="H15" s="20">
        <f t="shared" si="2"/>
        <v>339</v>
      </c>
      <c r="I15" s="27">
        <f t="shared" si="3"/>
        <v>0.003319396437768661</v>
      </c>
      <c r="J15" s="2">
        <v>6333.493</v>
      </c>
      <c r="K15" s="12">
        <v>6320.221</v>
      </c>
      <c r="L15" s="27">
        <f t="shared" si="4"/>
        <v>-0.0020955261180522094</v>
      </c>
      <c r="M15" s="12">
        <f t="shared" si="5"/>
        <v>-13.272000000000844</v>
      </c>
    </row>
    <row r="16" spans="1:13" ht="15">
      <c r="A16" s="1">
        <v>15</v>
      </c>
      <c r="B16" s="81" t="s">
        <v>14</v>
      </c>
      <c r="C16" s="8">
        <v>5109</v>
      </c>
      <c r="D16" s="12">
        <v>5368</v>
      </c>
      <c r="E16" s="2">
        <v>5367</v>
      </c>
      <c r="F16" s="33">
        <f t="shared" si="0"/>
        <v>0.0034895832656049457</v>
      </c>
      <c r="G16" s="33">
        <f t="shared" si="1"/>
        <v>0.05049911920140928</v>
      </c>
      <c r="H16" s="20">
        <f t="shared" si="2"/>
        <v>258</v>
      </c>
      <c r="I16" s="27">
        <f t="shared" si="3"/>
        <v>0.002526266315469954</v>
      </c>
      <c r="J16" s="2">
        <v>5299.18</v>
      </c>
      <c r="K16" s="12">
        <v>5324.135</v>
      </c>
      <c r="L16" s="27">
        <f t="shared" si="4"/>
        <v>0.004709219162209988</v>
      </c>
      <c r="M16" s="12">
        <f t="shared" si="5"/>
        <v>24.954999999999927</v>
      </c>
    </row>
    <row r="17" spans="1:13" ht="15">
      <c r="A17" s="1">
        <v>16</v>
      </c>
      <c r="B17" s="81" t="s">
        <v>15</v>
      </c>
      <c r="C17" s="8">
        <v>58631</v>
      </c>
      <c r="D17" s="12">
        <v>62441</v>
      </c>
      <c r="E17" s="2">
        <v>62739</v>
      </c>
      <c r="F17" s="33">
        <f t="shared" si="0"/>
        <v>0.04079242863811975</v>
      </c>
      <c r="G17" s="33">
        <f t="shared" si="1"/>
        <v>0.07006532380481316</v>
      </c>
      <c r="H17" s="20">
        <f t="shared" si="2"/>
        <v>4108</v>
      </c>
      <c r="I17" s="27">
        <f t="shared" si="3"/>
        <v>0.04022442644942082</v>
      </c>
      <c r="J17" s="2">
        <v>62611.84</v>
      </c>
      <c r="K17" s="12">
        <v>62883.95</v>
      </c>
      <c r="L17" s="27">
        <f t="shared" si="4"/>
        <v>0.004345983123958673</v>
      </c>
      <c r="M17" s="12">
        <f t="shared" si="5"/>
        <v>272.1100000000006</v>
      </c>
    </row>
    <row r="18" spans="1:13" ht="15">
      <c r="A18" s="1">
        <v>17</v>
      </c>
      <c r="B18" s="81" t="s">
        <v>16</v>
      </c>
      <c r="C18" s="8">
        <v>11499</v>
      </c>
      <c r="D18" s="12">
        <v>11972</v>
      </c>
      <c r="E18" s="2">
        <v>11985</v>
      </c>
      <c r="F18" s="33">
        <f t="shared" si="0"/>
        <v>0.007792557376239104</v>
      </c>
      <c r="G18" s="33">
        <f t="shared" si="1"/>
        <v>0.04226454474302113</v>
      </c>
      <c r="H18" s="20">
        <f t="shared" si="2"/>
        <v>486</v>
      </c>
      <c r="I18" s="27">
        <f t="shared" si="3"/>
        <v>0.004758780733792239</v>
      </c>
      <c r="J18" s="2">
        <v>11951.23</v>
      </c>
      <c r="K18" s="12">
        <v>11970.72</v>
      </c>
      <c r="L18" s="27">
        <f t="shared" si="4"/>
        <v>0.0016307944872619624</v>
      </c>
      <c r="M18" s="12">
        <f t="shared" si="5"/>
        <v>19.48999999999978</v>
      </c>
    </row>
    <row r="19" spans="1:13" ht="15">
      <c r="A19" s="1">
        <v>18</v>
      </c>
      <c r="B19" s="81" t="s">
        <v>17</v>
      </c>
      <c r="C19" s="8">
        <v>2611</v>
      </c>
      <c r="D19" s="12">
        <v>2682</v>
      </c>
      <c r="E19" s="2">
        <v>2661</v>
      </c>
      <c r="F19" s="33">
        <f t="shared" si="0"/>
        <v>0.001730162301057343</v>
      </c>
      <c r="G19" s="33">
        <f t="shared" si="1"/>
        <v>0.019149751053236307</v>
      </c>
      <c r="H19" s="20">
        <f t="shared" si="2"/>
        <v>50</v>
      </c>
      <c r="I19" s="27">
        <f t="shared" si="3"/>
        <v>0.0004895864952461151</v>
      </c>
      <c r="J19" s="2">
        <v>2612.534</v>
      </c>
      <c r="K19" s="12">
        <v>2605.372</v>
      </c>
      <c r="L19" s="27">
        <f t="shared" si="4"/>
        <v>-0.0027413997291519505</v>
      </c>
      <c r="M19" s="12">
        <f t="shared" si="5"/>
        <v>-7.162000000000262</v>
      </c>
    </row>
    <row r="20" spans="1:13" ht="15">
      <c r="A20" s="1">
        <v>19</v>
      </c>
      <c r="B20" s="81" t="s">
        <v>18</v>
      </c>
      <c r="C20" s="8">
        <v>7515</v>
      </c>
      <c r="D20" s="12">
        <v>7853</v>
      </c>
      <c r="E20" s="2">
        <v>7854</v>
      </c>
      <c r="F20" s="33">
        <f t="shared" si="0"/>
        <v>0.005106612067833286</v>
      </c>
      <c r="G20" s="33">
        <f t="shared" si="1"/>
        <v>0.045109780439121755</v>
      </c>
      <c r="H20" s="20">
        <f t="shared" si="2"/>
        <v>339</v>
      </c>
      <c r="I20" s="27">
        <f t="shared" si="3"/>
        <v>0.003319396437768661</v>
      </c>
      <c r="J20" s="2">
        <v>7739.074</v>
      </c>
      <c r="K20" s="12">
        <v>7757.012</v>
      </c>
      <c r="L20" s="27">
        <f t="shared" si="4"/>
        <v>0.0023178483627369507</v>
      </c>
      <c r="M20" s="12">
        <f t="shared" si="5"/>
        <v>17.938000000000102</v>
      </c>
    </row>
    <row r="21" spans="1:13" ht="15">
      <c r="A21" s="1">
        <v>20</v>
      </c>
      <c r="B21" s="81" t="s">
        <v>19</v>
      </c>
      <c r="C21" s="8">
        <v>20859</v>
      </c>
      <c r="D21" s="12">
        <v>21855</v>
      </c>
      <c r="E21" s="2">
        <v>21943</v>
      </c>
      <c r="F21" s="33">
        <f t="shared" si="0"/>
        <v>0.01426717451037252</v>
      </c>
      <c r="G21" s="33">
        <f t="shared" si="1"/>
        <v>0.051967975454240374</v>
      </c>
      <c r="H21" s="20">
        <f t="shared" si="2"/>
        <v>1084</v>
      </c>
      <c r="I21" s="27">
        <f t="shared" si="3"/>
        <v>0.010614235216935776</v>
      </c>
      <c r="J21" s="2">
        <v>21736.41</v>
      </c>
      <c r="K21" s="12">
        <v>21834.21</v>
      </c>
      <c r="L21" s="27">
        <f t="shared" si="4"/>
        <v>0.0044993630502920805</v>
      </c>
      <c r="M21" s="12">
        <f t="shared" si="5"/>
        <v>97.79999999999927</v>
      </c>
    </row>
    <row r="22" spans="1:13" ht="15">
      <c r="A22" s="1">
        <v>21</v>
      </c>
      <c r="B22" s="81" t="s">
        <v>20</v>
      </c>
      <c r="C22" s="8">
        <v>10680</v>
      </c>
      <c r="D22" s="12">
        <v>11341</v>
      </c>
      <c r="E22" s="2">
        <v>11311</v>
      </c>
      <c r="F22" s="33">
        <f t="shared" si="0"/>
        <v>0.007354327616407219</v>
      </c>
      <c r="G22" s="33">
        <f t="shared" si="1"/>
        <v>0.05908239700374532</v>
      </c>
      <c r="H22" s="20">
        <f t="shared" si="2"/>
        <v>631</v>
      </c>
      <c r="I22" s="27">
        <f t="shared" si="3"/>
        <v>0.006178581570005973</v>
      </c>
      <c r="J22" s="2">
        <v>11197.02</v>
      </c>
      <c r="K22" s="12">
        <v>11232.65</v>
      </c>
      <c r="L22" s="27">
        <f t="shared" si="4"/>
        <v>0.003182096665005439</v>
      </c>
      <c r="M22" s="12">
        <f t="shared" si="5"/>
        <v>35.6299999999992</v>
      </c>
    </row>
    <row r="23" spans="1:13" ht="15">
      <c r="A23" s="1">
        <v>22</v>
      </c>
      <c r="B23" s="81" t="s">
        <v>21</v>
      </c>
      <c r="C23" s="8">
        <v>8316</v>
      </c>
      <c r="D23" s="12">
        <v>8758</v>
      </c>
      <c r="E23" s="2">
        <v>8706</v>
      </c>
      <c r="F23" s="33">
        <f t="shared" si="0"/>
        <v>0.005660576096582198</v>
      </c>
      <c r="G23" s="33">
        <f t="shared" si="1"/>
        <v>0.046897546897546896</v>
      </c>
      <c r="H23" s="20">
        <f t="shared" si="2"/>
        <v>390</v>
      </c>
      <c r="I23" s="27">
        <f t="shared" si="3"/>
        <v>0.003818774662919698</v>
      </c>
      <c r="J23" s="2">
        <v>8667.856</v>
      </c>
      <c r="K23" s="12">
        <v>8675.415</v>
      </c>
      <c r="L23" s="27">
        <f t="shared" si="4"/>
        <v>0.000872072632494253</v>
      </c>
      <c r="M23" s="12">
        <f t="shared" si="5"/>
        <v>7.559000000001106</v>
      </c>
    </row>
    <row r="24" spans="1:13" ht="15">
      <c r="A24" s="1">
        <v>23</v>
      </c>
      <c r="B24" s="81" t="s">
        <v>22</v>
      </c>
      <c r="C24" s="8">
        <v>5904</v>
      </c>
      <c r="D24" s="12">
        <v>6201</v>
      </c>
      <c r="E24" s="2">
        <v>6128</v>
      </c>
      <c r="F24" s="33">
        <f t="shared" si="0"/>
        <v>0.003984379774851334</v>
      </c>
      <c r="G24" s="33">
        <f t="shared" si="1"/>
        <v>0.037940379403794036</v>
      </c>
      <c r="H24" s="20">
        <f t="shared" si="2"/>
        <v>224</v>
      </c>
      <c r="I24" s="27">
        <f t="shared" si="3"/>
        <v>0.0021933474987025957</v>
      </c>
      <c r="J24" s="2">
        <v>6102.701</v>
      </c>
      <c r="K24" s="12">
        <v>6086.978</v>
      </c>
      <c r="L24" s="27">
        <f t="shared" si="4"/>
        <v>-0.002576400187392428</v>
      </c>
      <c r="M24" s="12">
        <f t="shared" si="5"/>
        <v>-15.722999999999956</v>
      </c>
    </row>
    <row r="25" spans="1:13" ht="15">
      <c r="A25" s="1">
        <v>24</v>
      </c>
      <c r="B25" s="81" t="s">
        <v>23</v>
      </c>
      <c r="C25" s="8">
        <v>2841</v>
      </c>
      <c r="D25" s="12">
        <v>3133</v>
      </c>
      <c r="E25" s="2">
        <v>3045</v>
      </c>
      <c r="F25" s="33">
        <f t="shared" si="0"/>
        <v>0.001979836229507557</v>
      </c>
      <c r="G25" s="33">
        <f t="shared" si="1"/>
        <v>0.07180570221752904</v>
      </c>
      <c r="H25" s="20">
        <f t="shared" si="2"/>
        <v>204</v>
      </c>
      <c r="I25" s="27">
        <f t="shared" si="3"/>
        <v>0.0019975129006041497</v>
      </c>
      <c r="J25" s="2">
        <v>3058.788</v>
      </c>
      <c r="K25" s="12">
        <v>3041.122</v>
      </c>
      <c r="L25" s="27">
        <f t="shared" si="4"/>
        <v>-0.005775490161462699</v>
      </c>
      <c r="M25" s="12">
        <f t="shared" si="5"/>
        <v>-17.666000000000167</v>
      </c>
    </row>
    <row r="26" spans="1:13" ht="15">
      <c r="A26" s="1">
        <v>25</v>
      </c>
      <c r="B26" s="81" t="s">
        <v>24</v>
      </c>
      <c r="C26" s="8">
        <v>7804</v>
      </c>
      <c r="D26" s="12">
        <v>8433</v>
      </c>
      <c r="E26" s="2">
        <v>8361</v>
      </c>
      <c r="F26" s="33">
        <f t="shared" si="0"/>
        <v>0.005436259676490209</v>
      </c>
      <c r="G26" s="33">
        <f t="shared" si="1"/>
        <v>0.07137365453613531</v>
      </c>
      <c r="H26" s="20">
        <f t="shared" si="2"/>
        <v>557</v>
      </c>
      <c r="I26" s="27">
        <f t="shared" si="3"/>
        <v>0.0054539935570417225</v>
      </c>
      <c r="J26" s="2">
        <v>8230.128</v>
      </c>
      <c r="K26" s="12">
        <v>8276.073</v>
      </c>
      <c r="L26" s="27">
        <f t="shared" si="4"/>
        <v>0.005582537719947941</v>
      </c>
      <c r="M26" s="12">
        <f t="shared" si="5"/>
        <v>45.94499999999971</v>
      </c>
    </row>
    <row r="27" spans="1:13" ht="15">
      <c r="A27" s="1">
        <v>26</v>
      </c>
      <c r="B27" s="81" t="s">
        <v>25</v>
      </c>
      <c r="C27" s="8">
        <v>17021</v>
      </c>
      <c r="D27" s="12">
        <v>17771</v>
      </c>
      <c r="E27" s="2">
        <v>17726</v>
      </c>
      <c r="F27" s="33">
        <f t="shared" si="0"/>
        <v>0.011525312645074207</v>
      </c>
      <c r="G27" s="33">
        <f t="shared" si="1"/>
        <v>0.041419423065624815</v>
      </c>
      <c r="H27" s="20">
        <f t="shared" si="2"/>
        <v>705</v>
      </c>
      <c r="I27" s="27">
        <f t="shared" si="3"/>
        <v>0.006903169582970223</v>
      </c>
      <c r="J27" s="2">
        <v>17655.71</v>
      </c>
      <c r="K27" s="12">
        <v>17680.53</v>
      </c>
      <c r="L27" s="27">
        <f t="shared" si="4"/>
        <v>0.0014057775076731385</v>
      </c>
      <c r="M27" s="12">
        <f t="shared" si="5"/>
        <v>24.81999999999971</v>
      </c>
    </row>
    <row r="28" spans="1:13" ht="15">
      <c r="A28" s="1">
        <v>27</v>
      </c>
      <c r="B28" s="81" t="s">
        <v>26</v>
      </c>
      <c r="C28" s="8">
        <v>24866</v>
      </c>
      <c r="D28" s="12">
        <v>27426</v>
      </c>
      <c r="E28" s="2">
        <v>27544</v>
      </c>
      <c r="F28" s="33">
        <f t="shared" si="0"/>
        <v>0.017908902826126817</v>
      </c>
      <c r="G28" s="33">
        <f t="shared" si="1"/>
        <v>0.1076972572991233</v>
      </c>
      <c r="H28" s="20">
        <f t="shared" si="2"/>
        <v>2678</v>
      </c>
      <c r="I28" s="27">
        <f t="shared" si="3"/>
        <v>0.026222252685381926</v>
      </c>
      <c r="J28" s="2">
        <v>27576.98</v>
      </c>
      <c r="K28" s="12">
        <v>27794.6</v>
      </c>
      <c r="L28" s="27">
        <f t="shared" si="4"/>
        <v>0.007891364464129103</v>
      </c>
      <c r="M28" s="12">
        <f t="shared" si="5"/>
        <v>217.61999999999898</v>
      </c>
    </row>
    <row r="29" spans="1:13" ht="15">
      <c r="A29" s="1">
        <v>28</v>
      </c>
      <c r="B29" s="81" t="s">
        <v>27</v>
      </c>
      <c r="C29" s="8">
        <v>6695</v>
      </c>
      <c r="D29" s="12">
        <v>7074</v>
      </c>
      <c r="E29" s="2">
        <v>7131</v>
      </c>
      <c r="F29" s="33">
        <f t="shared" si="0"/>
        <v>0.004636522874423117</v>
      </c>
      <c r="G29" s="33">
        <f t="shared" si="1"/>
        <v>0.06512322628827483</v>
      </c>
      <c r="H29" s="20">
        <f t="shared" si="2"/>
        <v>436</v>
      </c>
      <c r="I29" s="27">
        <f t="shared" si="3"/>
        <v>0.004269194238546124</v>
      </c>
      <c r="J29" s="2">
        <v>6981.49</v>
      </c>
      <c r="K29" s="12">
        <v>7010.974</v>
      </c>
      <c r="L29" s="27">
        <f t="shared" si="4"/>
        <v>0.004223167260856977</v>
      </c>
      <c r="M29" s="12">
        <f t="shared" si="5"/>
        <v>29.48400000000038</v>
      </c>
    </row>
    <row r="30" spans="1:13" ht="15">
      <c r="A30" s="1">
        <v>29</v>
      </c>
      <c r="B30" s="81" t="s">
        <v>28</v>
      </c>
      <c r="C30" s="8">
        <v>1730</v>
      </c>
      <c r="D30" s="12">
        <v>1974</v>
      </c>
      <c r="E30" s="2">
        <v>1859</v>
      </c>
      <c r="F30" s="33">
        <f t="shared" si="0"/>
        <v>0.0012087078984087188</v>
      </c>
      <c r="G30" s="33">
        <f t="shared" si="1"/>
        <v>0.07456647398843931</v>
      </c>
      <c r="H30" s="20">
        <f t="shared" si="2"/>
        <v>129</v>
      </c>
      <c r="I30" s="27">
        <f t="shared" si="3"/>
        <v>0.001263133157734977</v>
      </c>
      <c r="J30" s="2">
        <v>1898.947</v>
      </c>
      <c r="K30" s="12">
        <v>1884.627</v>
      </c>
      <c r="L30" s="27">
        <f t="shared" si="4"/>
        <v>-0.007541021418712548</v>
      </c>
      <c r="M30" s="12">
        <f t="shared" si="5"/>
        <v>-14.319999999999936</v>
      </c>
    </row>
    <row r="31" spans="1:13" ht="15">
      <c r="A31" s="1">
        <v>30</v>
      </c>
      <c r="B31" s="81" t="s">
        <v>29</v>
      </c>
      <c r="C31" s="8">
        <v>939</v>
      </c>
      <c r="D31" s="12">
        <v>1055</v>
      </c>
      <c r="E31" s="2">
        <v>1021</v>
      </c>
      <c r="F31" s="33">
        <f t="shared" si="0"/>
        <v>0.000663846564967887</v>
      </c>
      <c r="G31" s="33">
        <f t="shared" si="1"/>
        <v>0.08732694355697551</v>
      </c>
      <c r="H31" s="20">
        <f t="shared" si="2"/>
        <v>82</v>
      </c>
      <c r="I31" s="27">
        <f t="shared" si="3"/>
        <v>0.0008029218522036288</v>
      </c>
      <c r="J31" s="2">
        <v>1021.68</v>
      </c>
      <c r="K31" s="12">
        <v>981.7865</v>
      </c>
      <c r="L31" s="27">
        <f t="shared" si="4"/>
        <v>-0.039046961866729214</v>
      </c>
      <c r="M31" s="12">
        <f t="shared" si="5"/>
        <v>-39.893499999999904</v>
      </c>
    </row>
    <row r="32" spans="1:13" ht="15">
      <c r="A32" s="1">
        <v>31</v>
      </c>
      <c r="B32" s="81" t="s">
        <v>30</v>
      </c>
      <c r="C32" s="8">
        <v>17519</v>
      </c>
      <c r="D32" s="12">
        <v>18893</v>
      </c>
      <c r="E32" s="2">
        <v>18919</v>
      </c>
      <c r="F32" s="33">
        <f t="shared" si="0"/>
        <v>0.012300992323827085</v>
      </c>
      <c r="G32" s="33">
        <f t="shared" si="1"/>
        <v>0.07991323705690964</v>
      </c>
      <c r="H32" s="20">
        <f t="shared" si="2"/>
        <v>1400</v>
      </c>
      <c r="I32" s="27">
        <f t="shared" si="3"/>
        <v>0.013708421866891224</v>
      </c>
      <c r="J32" s="2">
        <v>18881.18</v>
      </c>
      <c r="K32" s="12">
        <v>18930</v>
      </c>
      <c r="L32" s="27">
        <f t="shared" si="4"/>
        <v>0.0025856434820281204</v>
      </c>
      <c r="M32" s="12">
        <f t="shared" si="5"/>
        <v>48.81999999999971</v>
      </c>
    </row>
    <row r="33" spans="1:13" ht="15">
      <c r="A33" s="1">
        <v>32</v>
      </c>
      <c r="B33" s="81" t="s">
        <v>31</v>
      </c>
      <c r="C33" s="8">
        <v>7259</v>
      </c>
      <c r="D33" s="12">
        <v>7575</v>
      </c>
      <c r="E33" s="2">
        <v>7638</v>
      </c>
      <c r="F33" s="33">
        <f t="shared" si="0"/>
        <v>0.00496617048308004</v>
      </c>
      <c r="G33" s="33">
        <f t="shared" si="1"/>
        <v>0.05221104835376773</v>
      </c>
      <c r="H33" s="20">
        <f t="shared" si="2"/>
        <v>379</v>
      </c>
      <c r="I33" s="27">
        <f t="shared" si="3"/>
        <v>0.0037110656339655527</v>
      </c>
      <c r="J33" s="2">
        <v>7517.924</v>
      </c>
      <c r="K33" s="12">
        <v>7550.543</v>
      </c>
      <c r="L33" s="27">
        <f t="shared" si="4"/>
        <v>0.004338830772963345</v>
      </c>
      <c r="M33" s="12">
        <f t="shared" si="5"/>
        <v>32.61899999999969</v>
      </c>
    </row>
    <row r="34" spans="1:13" ht="15">
      <c r="A34" s="1">
        <v>33</v>
      </c>
      <c r="B34" s="81" t="s">
        <v>32</v>
      </c>
      <c r="C34" s="8">
        <v>29220</v>
      </c>
      <c r="D34" s="12">
        <v>30930</v>
      </c>
      <c r="E34" s="2">
        <v>30973</v>
      </c>
      <c r="F34" s="33">
        <f aca="true" t="shared" si="6" ref="F34:F65">E34/$E$83</f>
        <v>0.020138412984084586</v>
      </c>
      <c r="G34" s="33">
        <f aca="true" t="shared" si="7" ref="G34:G65">(E34-C34)/C34</f>
        <v>0.05999315537303217</v>
      </c>
      <c r="H34" s="20">
        <f aca="true" t="shared" si="8" ref="H34:H65">E34-C34</f>
        <v>1753</v>
      </c>
      <c r="I34" s="27">
        <f aca="true" t="shared" si="9" ref="I34:I65">H34/$H$83</f>
        <v>0.017164902523328796</v>
      </c>
      <c r="J34" s="2">
        <v>198644.15</v>
      </c>
      <c r="K34" s="12">
        <v>199818.36</v>
      </c>
      <c r="L34" s="27">
        <f aca="true" t="shared" si="10" ref="L34:L65">(K34-J34)/J34</f>
        <v>0.005911122980465279</v>
      </c>
      <c r="M34" s="12">
        <f aca="true" t="shared" si="11" ref="M34:M65">K34-J34</f>
        <v>1174.2099999999919</v>
      </c>
    </row>
    <row r="35" spans="1:13" ht="15">
      <c r="A35" s="1">
        <v>34</v>
      </c>
      <c r="B35" s="81" t="s">
        <v>33</v>
      </c>
      <c r="C35" s="8">
        <v>414656</v>
      </c>
      <c r="D35" s="12">
        <v>446884</v>
      </c>
      <c r="E35" s="2">
        <v>448773</v>
      </c>
      <c r="F35" s="33">
        <f t="shared" si="6"/>
        <v>0.29178884867809357</v>
      </c>
      <c r="G35" s="33">
        <f t="shared" si="7"/>
        <v>0.08227783994443587</v>
      </c>
      <c r="H35" s="20">
        <f t="shared" si="8"/>
        <v>34117</v>
      </c>
      <c r="I35" s="27">
        <f t="shared" si="9"/>
        <v>0.3340644491662342</v>
      </c>
      <c r="J35" s="2">
        <v>449673.6</v>
      </c>
      <c r="K35" s="12">
        <v>452560.9</v>
      </c>
      <c r="L35" s="27">
        <f t="shared" si="10"/>
        <v>0.006420879500153104</v>
      </c>
      <c r="M35" s="12">
        <f t="shared" si="11"/>
        <v>2887.3000000000466</v>
      </c>
    </row>
    <row r="36" spans="1:13" ht="15">
      <c r="A36" s="1">
        <v>35</v>
      </c>
      <c r="B36" s="81" t="s">
        <v>34</v>
      </c>
      <c r="C36" s="8">
        <v>102515</v>
      </c>
      <c r="D36" s="12">
        <v>107877</v>
      </c>
      <c r="E36" s="2">
        <v>108173</v>
      </c>
      <c r="F36" s="33">
        <f t="shared" si="6"/>
        <v>0.07033327568292971</v>
      </c>
      <c r="G36" s="33">
        <f t="shared" si="7"/>
        <v>0.05519192313320002</v>
      </c>
      <c r="H36" s="20">
        <f t="shared" si="8"/>
        <v>5658</v>
      </c>
      <c r="I36" s="27">
        <f t="shared" si="9"/>
        <v>0.05540160780205039</v>
      </c>
      <c r="J36" s="2">
        <v>108633.9</v>
      </c>
      <c r="K36" s="12">
        <v>109006.6</v>
      </c>
      <c r="L36" s="27">
        <f t="shared" si="10"/>
        <v>0.0034307890999035447</v>
      </c>
      <c r="M36" s="12">
        <f t="shared" si="11"/>
        <v>372.70000000001164</v>
      </c>
    </row>
    <row r="37" spans="1:13" ht="15">
      <c r="A37" s="1">
        <v>36</v>
      </c>
      <c r="B37" s="81" t="s">
        <v>35</v>
      </c>
      <c r="C37" s="8">
        <v>2263</v>
      </c>
      <c r="D37" s="12">
        <v>2386</v>
      </c>
      <c r="E37" s="2">
        <v>2323</v>
      </c>
      <c r="F37" s="33">
        <f t="shared" si="6"/>
        <v>0.0015103972286193942</v>
      </c>
      <c r="G37" s="33">
        <f t="shared" si="7"/>
        <v>0.026513477684489615</v>
      </c>
      <c r="H37" s="20">
        <f t="shared" si="8"/>
        <v>60</v>
      </c>
      <c r="I37" s="27">
        <f t="shared" si="9"/>
        <v>0.0005875037942953381</v>
      </c>
      <c r="J37" s="2">
        <v>2328.877</v>
      </c>
      <c r="K37" s="12">
        <v>2328.623</v>
      </c>
      <c r="L37" s="27">
        <f t="shared" si="10"/>
        <v>-0.00010906544227106259</v>
      </c>
      <c r="M37" s="12">
        <f t="shared" si="11"/>
        <v>-0.2539999999999054</v>
      </c>
    </row>
    <row r="38" spans="1:13" ht="15">
      <c r="A38" s="1">
        <v>37</v>
      </c>
      <c r="B38" s="81" t="s">
        <v>36</v>
      </c>
      <c r="C38" s="8">
        <v>5924</v>
      </c>
      <c r="D38" s="12">
        <v>6171</v>
      </c>
      <c r="E38" s="2">
        <v>6113</v>
      </c>
      <c r="F38" s="33">
        <f t="shared" si="6"/>
        <v>0.003974626887021247</v>
      </c>
      <c r="G38" s="33">
        <f t="shared" si="7"/>
        <v>0.031904118838622555</v>
      </c>
      <c r="H38" s="20">
        <f t="shared" si="8"/>
        <v>189</v>
      </c>
      <c r="I38" s="27">
        <f t="shared" si="9"/>
        <v>0.0018506369520303152</v>
      </c>
      <c r="J38" s="2">
        <v>6013.001</v>
      </c>
      <c r="K38" s="12">
        <v>6019.97</v>
      </c>
      <c r="L38" s="27">
        <f t="shared" si="10"/>
        <v>0.0011589886647283196</v>
      </c>
      <c r="M38" s="12">
        <f t="shared" si="11"/>
        <v>6.969000000000051</v>
      </c>
    </row>
    <row r="39" spans="1:13" ht="15">
      <c r="A39" s="1">
        <v>38</v>
      </c>
      <c r="B39" s="81" t="s">
        <v>37</v>
      </c>
      <c r="C39" s="8">
        <v>23453</v>
      </c>
      <c r="D39" s="12">
        <v>24955</v>
      </c>
      <c r="E39" s="2">
        <v>24944</v>
      </c>
      <c r="F39" s="33">
        <f t="shared" si="6"/>
        <v>0.016218402268911823</v>
      </c>
      <c r="G39" s="33">
        <f t="shared" si="7"/>
        <v>0.06357395642348526</v>
      </c>
      <c r="H39" s="20">
        <f t="shared" si="8"/>
        <v>1491</v>
      </c>
      <c r="I39" s="27">
        <f t="shared" si="9"/>
        <v>0.014599469288239153</v>
      </c>
      <c r="J39" s="2">
        <v>24923.45</v>
      </c>
      <c r="K39" s="12">
        <v>24998.98</v>
      </c>
      <c r="L39" s="27">
        <f t="shared" si="10"/>
        <v>0.003030479327701375</v>
      </c>
      <c r="M39" s="12">
        <f t="shared" si="11"/>
        <v>75.52999999999884</v>
      </c>
    </row>
    <row r="40" spans="1:13" ht="15">
      <c r="A40" s="1">
        <v>39</v>
      </c>
      <c r="B40" s="81" t="s">
        <v>38</v>
      </c>
      <c r="C40" s="8">
        <v>6972</v>
      </c>
      <c r="D40" s="12">
        <v>7183</v>
      </c>
      <c r="E40" s="2">
        <v>7187</v>
      </c>
      <c r="F40" s="33">
        <f t="shared" si="6"/>
        <v>0.0046729336556554394</v>
      </c>
      <c r="G40" s="33">
        <f t="shared" si="7"/>
        <v>0.030837636259323006</v>
      </c>
      <c r="H40" s="20">
        <f t="shared" si="8"/>
        <v>215</v>
      </c>
      <c r="I40" s="27">
        <f t="shared" si="9"/>
        <v>0.002105221929558295</v>
      </c>
      <c r="J40" s="2">
        <v>7098.585</v>
      </c>
      <c r="K40" s="12">
        <v>7099.62</v>
      </c>
      <c r="L40" s="27">
        <f t="shared" si="10"/>
        <v>0.00014580370594982725</v>
      </c>
      <c r="M40" s="12">
        <f t="shared" si="11"/>
        <v>1.0349999999998545</v>
      </c>
    </row>
    <row r="41" spans="1:13" ht="15">
      <c r="A41" s="1">
        <v>40</v>
      </c>
      <c r="B41" s="81" t="s">
        <v>39</v>
      </c>
      <c r="C41" s="8">
        <v>3109</v>
      </c>
      <c r="D41" s="12">
        <v>3222</v>
      </c>
      <c r="E41" s="2">
        <v>3213</v>
      </c>
      <c r="F41" s="33">
        <f t="shared" si="6"/>
        <v>0.002089068573204526</v>
      </c>
      <c r="G41" s="33">
        <f t="shared" si="7"/>
        <v>0.033451270504985524</v>
      </c>
      <c r="H41" s="20">
        <f t="shared" si="8"/>
        <v>104</v>
      </c>
      <c r="I41" s="27">
        <f t="shared" si="9"/>
        <v>0.0010183399101119195</v>
      </c>
      <c r="J41" s="2">
        <v>3175.83</v>
      </c>
      <c r="K41" s="12">
        <v>3180.056</v>
      </c>
      <c r="L41" s="27">
        <f t="shared" si="10"/>
        <v>0.0013306757603524474</v>
      </c>
      <c r="M41" s="12">
        <f t="shared" si="11"/>
        <v>4.226000000000113</v>
      </c>
    </row>
    <row r="42" spans="1:13" ht="15">
      <c r="A42" s="1">
        <v>41</v>
      </c>
      <c r="B42" s="81" t="s">
        <v>40</v>
      </c>
      <c r="C42" s="8">
        <v>34224</v>
      </c>
      <c r="D42" s="12">
        <v>36644</v>
      </c>
      <c r="E42" s="2">
        <v>36875</v>
      </c>
      <c r="F42" s="33">
        <f t="shared" si="6"/>
        <v>0.02397584924896262</v>
      </c>
      <c r="G42" s="33">
        <f t="shared" si="7"/>
        <v>0.07746026180458158</v>
      </c>
      <c r="H42" s="20">
        <f t="shared" si="8"/>
        <v>2651</v>
      </c>
      <c r="I42" s="27">
        <f t="shared" si="9"/>
        <v>0.025957875977949026</v>
      </c>
      <c r="J42" s="2">
        <v>36514.34</v>
      </c>
      <c r="K42" s="12">
        <v>36729.93</v>
      </c>
      <c r="L42" s="27">
        <f t="shared" si="10"/>
        <v>0.005904255697898519</v>
      </c>
      <c r="M42" s="12">
        <f t="shared" si="11"/>
        <v>215.59000000000378</v>
      </c>
    </row>
    <row r="43" spans="1:13" ht="15">
      <c r="A43" s="1">
        <v>42</v>
      </c>
      <c r="B43" s="81" t="s">
        <v>41</v>
      </c>
      <c r="C43" s="8">
        <v>35137</v>
      </c>
      <c r="D43" s="12">
        <v>37878</v>
      </c>
      <c r="E43" s="2">
        <v>37945</v>
      </c>
      <c r="F43" s="33">
        <f t="shared" si="6"/>
        <v>0.02467155524750879</v>
      </c>
      <c r="G43" s="33">
        <f t="shared" si="7"/>
        <v>0.07991575831744314</v>
      </c>
      <c r="H43" s="20">
        <f t="shared" si="8"/>
        <v>2808</v>
      </c>
      <c r="I43" s="27">
        <f t="shared" si="9"/>
        <v>0.027495177573021827</v>
      </c>
      <c r="J43" s="2">
        <v>37755.07</v>
      </c>
      <c r="K43" s="12">
        <v>37936.75</v>
      </c>
      <c r="L43" s="27">
        <f t="shared" si="10"/>
        <v>0.004812068948620683</v>
      </c>
      <c r="M43" s="12">
        <f t="shared" si="11"/>
        <v>181.6800000000003</v>
      </c>
    </row>
    <row r="44" spans="1:13" ht="15">
      <c r="A44" s="1">
        <v>43</v>
      </c>
      <c r="B44" s="81" t="s">
        <v>42</v>
      </c>
      <c r="C44" s="8">
        <v>9241</v>
      </c>
      <c r="D44" s="12">
        <v>9857</v>
      </c>
      <c r="E44" s="2">
        <v>9841</v>
      </c>
      <c r="F44" s="33">
        <f t="shared" si="6"/>
        <v>0.006398544609058743</v>
      </c>
      <c r="G44" s="33">
        <f t="shared" si="7"/>
        <v>0.06492803809111568</v>
      </c>
      <c r="H44" s="20">
        <f t="shared" si="8"/>
        <v>600</v>
      </c>
      <c r="I44" s="27">
        <f t="shared" si="9"/>
        <v>0.005875037942953382</v>
      </c>
      <c r="J44" s="2">
        <v>9635.949</v>
      </c>
      <c r="K44" s="12">
        <v>9673.984</v>
      </c>
      <c r="L44" s="27">
        <f t="shared" si="10"/>
        <v>0.003947198143120086</v>
      </c>
      <c r="M44" s="12">
        <f t="shared" si="11"/>
        <v>38.034999999999854</v>
      </c>
    </row>
    <row r="45" spans="1:13" ht="15">
      <c r="A45" s="1">
        <v>44</v>
      </c>
      <c r="B45" s="81" t="s">
        <v>43</v>
      </c>
      <c r="C45" s="8">
        <v>9076</v>
      </c>
      <c r="D45" s="12">
        <v>9675</v>
      </c>
      <c r="E45" s="2">
        <v>9768</v>
      </c>
      <c r="F45" s="33">
        <f t="shared" si="6"/>
        <v>0.006351080554952321</v>
      </c>
      <c r="G45" s="33">
        <f t="shared" si="7"/>
        <v>0.07624504186866461</v>
      </c>
      <c r="H45" s="20">
        <f t="shared" si="8"/>
        <v>692</v>
      </c>
      <c r="I45" s="27">
        <f t="shared" si="9"/>
        <v>0.0067758770942062336</v>
      </c>
      <c r="J45" s="2">
        <v>9578.287</v>
      </c>
      <c r="K45" s="12">
        <v>9670.199</v>
      </c>
      <c r="L45" s="27">
        <f t="shared" si="10"/>
        <v>0.009595870326291148</v>
      </c>
      <c r="M45" s="12">
        <f t="shared" si="11"/>
        <v>91.91200000000026</v>
      </c>
    </row>
    <row r="46" spans="1:13" ht="15">
      <c r="A46" s="1">
        <v>45</v>
      </c>
      <c r="B46" s="81" t="s">
        <v>44</v>
      </c>
      <c r="C46" s="8">
        <v>22975</v>
      </c>
      <c r="D46" s="12">
        <v>24165</v>
      </c>
      <c r="E46" s="2">
        <v>24417</v>
      </c>
      <c r="F46" s="33">
        <f t="shared" si="6"/>
        <v>0.015875750809814786</v>
      </c>
      <c r="G46" s="33">
        <f t="shared" si="7"/>
        <v>0.0627638737758433</v>
      </c>
      <c r="H46" s="20">
        <f t="shared" si="8"/>
        <v>1442</v>
      </c>
      <c r="I46" s="27">
        <f t="shared" si="9"/>
        <v>0.01411967452289796</v>
      </c>
      <c r="J46" s="2">
        <v>24054.83</v>
      </c>
      <c r="K46" s="12">
        <v>24156.54</v>
      </c>
      <c r="L46" s="27">
        <f t="shared" si="10"/>
        <v>0.004228256861511768</v>
      </c>
      <c r="M46" s="12">
        <f t="shared" si="11"/>
        <v>101.70999999999913</v>
      </c>
    </row>
    <row r="47" spans="1:13" ht="15">
      <c r="A47" s="1">
        <v>46</v>
      </c>
      <c r="B47" s="81" t="s">
        <v>45</v>
      </c>
      <c r="C47" s="8">
        <v>10455</v>
      </c>
      <c r="D47" s="12">
        <v>11336</v>
      </c>
      <c r="E47" s="2">
        <v>11403</v>
      </c>
      <c r="F47" s="33">
        <f t="shared" si="6"/>
        <v>0.007414145328431748</v>
      </c>
      <c r="G47" s="33">
        <f t="shared" si="7"/>
        <v>0.09067431850789096</v>
      </c>
      <c r="H47" s="20">
        <f t="shared" si="8"/>
        <v>948</v>
      </c>
      <c r="I47" s="27">
        <f t="shared" si="9"/>
        <v>0.009282559949866343</v>
      </c>
      <c r="J47" s="2">
        <v>11308.04</v>
      </c>
      <c r="K47" s="12">
        <v>11379.81</v>
      </c>
      <c r="L47" s="27">
        <f t="shared" si="10"/>
        <v>0.006346811649056655</v>
      </c>
      <c r="M47" s="12">
        <f t="shared" si="11"/>
        <v>71.76999999999862</v>
      </c>
    </row>
    <row r="48" spans="1:13" ht="15">
      <c r="A48" s="1">
        <v>47</v>
      </c>
      <c r="B48" s="81" t="s">
        <v>46</v>
      </c>
      <c r="C48" s="8">
        <v>3537</v>
      </c>
      <c r="D48" s="12">
        <v>4080</v>
      </c>
      <c r="E48" s="2">
        <v>4092</v>
      </c>
      <c r="F48" s="33">
        <f t="shared" si="6"/>
        <v>0.002660587800047594</v>
      </c>
      <c r="G48" s="33">
        <f t="shared" si="7"/>
        <v>0.15691263782866835</v>
      </c>
      <c r="H48" s="20">
        <f t="shared" si="8"/>
        <v>555</v>
      </c>
      <c r="I48" s="27">
        <f t="shared" si="9"/>
        <v>0.005434410097231878</v>
      </c>
      <c r="J48" s="2">
        <v>4020.396</v>
      </c>
      <c r="K48" s="12">
        <v>4052.705</v>
      </c>
      <c r="L48" s="27">
        <f t="shared" si="10"/>
        <v>0.008036273043749854</v>
      </c>
      <c r="M48" s="12">
        <f t="shared" si="11"/>
        <v>32.30899999999974</v>
      </c>
    </row>
    <row r="49" spans="1:13" ht="15">
      <c r="A49" s="1">
        <v>48</v>
      </c>
      <c r="B49" s="81" t="s">
        <v>47</v>
      </c>
      <c r="C49" s="8">
        <v>27627</v>
      </c>
      <c r="D49" s="12">
        <v>29512</v>
      </c>
      <c r="E49" s="2">
        <v>29194</v>
      </c>
      <c r="F49" s="33">
        <f t="shared" si="6"/>
        <v>0.01898172048743633</v>
      </c>
      <c r="G49" s="33">
        <f t="shared" si="7"/>
        <v>0.056719875484127845</v>
      </c>
      <c r="H49" s="20">
        <f t="shared" si="8"/>
        <v>1567</v>
      </c>
      <c r="I49" s="27">
        <f t="shared" si="9"/>
        <v>0.015343640761013248</v>
      </c>
      <c r="J49" s="2">
        <v>30303.43</v>
      </c>
      <c r="K49" s="12">
        <v>30423.7</v>
      </c>
      <c r="L49" s="27">
        <f t="shared" si="10"/>
        <v>0.0039688576507676005</v>
      </c>
      <c r="M49" s="12">
        <f t="shared" si="11"/>
        <v>120.27000000000044</v>
      </c>
    </row>
    <row r="50" spans="1:13" ht="15">
      <c r="A50" s="1">
        <v>49</v>
      </c>
      <c r="B50" s="81" t="s">
        <v>48</v>
      </c>
      <c r="C50" s="8">
        <v>1508</v>
      </c>
      <c r="D50" s="12">
        <v>1703</v>
      </c>
      <c r="E50" s="2">
        <v>1645</v>
      </c>
      <c r="F50" s="33">
        <f t="shared" si="6"/>
        <v>0.0010695666986994849</v>
      </c>
      <c r="G50" s="33">
        <f t="shared" si="7"/>
        <v>0.09084880636604775</v>
      </c>
      <c r="H50" s="20">
        <f t="shared" si="8"/>
        <v>137</v>
      </c>
      <c r="I50" s="27">
        <f t="shared" si="9"/>
        <v>0.0013414669969743554</v>
      </c>
      <c r="J50" s="2">
        <v>1636.061</v>
      </c>
      <c r="K50" s="12">
        <v>1638.828</v>
      </c>
      <c r="L50" s="27">
        <f t="shared" si="10"/>
        <v>0.0016912572330738602</v>
      </c>
      <c r="M50" s="12">
        <f t="shared" si="11"/>
        <v>2.7670000000000528</v>
      </c>
    </row>
    <row r="51" spans="1:13" ht="15">
      <c r="A51" s="1">
        <v>50</v>
      </c>
      <c r="B51" s="81" t="s">
        <v>49</v>
      </c>
      <c r="C51" s="8">
        <v>4894</v>
      </c>
      <c r="D51" s="12">
        <v>5086</v>
      </c>
      <c r="E51" s="2">
        <v>5067</v>
      </c>
      <c r="F51" s="33">
        <f t="shared" si="6"/>
        <v>0.003294525509003216</v>
      </c>
      <c r="G51" s="33">
        <f t="shared" si="7"/>
        <v>0.03534940743767879</v>
      </c>
      <c r="H51" s="20">
        <f t="shared" si="8"/>
        <v>173</v>
      </c>
      <c r="I51" s="27">
        <f t="shared" si="9"/>
        <v>0.0016939692735515584</v>
      </c>
      <c r="J51" s="2">
        <v>5058.031</v>
      </c>
      <c r="K51" s="12">
        <v>5059.676</v>
      </c>
      <c r="L51" s="27">
        <f t="shared" si="10"/>
        <v>0.0003252253693187006</v>
      </c>
      <c r="M51" s="12">
        <f t="shared" si="11"/>
        <v>1.6450000000004366</v>
      </c>
    </row>
    <row r="52" spans="1:13" ht="15">
      <c r="A52" s="1">
        <v>51</v>
      </c>
      <c r="B52" s="81" t="s">
        <v>50</v>
      </c>
      <c r="C52" s="8">
        <v>4347</v>
      </c>
      <c r="D52" s="12">
        <v>4785</v>
      </c>
      <c r="E52" s="2">
        <v>4737</v>
      </c>
      <c r="F52" s="33">
        <f t="shared" si="6"/>
        <v>0.0030799619767413132</v>
      </c>
      <c r="G52" s="33">
        <f t="shared" si="7"/>
        <v>0.08971704623878538</v>
      </c>
      <c r="H52" s="20">
        <f t="shared" si="8"/>
        <v>390</v>
      </c>
      <c r="I52" s="27">
        <f t="shared" si="9"/>
        <v>0.003818774662919698</v>
      </c>
      <c r="J52" s="2">
        <v>4712.628</v>
      </c>
      <c r="K52" s="12">
        <v>4711.408</v>
      </c>
      <c r="L52" s="27">
        <f t="shared" si="10"/>
        <v>-0.0002588789100262837</v>
      </c>
      <c r="M52" s="12">
        <f t="shared" si="11"/>
        <v>-1.2199999999993452</v>
      </c>
    </row>
    <row r="53" spans="1:13" ht="15">
      <c r="A53" s="1">
        <v>52</v>
      </c>
      <c r="B53" s="81" t="s">
        <v>51</v>
      </c>
      <c r="C53" s="8">
        <v>10457</v>
      </c>
      <c r="D53" s="12">
        <v>10716</v>
      </c>
      <c r="E53" s="2">
        <v>10738</v>
      </c>
      <c r="F53" s="33">
        <f t="shared" si="6"/>
        <v>0.006981767301297914</v>
      </c>
      <c r="G53" s="33">
        <f t="shared" si="7"/>
        <v>0.026871951802620253</v>
      </c>
      <c r="H53" s="20">
        <f t="shared" si="8"/>
        <v>281</v>
      </c>
      <c r="I53" s="27">
        <f t="shared" si="9"/>
        <v>0.002751476103283167</v>
      </c>
      <c r="J53" s="2">
        <v>10581.14</v>
      </c>
      <c r="K53" s="12">
        <v>10540.74</v>
      </c>
      <c r="L53" s="27">
        <f t="shared" si="10"/>
        <v>-0.0038181141162483096</v>
      </c>
      <c r="M53" s="12">
        <f t="shared" si="11"/>
        <v>-40.399999999999636</v>
      </c>
    </row>
    <row r="54" spans="1:13" ht="15">
      <c r="A54" s="1">
        <v>53</v>
      </c>
      <c r="B54" s="81" t="s">
        <v>52</v>
      </c>
      <c r="C54" s="8">
        <v>5397</v>
      </c>
      <c r="D54" s="12">
        <v>5662</v>
      </c>
      <c r="E54" s="2">
        <v>5676</v>
      </c>
      <c r="F54" s="33">
        <f t="shared" si="6"/>
        <v>0.0036904927549047273</v>
      </c>
      <c r="G54" s="33">
        <f t="shared" si="7"/>
        <v>0.05169538632573652</v>
      </c>
      <c r="H54" s="20">
        <f t="shared" si="8"/>
        <v>279</v>
      </c>
      <c r="I54" s="27">
        <f t="shared" si="9"/>
        <v>0.0027318926434733225</v>
      </c>
      <c r="J54" s="2">
        <v>5575.521</v>
      </c>
      <c r="K54" s="12">
        <v>5595.436</v>
      </c>
      <c r="L54" s="27">
        <f t="shared" si="10"/>
        <v>0.0035718635083609165</v>
      </c>
      <c r="M54" s="12">
        <f t="shared" si="11"/>
        <v>19.914999999999964</v>
      </c>
    </row>
    <row r="55" spans="1:13" ht="15">
      <c r="A55" s="1">
        <v>54</v>
      </c>
      <c r="B55" s="81" t="s">
        <v>53</v>
      </c>
      <c r="C55" s="8">
        <v>16798</v>
      </c>
      <c r="D55" s="12">
        <v>17996</v>
      </c>
      <c r="E55" s="2">
        <v>18081</v>
      </c>
      <c r="F55" s="33">
        <f t="shared" si="6"/>
        <v>0.011756130990386254</v>
      </c>
      <c r="G55" s="33">
        <f t="shared" si="7"/>
        <v>0.07637814025479224</v>
      </c>
      <c r="H55" s="20">
        <f t="shared" si="8"/>
        <v>1283</v>
      </c>
      <c r="I55" s="27">
        <f t="shared" si="9"/>
        <v>0.012562789468015314</v>
      </c>
      <c r="J55" s="2">
        <v>17962.92</v>
      </c>
      <c r="K55" s="12">
        <v>18058.43</v>
      </c>
      <c r="L55" s="27">
        <f t="shared" si="10"/>
        <v>0.005317064263494022</v>
      </c>
      <c r="M55" s="12">
        <f t="shared" si="11"/>
        <v>95.51000000000204</v>
      </c>
    </row>
    <row r="56" spans="1:13" ht="15">
      <c r="A56" s="1">
        <v>55</v>
      </c>
      <c r="B56" s="81" t="s">
        <v>54</v>
      </c>
      <c r="C56" s="8">
        <v>19615</v>
      </c>
      <c r="D56" s="12">
        <v>20859</v>
      </c>
      <c r="E56" s="2">
        <v>21010</v>
      </c>
      <c r="F56" s="33">
        <f t="shared" si="6"/>
        <v>0.013660544887341142</v>
      </c>
      <c r="G56" s="33">
        <f t="shared" si="7"/>
        <v>0.07111904154983431</v>
      </c>
      <c r="H56" s="20">
        <f t="shared" si="8"/>
        <v>1395</v>
      </c>
      <c r="I56" s="27">
        <f t="shared" si="9"/>
        <v>0.013659463217366613</v>
      </c>
      <c r="J56" s="2">
        <v>20725.19</v>
      </c>
      <c r="K56" s="12">
        <v>20813.97</v>
      </c>
      <c r="L56" s="27">
        <f t="shared" si="10"/>
        <v>0.004283676048325853</v>
      </c>
      <c r="M56" s="12">
        <f t="shared" si="11"/>
        <v>88.78000000000247</v>
      </c>
    </row>
    <row r="57" spans="1:13" ht="15">
      <c r="A57" s="1">
        <v>56</v>
      </c>
      <c r="B57" s="81" t="s">
        <v>55</v>
      </c>
      <c r="C57" s="8">
        <v>1598</v>
      </c>
      <c r="D57" s="12">
        <v>1748</v>
      </c>
      <c r="E57" s="2">
        <v>1726</v>
      </c>
      <c r="F57" s="33">
        <f t="shared" si="6"/>
        <v>0.001122232292981952</v>
      </c>
      <c r="G57" s="33">
        <f t="shared" si="7"/>
        <v>0.08010012515644556</v>
      </c>
      <c r="H57" s="20">
        <f t="shared" si="8"/>
        <v>128</v>
      </c>
      <c r="I57" s="27">
        <f t="shared" si="9"/>
        <v>0.0012533414278300546</v>
      </c>
      <c r="J57" s="2">
        <v>1710.733</v>
      </c>
      <c r="K57" s="12">
        <v>1682.616</v>
      </c>
      <c r="L57" s="27">
        <f t="shared" si="10"/>
        <v>-0.016435644837622214</v>
      </c>
      <c r="M57" s="12">
        <f t="shared" si="11"/>
        <v>-28.116999999999962</v>
      </c>
    </row>
    <row r="58" spans="1:13" ht="15">
      <c r="A58" s="1">
        <v>57</v>
      </c>
      <c r="B58" s="81" t="s">
        <v>56</v>
      </c>
      <c r="C58" s="8">
        <v>3389</v>
      </c>
      <c r="D58" s="12">
        <v>3486</v>
      </c>
      <c r="E58" s="2">
        <v>3480</v>
      </c>
      <c r="F58" s="33">
        <f t="shared" si="6"/>
        <v>0.0022626699765800652</v>
      </c>
      <c r="G58" s="33">
        <f t="shared" si="7"/>
        <v>0.02685157863676601</v>
      </c>
      <c r="H58" s="20">
        <f t="shared" si="8"/>
        <v>91</v>
      </c>
      <c r="I58" s="27">
        <f t="shared" si="9"/>
        <v>0.0008910474213479296</v>
      </c>
      <c r="J58" s="2">
        <v>3457.366</v>
      </c>
      <c r="K58" s="12">
        <v>3455.651</v>
      </c>
      <c r="L58" s="27">
        <f t="shared" si="10"/>
        <v>-0.0004960423628855451</v>
      </c>
      <c r="M58" s="12">
        <f t="shared" si="11"/>
        <v>-1.7150000000001455</v>
      </c>
    </row>
    <row r="59" spans="1:13" ht="15">
      <c r="A59" s="1">
        <v>58</v>
      </c>
      <c r="B59" s="81" t="s">
        <v>57</v>
      </c>
      <c r="C59" s="8">
        <v>7555</v>
      </c>
      <c r="D59" s="12">
        <v>8000</v>
      </c>
      <c r="E59" s="2">
        <v>7830</v>
      </c>
      <c r="F59" s="33">
        <f t="shared" si="6"/>
        <v>0.005091007447305147</v>
      </c>
      <c r="G59" s="33">
        <f t="shared" si="7"/>
        <v>0.036399735274652546</v>
      </c>
      <c r="H59" s="20">
        <f t="shared" si="8"/>
        <v>275</v>
      </c>
      <c r="I59" s="27">
        <f t="shared" si="9"/>
        <v>0.0026927257238536333</v>
      </c>
      <c r="J59" s="2">
        <v>7743.573</v>
      </c>
      <c r="K59" s="12">
        <v>7750.075</v>
      </c>
      <c r="L59" s="27">
        <f t="shared" si="10"/>
        <v>0.0008396640672205838</v>
      </c>
      <c r="M59" s="12">
        <f t="shared" si="11"/>
        <v>6.501999999999498</v>
      </c>
    </row>
    <row r="60" spans="1:13" ht="15">
      <c r="A60" s="1">
        <v>59</v>
      </c>
      <c r="B60" s="81" t="s">
        <v>58</v>
      </c>
      <c r="C60" s="8">
        <v>17949</v>
      </c>
      <c r="D60" s="12">
        <v>19275</v>
      </c>
      <c r="E60" s="2">
        <v>19332</v>
      </c>
      <c r="F60" s="33">
        <f t="shared" si="6"/>
        <v>0.012569521835415466</v>
      </c>
      <c r="G60" s="33">
        <f t="shared" si="7"/>
        <v>0.07705164633127194</v>
      </c>
      <c r="H60" s="20">
        <f t="shared" si="8"/>
        <v>1383</v>
      </c>
      <c r="I60" s="27">
        <f t="shared" si="9"/>
        <v>0.013541962458507544</v>
      </c>
      <c r="J60" s="2">
        <v>19361.79</v>
      </c>
      <c r="K60" s="12">
        <v>19449.02</v>
      </c>
      <c r="L60" s="27">
        <f t="shared" si="10"/>
        <v>0.004505265267312555</v>
      </c>
      <c r="M60" s="12">
        <f t="shared" si="11"/>
        <v>87.22999999999956</v>
      </c>
    </row>
    <row r="61" spans="1:13" ht="15">
      <c r="A61" s="1">
        <v>60</v>
      </c>
      <c r="B61" s="81" t="s">
        <v>59</v>
      </c>
      <c r="C61" s="8">
        <v>6656</v>
      </c>
      <c r="D61" s="12">
        <v>6987</v>
      </c>
      <c r="E61" s="2">
        <v>6973</v>
      </c>
      <c r="F61" s="33">
        <f t="shared" si="6"/>
        <v>0.004533792455946205</v>
      </c>
      <c r="G61" s="33">
        <f t="shared" si="7"/>
        <v>0.04762620192307692</v>
      </c>
      <c r="H61" s="20">
        <f t="shared" si="8"/>
        <v>317</v>
      </c>
      <c r="I61" s="27">
        <f t="shared" si="9"/>
        <v>0.00310397837986037</v>
      </c>
      <c r="J61" s="2">
        <v>6880.585</v>
      </c>
      <c r="K61" s="12">
        <v>6897.309</v>
      </c>
      <c r="L61" s="27">
        <f t="shared" si="10"/>
        <v>0.002430607281212304</v>
      </c>
      <c r="M61" s="12">
        <f t="shared" si="11"/>
        <v>16.72400000000016</v>
      </c>
    </row>
    <row r="62" spans="1:13" ht="15">
      <c r="A62" s="1">
        <v>61</v>
      </c>
      <c r="B62" s="81" t="s">
        <v>60</v>
      </c>
      <c r="C62" s="8">
        <v>14334</v>
      </c>
      <c r="D62" s="12">
        <v>14969</v>
      </c>
      <c r="E62" s="2">
        <v>15006</v>
      </c>
      <c r="F62" s="33">
        <f t="shared" si="6"/>
        <v>0.009756788985218524</v>
      </c>
      <c r="G62" s="33">
        <f t="shared" si="7"/>
        <v>0.04688154039347007</v>
      </c>
      <c r="H62" s="20">
        <f t="shared" si="8"/>
        <v>672</v>
      </c>
      <c r="I62" s="27">
        <f t="shared" si="9"/>
        <v>0.006580042496107787</v>
      </c>
      <c r="J62" s="2">
        <v>14779.03</v>
      </c>
      <c r="K62" s="12">
        <v>14832.66</v>
      </c>
      <c r="L62" s="27">
        <f t="shared" si="10"/>
        <v>0.0036287902521342195</v>
      </c>
      <c r="M62" s="12">
        <f t="shared" si="11"/>
        <v>53.6299999999992</v>
      </c>
    </row>
    <row r="63" spans="1:13" ht="15">
      <c r="A63" s="1">
        <v>62</v>
      </c>
      <c r="B63" s="81" t="s">
        <v>61</v>
      </c>
      <c r="C63" s="8">
        <v>884</v>
      </c>
      <c r="D63" s="12">
        <v>1145</v>
      </c>
      <c r="E63" s="2">
        <v>1040</v>
      </c>
      <c r="F63" s="33">
        <f t="shared" si="6"/>
        <v>0.0006762002228859965</v>
      </c>
      <c r="G63" s="33">
        <f t="shared" si="7"/>
        <v>0.17647058823529413</v>
      </c>
      <c r="H63" s="20">
        <f t="shared" si="8"/>
        <v>156</v>
      </c>
      <c r="I63" s="27">
        <f t="shared" si="9"/>
        <v>0.0015275098651678792</v>
      </c>
      <c r="J63" s="2">
        <v>1074.823</v>
      </c>
      <c r="K63" s="12">
        <v>1055.595</v>
      </c>
      <c r="L63" s="27">
        <f t="shared" si="10"/>
        <v>-0.01788945714782812</v>
      </c>
      <c r="M63" s="12">
        <f t="shared" si="11"/>
        <v>-19.228000000000065</v>
      </c>
    </row>
    <row r="64" spans="1:13" ht="15">
      <c r="A64" s="1">
        <v>63</v>
      </c>
      <c r="B64" s="81" t="s">
        <v>62</v>
      </c>
      <c r="C64" s="8">
        <v>8143</v>
      </c>
      <c r="D64" s="12">
        <v>9028</v>
      </c>
      <c r="E64" s="2">
        <v>9165</v>
      </c>
      <c r="F64" s="33">
        <f t="shared" si="6"/>
        <v>0.005959014464182844</v>
      </c>
      <c r="G64" s="33">
        <f t="shared" si="7"/>
        <v>0.12550657006017438</v>
      </c>
      <c r="H64" s="20">
        <f t="shared" si="8"/>
        <v>1022</v>
      </c>
      <c r="I64" s="27">
        <f t="shared" si="9"/>
        <v>0.010007147962830594</v>
      </c>
      <c r="J64" s="2">
        <v>8988.847</v>
      </c>
      <c r="K64" s="12">
        <v>9054.894</v>
      </c>
      <c r="L64" s="27">
        <f t="shared" si="10"/>
        <v>0.007347660940274151</v>
      </c>
      <c r="M64" s="12">
        <f t="shared" si="11"/>
        <v>66.04700000000048</v>
      </c>
    </row>
    <row r="65" spans="1:13" ht="15">
      <c r="A65" s="1">
        <v>64</v>
      </c>
      <c r="B65" s="81" t="s">
        <v>63</v>
      </c>
      <c r="C65" s="8">
        <v>7202</v>
      </c>
      <c r="D65" s="12">
        <v>7499</v>
      </c>
      <c r="E65" s="2">
        <v>7541</v>
      </c>
      <c r="F65" s="33">
        <f t="shared" si="6"/>
        <v>0.004903101808445481</v>
      </c>
      <c r="G65" s="33">
        <f t="shared" si="7"/>
        <v>0.047070258261594</v>
      </c>
      <c r="H65" s="20">
        <f t="shared" si="8"/>
        <v>339</v>
      </c>
      <c r="I65" s="27">
        <f t="shared" si="9"/>
        <v>0.003319396437768661</v>
      </c>
      <c r="J65" s="2">
        <v>7396.361</v>
      </c>
      <c r="K65" s="12">
        <v>7413.354</v>
      </c>
      <c r="L65" s="27">
        <f t="shared" si="10"/>
        <v>0.002297481153232028</v>
      </c>
      <c r="M65" s="12">
        <f t="shared" si="11"/>
        <v>16.993000000000393</v>
      </c>
    </row>
    <row r="66" spans="1:13" ht="15">
      <c r="A66" s="1">
        <v>65</v>
      </c>
      <c r="B66" s="81" t="s">
        <v>64</v>
      </c>
      <c r="C66" s="8">
        <v>4026</v>
      </c>
      <c r="D66" s="12">
        <v>5682</v>
      </c>
      <c r="E66" s="2">
        <v>5642</v>
      </c>
      <c r="F66" s="33">
        <f aca="true" t="shared" si="12" ref="F66:F83">E66/$E$83</f>
        <v>0.003668386209156531</v>
      </c>
      <c r="G66" s="33">
        <f aca="true" t="shared" si="13" ref="G66:G83">(E66-C66)/C66</f>
        <v>0.40139095876800795</v>
      </c>
      <c r="H66" s="20">
        <f aca="true" t="shared" si="14" ref="H66:H83">E66-C66</f>
        <v>1616</v>
      </c>
      <c r="I66" s="27">
        <f aca="true" t="shared" si="15" ref="I66:I83">H66/$H$83</f>
        <v>0.01582343552635444</v>
      </c>
      <c r="J66" s="2">
        <v>5869.501</v>
      </c>
      <c r="K66" s="12">
        <v>5783.643</v>
      </c>
      <c r="L66" s="27">
        <f aca="true" t="shared" si="16" ref="L66:L83">(K66-J66)/J66</f>
        <v>-0.014627819298437835</v>
      </c>
      <c r="M66" s="12">
        <f aca="true" t="shared" si="17" ref="M66:M83">K66-J66</f>
        <v>-85.85800000000017</v>
      </c>
    </row>
    <row r="67" spans="1:13" ht="15">
      <c r="A67" s="1">
        <v>66</v>
      </c>
      <c r="B67" s="81" t="s">
        <v>65</v>
      </c>
      <c r="C67" s="8">
        <v>4882</v>
      </c>
      <c r="D67" s="12">
        <v>5076</v>
      </c>
      <c r="E67" s="2">
        <v>5010</v>
      </c>
      <c r="F67" s="33">
        <f t="shared" si="12"/>
        <v>0.003257464535248887</v>
      </c>
      <c r="G67" s="33">
        <f t="shared" si="13"/>
        <v>0.026218762802130275</v>
      </c>
      <c r="H67" s="20">
        <f t="shared" si="14"/>
        <v>128</v>
      </c>
      <c r="I67" s="27">
        <f t="shared" si="15"/>
        <v>0.0012533414278300546</v>
      </c>
      <c r="J67" s="2">
        <v>4990.564</v>
      </c>
      <c r="K67" s="12">
        <v>4957.779</v>
      </c>
      <c r="L67" s="27">
        <f t="shared" si="16"/>
        <v>-0.006569397767466734</v>
      </c>
      <c r="M67" s="12">
        <f t="shared" si="17"/>
        <v>-32.784999999999854</v>
      </c>
    </row>
    <row r="68" spans="1:13" ht="15">
      <c r="A68" s="1">
        <v>67</v>
      </c>
      <c r="B68" s="81" t="s">
        <v>66</v>
      </c>
      <c r="C68" s="8">
        <v>10057</v>
      </c>
      <c r="D68" s="12">
        <v>10238</v>
      </c>
      <c r="E68" s="2">
        <v>10279</v>
      </c>
      <c r="F68" s="33">
        <f t="shared" si="12"/>
        <v>0.006683328933697268</v>
      </c>
      <c r="G68" s="33">
        <f t="shared" si="13"/>
        <v>0.022074177190016905</v>
      </c>
      <c r="H68" s="20">
        <f t="shared" si="14"/>
        <v>222</v>
      </c>
      <c r="I68" s="27">
        <f t="shared" si="15"/>
        <v>0.0021737640388927513</v>
      </c>
      <c r="J68" s="2">
        <v>10141.77</v>
      </c>
      <c r="K68" s="12">
        <v>10161.21</v>
      </c>
      <c r="L68" s="27">
        <f t="shared" si="16"/>
        <v>0.0019168251695708628</v>
      </c>
      <c r="M68" s="12">
        <f t="shared" si="17"/>
        <v>19.43999999999869</v>
      </c>
    </row>
    <row r="69" spans="1:13" ht="15">
      <c r="A69" s="1">
        <v>68</v>
      </c>
      <c r="B69" s="81" t="s">
        <v>67</v>
      </c>
      <c r="C69" s="8">
        <v>4854</v>
      </c>
      <c r="D69" s="12">
        <v>5241</v>
      </c>
      <c r="E69" s="2">
        <v>5211</v>
      </c>
      <c r="F69" s="33">
        <f t="shared" si="12"/>
        <v>0.003388153232172046</v>
      </c>
      <c r="G69" s="33">
        <f t="shared" si="13"/>
        <v>0.07354758961681088</v>
      </c>
      <c r="H69" s="20">
        <f t="shared" si="14"/>
        <v>357</v>
      </c>
      <c r="I69" s="27">
        <f t="shared" si="15"/>
        <v>0.003495647576057262</v>
      </c>
      <c r="J69" s="2">
        <v>5167.646</v>
      </c>
      <c r="K69" s="12">
        <v>5163.796</v>
      </c>
      <c r="L69" s="27">
        <f t="shared" si="16"/>
        <v>-0.000745020072969289</v>
      </c>
      <c r="M69" s="12">
        <f t="shared" si="17"/>
        <v>-3.8499999999994543</v>
      </c>
    </row>
    <row r="70" spans="1:13" ht="15">
      <c r="A70" s="1">
        <v>69</v>
      </c>
      <c r="B70" s="81" t="s">
        <v>68</v>
      </c>
      <c r="C70" s="8">
        <v>906</v>
      </c>
      <c r="D70" s="12">
        <v>1024</v>
      </c>
      <c r="E70" s="2">
        <v>981</v>
      </c>
      <c r="F70" s="33">
        <f t="shared" si="12"/>
        <v>0.0006378388640876564</v>
      </c>
      <c r="G70" s="33">
        <f t="shared" si="13"/>
        <v>0.08278145695364239</v>
      </c>
      <c r="H70" s="20">
        <f t="shared" si="14"/>
        <v>75</v>
      </c>
      <c r="I70" s="27">
        <f t="shared" si="15"/>
        <v>0.0007343797428691727</v>
      </c>
      <c r="J70" s="2">
        <v>986.0894</v>
      </c>
      <c r="K70" s="12">
        <v>981.2172</v>
      </c>
      <c r="L70" s="27">
        <f t="shared" si="16"/>
        <v>-0.0049409313192088945</v>
      </c>
      <c r="M70" s="12">
        <f t="shared" si="17"/>
        <v>-4.872199999999907</v>
      </c>
    </row>
    <row r="71" spans="1:13" ht="15">
      <c r="A71" s="1">
        <v>70</v>
      </c>
      <c r="B71" s="81" t="s">
        <v>69</v>
      </c>
      <c r="C71" s="8">
        <v>3398</v>
      </c>
      <c r="D71" s="12">
        <v>3469</v>
      </c>
      <c r="E71" s="2">
        <v>3478</v>
      </c>
      <c r="F71" s="33">
        <f t="shared" si="12"/>
        <v>0.0022613695915360537</v>
      </c>
      <c r="G71" s="33">
        <f t="shared" si="13"/>
        <v>0.023543260741612712</v>
      </c>
      <c r="H71" s="20">
        <f t="shared" si="14"/>
        <v>80</v>
      </c>
      <c r="I71" s="27">
        <f t="shared" si="15"/>
        <v>0.0007833383923937842</v>
      </c>
      <c r="J71" s="2">
        <v>3438.132</v>
      </c>
      <c r="K71" s="12">
        <v>3425.55</v>
      </c>
      <c r="L71" s="27">
        <f t="shared" si="16"/>
        <v>-0.003659545357769824</v>
      </c>
      <c r="M71" s="12">
        <f t="shared" si="17"/>
        <v>-12.58199999999988</v>
      </c>
    </row>
    <row r="72" spans="1:13" ht="15">
      <c r="A72" s="1">
        <v>71</v>
      </c>
      <c r="B72" s="81" t="s">
        <v>70</v>
      </c>
      <c r="C72" s="8">
        <v>3724</v>
      </c>
      <c r="D72" s="12">
        <v>3984</v>
      </c>
      <c r="E72" s="2">
        <v>4001</v>
      </c>
      <c r="F72" s="33">
        <f t="shared" si="12"/>
        <v>0.0026014202805450695</v>
      </c>
      <c r="G72" s="33">
        <f t="shared" si="13"/>
        <v>0.07438238453276047</v>
      </c>
      <c r="H72" s="20">
        <f t="shared" si="14"/>
        <v>277</v>
      </c>
      <c r="I72" s="27">
        <f t="shared" si="15"/>
        <v>0.0027123091836634776</v>
      </c>
      <c r="J72" s="2">
        <v>3944.091</v>
      </c>
      <c r="K72" s="12">
        <v>3957.837</v>
      </c>
      <c r="L72" s="27">
        <f t="shared" si="16"/>
        <v>0.0034852137032335448</v>
      </c>
      <c r="M72" s="12">
        <f t="shared" si="17"/>
        <v>13.746000000000095</v>
      </c>
    </row>
    <row r="73" spans="1:13" ht="15">
      <c r="A73" s="1">
        <v>72</v>
      </c>
      <c r="B73" s="81" t="s">
        <v>71</v>
      </c>
      <c r="C73" s="8">
        <v>2884</v>
      </c>
      <c r="D73" s="12">
        <v>3137</v>
      </c>
      <c r="E73" s="2">
        <v>3138</v>
      </c>
      <c r="F73" s="33">
        <f t="shared" si="12"/>
        <v>0.0020403041340540935</v>
      </c>
      <c r="G73" s="33">
        <f t="shared" si="13"/>
        <v>0.08807212205270458</v>
      </c>
      <c r="H73" s="20">
        <f t="shared" si="14"/>
        <v>254</v>
      </c>
      <c r="I73" s="27">
        <f t="shared" si="15"/>
        <v>0.002487099395850265</v>
      </c>
      <c r="J73" s="2">
        <v>3087.614</v>
      </c>
      <c r="K73" s="12">
        <v>3103.6</v>
      </c>
      <c r="L73" s="27">
        <f t="shared" si="16"/>
        <v>0.005177460654084311</v>
      </c>
      <c r="M73" s="12">
        <f t="shared" si="17"/>
        <v>15.985999999999876</v>
      </c>
    </row>
    <row r="74" spans="1:13" ht="15">
      <c r="A74" s="1">
        <v>73</v>
      </c>
      <c r="B74" s="81" t="s">
        <v>72</v>
      </c>
      <c r="C74" s="8">
        <v>1438</v>
      </c>
      <c r="D74" s="12">
        <v>1642</v>
      </c>
      <c r="E74" s="2">
        <v>1650</v>
      </c>
      <c r="F74" s="33">
        <f t="shared" si="12"/>
        <v>0.0010728176613095137</v>
      </c>
      <c r="G74" s="33">
        <f t="shared" si="13"/>
        <v>0.1474269819193324</v>
      </c>
      <c r="H74" s="20">
        <f t="shared" si="14"/>
        <v>212</v>
      </c>
      <c r="I74" s="27">
        <f t="shared" si="15"/>
        <v>0.002075846739843528</v>
      </c>
      <c r="J74" s="2">
        <v>1591.525</v>
      </c>
      <c r="K74" s="12">
        <v>1603.408</v>
      </c>
      <c r="L74" s="27">
        <f t="shared" si="16"/>
        <v>0.007466423713105235</v>
      </c>
      <c r="M74" s="12">
        <f t="shared" si="17"/>
        <v>11.88299999999981</v>
      </c>
    </row>
    <row r="75" spans="1:13" ht="15">
      <c r="A75" s="1">
        <v>74</v>
      </c>
      <c r="B75" s="81" t="s">
        <v>73</v>
      </c>
      <c r="C75" s="8">
        <v>3065</v>
      </c>
      <c r="D75" s="12">
        <v>3367</v>
      </c>
      <c r="E75" s="2">
        <v>3385</v>
      </c>
      <c r="F75" s="33">
        <f t="shared" si="12"/>
        <v>0.0022009016869895177</v>
      </c>
      <c r="G75" s="33">
        <f t="shared" si="13"/>
        <v>0.10440456769983687</v>
      </c>
      <c r="H75" s="20">
        <f t="shared" si="14"/>
        <v>320</v>
      </c>
      <c r="I75" s="27">
        <f t="shared" si="15"/>
        <v>0.003133353569575137</v>
      </c>
      <c r="J75" s="2">
        <v>3362.291</v>
      </c>
      <c r="K75" s="12">
        <v>3385.926</v>
      </c>
      <c r="L75" s="27">
        <f t="shared" si="16"/>
        <v>0.007029433204918837</v>
      </c>
      <c r="M75" s="12">
        <f t="shared" si="17"/>
        <v>23.634999999999764</v>
      </c>
    </row>
    <row r="76" spans="1:13" ht="15">
      <c r="A76" s="1">
        <v>75</v>
      </c>
      <c r="B76" s="81" t="s">
        <v>74</v>
      </c>
      <c r="C76" s="8">
        <v>926</v>
      </c>
      <c r="D76" s="12">
        <v>1030</v>
      </c>
      <c r="E76" s="2">
        <v>1008</v>
      </c>
      <c r="F76" s="33">
        <f t="shared" si="12"/>
        <v>0.000655394062181812</v>
      </c>
      <c r="G76" s="33">
        <f t="shared" si="13"/>
        <v>0.08855291576673865</v>
      </c>
      <c r="H76" s="20">
        <f t="shared" si="14"/>
        <v>82</v>
      </c>
      <c r="I76" s="27">
        <f t="shared" si="15"/>
        <v>0.0008029218522036288</v>
      </c>
      <c r="J76" s="2">
        <v>1006.953</v>
      </c>
      <c r="K76" s="12">
        <v>1008.381</v>
      </c>
      <c r="L76" s="27">
        <f t="shared" si="16"/>
        <v>0.001418139674840829</v>
      </c>
      <c r="M76" s="12">
        <f t="shared" si="17"/>
        <v>1.4279999999999973</v>
      </c>
    </row>
    <row r="77" spans="1:13" ht="15">
      <c r="A77" s="1">
        <v>76</v>
      </c>
      <c r="B77" s="81" t="s">
        <v>75</v>
      </c>
      <c r="C77" s="8">
        <v>1328</v>
      </c>
      <c r="D77" s="12">
        <v>1440</v>
      </c>
      <c r="E77" s="2">
        <v>1411</v>
      </c>
      <c r="F77" s="33">
        <f t="shared" si="12"/>
        <v>0.0009174216485501357</v>
      </c>
      <c r="G77" s="33">
        <f t="shared" si="13"/>
        <v>0.0625</v>
      </c>
      <c r="H77" s="20">
        <f t="shared" si="14"/>
        <v>83</v>
      </c>
      <c r="I77" s="27">
        <f t="shared" si="15"/>
        <v>0.0008127135821085511</v>
      </c>
      <c r="J77" s="2">
        <v>1407.866</v>
      </c>
      <c r="K77" s="12">
        <v>1412.071</v>
      </c>
      <c r="L77" s="27">
        <f t="shared" si="16"/>
        <v>0.0029867899359739686</v>
      </c>
      <c r="M77" s="12">
        <f t="shared" si="17"/>
        <v>4.204999999999927</v>
      </c>
    </row>
    <row r="78" spans="1:13" ht="15">
      <c r="A78" s="1">
        <v>77</v>
      </c>
      <c r="B78" s="81" t="s">
        <v>76</v>
      </c>
      <c r="C78" s="8">
        <v>5042</v>
      </c>
      <c r="D78" s="12">
        <v>5364</v>
      </c>
      <c r="E78" s="2">
        <v>5365</v>
      </c>
      <c r="F78" s="33">
        <f t="shared" si="12"/>
        <v>0.003488282880560934</v>
      </c>
      <c r="G78" s="33">
        <f t="shared" si="13"/>
        <v>0.06406188020626735</v>
      </c>
      <c r="H78" s="20">
        <f t="shared" si="14"/>
        <v>323</v>
      </c>
      <c r="I78" s="27">
        <f t="shared" si="15"/>
        <v>0.0031627287592899036</v>
      </c>
      <c r="J78" s="2">
        <v>5388.666</v>
      </c>
      <c r="K78" s="12">
        <v>5406.914</v>
      </c>
      <c r="L78" s="27">
        <f t="shared" si="16"/>
        <v>0.0033863668670501366</v>
      </c>
      <c r="M78" s="12">
        <f t="shared" si="17"/>
        <v>18.247999999999593</v>
      </c>
    </row>
    <row r="79" spans="1:13" ht="15">
      <c r="A79" s="1">
        <v>78</v>
      </c>
      <c r="B79" s="81" t="s">
        <v>77</v>
      </c>
      <c r="C79" s="8">
        <v>4419</v>
      </c>
      <c r="D79" s="12">
        <v>4663</v>
      </c>
      <c r="E79" s="2">
        <v>4635</v>
      </c>
      <c r="F79" s="33">
        <f t="shared" si="12"/>
        <v>0.003013642339496725</v>
      </c>
      <c r="G79" s="33">
        <f t="shared" si="13"/>
        <v>0.048879837067209775</v>
      </c>
      <c r="H79" s="20">
        <f t="shared" si="14"/>
        <v>216</v>
      </c>
      <c r="I79" s="27">
        <f t="shared" si="15"/>
        <v>0.0021150136594632173</v>
      </c>
      <c r="J79" s="2">
        <v>4556.035</v>
      </c>
      <c r="K79" s="12">
        <v>4552.827</v>
      </c>
      <c r="L79" s="27">
        <f t="shared" si="16"/>
        <v>-0.0007041210175074662</v>
      </c>
      <c r="M79" s="12">
        <f t="shared" si="17"/>
        <v>-3.207999999999629</v>
      </c>
    </row>
    <row r="80" spans="1:13" ht="15">
      <c r="A80" s="1">
        <v>79</v>
      </c>
      <c r="B80" s="81" t="s">
        <v>78</v>
      </c>
      <c r="C80" s="8">
        <v>1035</v>
      </c>
      <c r="D80" s="12">
        <v>1199</v>
      </c>
      <c r="E80" s="2">
        <v>1215</v>
      </c>
      <c r="F80" s="33">
        <f t="shared" si="12"/>
        <v>0.0007899839142370056</v>
      </c>
      <c r="G80" s="33">
        <f t="shared" si="13"/>
        <v>0.17391304347826086</v>
      </c>
      <c r="H80" s="20">
        <f t="shared" si="14"/>
        <v>180</v>
      </c>
      <c r="I80" s="27">
        <f t="shared" si="15"/>
        <v>0.0017625113828860144</v>
      </c>
      <c r="J80" s="2">
        <v>1176.057</v>
      </c>
      <c r="K80" s="12">
        <v>1189.414</v>
      </c>
      <c r="L80" s="27">
        <f t="shared" si="16"/>
        <v>0.011357442708984318</v>
      </c>
      <c r="M80" s="12">
        <f t="shared" si="17"/>
        <v>13.356999999999971</v>
      </c>
    </row>
    <row r="81" spans="1:13" ht="15">
      <c r="A81" s="1">
        <v>80</v>
      </c>
      <c r="B81" s="81" t="s">
        <v>79</v>
      </c>
      <c r="C81" s="8">
        <v>5014</v>
      </c>
      <c r="D81" s="12">
        <v>5478</v>
      </c>
      <c r="E81" s="2">
        <v>5505</v>
      </c>
      <c r="F81" s="33">
        <f t="shared" si="12"/>
        <v>0.0035793098336417413</v>
      </c>
      <c r="G81" s="33">
        <f t="shared" si="13"/>
        <v>0.09792580773833266</v>
      </c>
      <c r="H81" s="20">
        <f t="shared" si="14"/>
        <v>491</v>
      </c>
      <c r="I81" s="27">
        <f t="shared" si="15"/>
        <v>0.004807739383316851</v>
      </c>
      <c r="J81" s="2">
        <v>5436.311</v>
      </c>
      <c r="K81" s="12">
        <v>5449.936</v>
      </c>
      <c r="L81" s="27">
        <f t="shared" si="16"/>
        <v>0.002506295169647211</v>
      </c>
      <c r="M81" s="12">
        <f t="shared" si="17"/>
        <v>13.625</v>
      </c>
    </row>
    <row r="82" spans="1:13" ht="15.75" thickBot="1">
      <c r="A82" s="39">
        <v>81</v>
      </c>
      <c r="B82" s="82" t="s">
        <v>80</v>
      </c>
      <c r="C82" s="57">
        <v>5436</v>
      </c>
      <c r="D82" s="17">
        <v>5946</v>
      </c>
      <c r="E82" s="2">
        <v>5976</v>
      </c>
      <c r="F82" s="33">
        <f t="shared" si="12"/>
        <v>0.003885550511506457</v>
      </c>
      <c r="G82" s="33">
        <f t="shared" si="13"/>
        <v>0.09933774834437085</v>
      </c>
      <c r="H82" s="20">
        <f t="shared" si="14"/>
        <v>540</v>
      </c>
      <c r="I82" s="27">
        <f t="shared" si="15"/>
        <v>0.005287534148658043</v>
      </c>
      <c r="J82" s="2">
        <v>5906.31</v>
      </c>
      <c r="K82" s="12">
        <v>5939.966</v>
      </c>
      <c r="L82" s="27">
        <f t="shared" si="16"/>
        <v>0.005698312482751489</v>
      </c>
      <c r="M82" s="12">
        <f t="shared" si="17"/>
        <v>33.65599999999995</v>
      </c>
    </row>
    <row r="83" spans="1:13" ht="15.75" thickBot="1">
      <c r="A83" s="142" t="s">
        <v>274</v>
      </c>
      <c r="B83" s="143"/>
      <c r="C83" s="47">
        <v>1435879</v>
      </c>
      <c r="D83" s="48">
        <v>1535768</v>
      </c>
      <c r="E83" s="102">
        <v>1538006</v>
      </c>
      <c r="F83" s="21">
        <f t="shared" si="12"/>
        <v>1</v>
      </c>
      <c r="G83" s="35">
        <f t="shared" si="13"/>
        <v>0.07112507390943108</v>
      </c>
      <c r="H83" s="47">
        <f t="shared" si="14"/>
        <v>102127</v>
      </c>
      <c r="I83" s="29">
        <f t="shared" si="15"/>
        <v>1</v>
      </c>
      <c r="J83" s="100">
        <v>1537219</v>
      </c>
      <c r="K83" s="45">
        <v>1544762</v>
      </c>
      <c r="L83" s="29">
        <f t="shared" si="16"/>
        <v>0.004906913068339644</v>
      </c>
      <c r="M83" s="45">
        <f t="shared" si="17"/>
        <v>7543</v>
      </c>
    </row>
    <row r="84" spans="5:13" ht="15">
      <c r="E84" s="2"/>
      <c r="F84" s="79"/>
      <c r="I84" s="52"/>
      <c r="J84" s="2"/>
      <c r="K84" s="53"/>
      <c r="L84" s="52"/>
      <c r="M84" s="53"/>
    </row>
    <row r="85" spans="5:13" ht="15">
      <c r="E85" s="2"/>
      <c r="I85" s="52"/>
      <c r="J85" s="2"/>
      <c r="K85" s="53"/>
      <c r="L85" s="52"/>
      <c r="M85" s="53"/>
    </row>
    <row r="86" spans="5:13" ht="15">
      <c r="E86" s="2"/>
      <c r="I86" s="52"/>
      <c r="J86" s="2"/>
      <c r="K86" s="53"/>
      <c r="L86" s="52"/>
      <c r="M86" s="53"/>
    </row>
    <row r="87" spans="5:13" ht="15">
      <c r="E87" s="2"/>
      <c r="I87" s="52"/>
      <c r="J87" s="2"/>
      <c r="K87" s="53"/>
      <c r="L87" s="52"/>
      <c r="M87" s="53"/>
    </row>
    <row r="88" spans="5:13" ht="15">
      <c r="E88" s="2"/>
      <c r="I88" s="52"/>
      <c r="J88" s="2"/>
      <c r="K88" s="53"/>
      <c r="L88" s="52"/>
      <c r="M88" s="53"/>
    </row>
    <row r="89" spans="5:13" ht="15">
      <c r="E89" s="2"/>
      <c r="I89" s="52"/>
      <c r="J89" s="2"/>
      <c r="K89" s="53"/>
      <c r="L89" s="52"/>
      <c r="M89" s="53"/>
    </row>
    <row r="90" spans="5:10" ht="15">
      <c r="E90" s="2"/>
      <c r="J90" s="2"/>
    </row>
    <row r="91" spans="5:10" ht="15">
      <c r="E91" s="2"/>
      <c r="J91" s="2"/>
    </row>
    <row r="92" spans="5:10" ht="15">
      <c r="E92" s="2"/>
      <c r="J92" s="2"/>
    </row>
    <row r="93" spans="5:10" ht="15">
      <c r="E93" s="2"/>
      <c r="J93" s="2"/>
    </row>
    <row r="94" spans="5:10" ht="15">
      <c r="E94" s="2"/>
      <c r="J94" s="2"/>
    </row>
    <row r="95" spans="5:10" ht="15">
      <c r="E95" s="2"/>
      <c r="J95" s="2"/>
    </row>
    <row r="96" spans="5:10" ht="15">
      <c r="E96" s="2"/>
      <c r="J96" s="2"/>
    </row>
    <row r="97" spans="5:10" ht="15">
      <c r="E97" s="2"/>
      <c r="J97" s="2"/>
    </row>
    <row r="98" spans="5:10" ht="15">
      <c r="E98" s="2"/>
      <c r="J98" s="2"/>
    </row>
    <row r="99" spans="5:10" ht="15">
      <c r="E99" s="2"/>
      <c r="J99" s="2"/>
    </row>
    <row r="100" spans="5:10" ht="15">
      <c r="E100" s="2"/>
      <c r="J100" s="2"/>
    </row>
    <row r="101" spans="5:10" ht="15">
      <c r="E101" s="2"/>
      <c r="F101" s="66"/>
      <c r="J101" s="2"/>
    </row>
    <row r="102" spans="5:10" ht="15">
      <c r="E102" s="2"/>
      <c r="J102" s="2"/>
    </row>
    <row r="103" spans="5:10" ht="15">
      <c r="E103" s="2"/>
      <c r="J103" s="2"/>
    </row>
    <row r="104" spans="5:10" ht="15">
      <c r="E104" s="2"/>
      <c r="J104" s="2"/>
    </row>
    <row r="105" spans="5:10" ht="15">
      <c r="E105" s="2"/>
      <c r="J105" s="2"/>
    </row>
    <row r="106" spans="5:10" ht="15">
      <c r="E106" s="2"/>
      <c r="J106" s="2"/>
    </row>
    <row r="107" spans="5:10" ht="15">
      <c r="E107" s="2"/>
      <c r="J107" s="2"/>
    </row>
    <row r="108" spans="5:10" ht="15">
      <c r="E108" s="2"/>
      <c r="J108" s="2"/>
    </row>
    <row r="109" spans="5:10" ht="15">
      <c r="E109" s="2"/>
      <c r="J109" s="2"/>
    </row>
    <row r="110" spans="5:10" ht="15">
      <c r="E110" s="2"/>
      <c r="J110" s="2"/>
    </row>
    <row r="111" spans="5:10" ht="15">
      <c r="E111" s="2"/>
      <c r="J111" s="2"/>
    </row>
    <row r="112" spans="5:10" ht="15">
      <c r="E112" s="2"/>
      <c r="J112" s="2"/>
    </row>
    <row r="113" spans="5:10" ht="15">
      <c r="E113" s="2"/>
      <c r="J113" s="2"/>
    </row>
    <row r="114" spans="5:10" ht="15">
      <c r="E114" s="2"/>
      <c r="J114" s="2"/>
    </row>
    <row r="115" spans="5:10" ht="15">
      <c r="E115" s="2"/>
      <c r="J115" s="2"/>
    </row>
    <row r="116" spans="5:10" ht="15">
      <c r="E116" s="2"/>
      <c r="J116" s="2"/>
    </row>
    <row r="117" spans="5:10" ht="15">
      <c r="E117" s="2"/>
      <c r="J117" s="2"/>
    </row>
    <row r="118" spans="5:10" ht="15">
      <c r="E118" s="2"/>
      <c r="J118" s="2"/>
    </row>
    <row r="119" spans="5:10" ht="15">
      <c r="E119" s="2"/>
      <c r="J119" s="2"/>
    </row>
    <row r="120" spans="5:10" ht="15">
      <c r="E120" s="2"/>
      <c r="J120" s="2"/>
    </row>
    <row r="121" spans="5:10" ht="15">
      <c r="E121" s="2"/>
      <c r="J121" s="2"/>
    </row>
    <row r="122" spans="5:10" ht="15">
      <c r="E122" s="2"/>
      <c r="J122" s="2"/>
    </row>
    <row r="123" spans="5:10" ht="15">
      <c r="E123" s="2"/>
      <c r="J123" s="2"/>
    </row>
    <row r="124" spans="5:10" ht="15">
      <c r="E124" s="2"/>
      <c r="J124" s="2"/>
    </row>
    <row r="125" spans="5:10" ht="15">
      <c r="E125" s="2"/>
      <c r="J125" s="2"/>
    </row>
    <row r="126" spans="5:10" ht="15">
      <c r="E126" s="2"/>
      <c r="J126" s="2"/>
    </row>
    <row r="127" spans="5:10" ht="15">
      <c r="E127" s="2"/>
      <c r="J127" s="2"/>
    </row>
    <row r="128" spans="5:10" ht="15">
      <c r="E128" s="2"/>
      <c r="J128" s="2"/>
    </row>
    <row r="129" spans="5:10" ht="15">
      <c r="E129" s="2"/>
      <c r="J129" s="2"/>
    </row>
    <row r="130" spans="5:10" ht="15">
      <c r="E130" s="2"/>
      <c r="J130" s="2"/>
    </row>
    <row r="131" spans="5:10" ht="15">
      <c r="E131" s="2"/>
      <c r="J131" s="2"/>
    </row>
    <row r="132" spans="5:10" ht="15">
      <c r="E132" s="2"/>
      <c r="J132" s="2"/>
    </row>
    <row r="133" spans="5:10" ht="15">
      <c r="E133" s="2"/>
      <c r="J133" s="2"/>
    </row>
    <row r="134" spans="5:10" ht="15">
      <c r="E134" s="2"/>
      <c r="J134" s="2"/>
    </row>
    <row r="135" spans="5:10" ht="15">
      <c r="E135" s="2"/>
      <c r="J135" s="2"/>
    </row>
    <row r="136" spans="5:10" ht="15">
      <c r="E136" s="2"/>
      <c r="J136" s="2"/>
    </row>
    <row r="137" spans="5:10" ht="15">
      <c r="E137" s="2"/>
      <c r="J137" s="2"/>
    </row>
    <row r="138" spans="5:10" ht="15">
      <c r="E138" s="2"/>
      <c r="J138" s="2"/>
    </row>
    <row r="139" spans="5:10" ht="15">
      <c r="E139" s="2"/>
      <c r="J139" s="2"/>
    </row>
    <row r="140" spans="5:10" ht="15">
      <c r="E140" s="2"/>
      <c r="J140" s="2"/>
    </row>
    <row r="141" spans="5:10" ht="15">
      <c r="E141" s="2"/>
      <c r="J141" s="2"/>
    </row>
    <row r="142" spans="5:10" ht="15">
      <c r="E142" s="2"/>
      <c r="J142" s="2"/>
    </row>
    <row r="143" spans="5:10" ht="15">
      <c r="E143" s="75"/>
      <c r="J143" s="2"/>
    </row>
  </sheetData>
  <sheetProtection/>
  <autoFilter ref="A1:M90">
    <sortState ref="A2:M143">
      <sortCondition sortBy="value" ref="A2:A143"/>
    </sortState>
  </autoFilter>
  <mergeCells count="1">
    <mergeCell ref="A83:B8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92"/>
  <sheetViews>
    <sheetView zoomScalePageLayoutView="0" workbookViewId="0" topLeftCell="F1">
      <pane ySplit="1" topLeftCell="A69" activePane="bottomLeft" state="frozen"/>
      <selection pane="topLeft" activeCell="W1" sqref="W1"/>
      <selection pane="bottomLeft" activeCell="I74" sqref="I74"/>
    </sheetView>
  </sheetViews>
  <sheetFormatPr defaultColWidth="8.8515625" defaultRowHeight="15"/>
  <cols>
    <col min="1" max="1" width="17.28125" style="0" bestFit="1" customWidth="1"/>
    <col min="2" max="2" width="70.421875" style="0" customWidth="1"/>
    <col min="3" max="3" width="12.00390625" style="0" bestFit="1" customWidth="1"/>
    <col min="4" max="4" width="12.00390625" style="0" customWidth="1"/>
    <col min="5" max="5" width="12.00390625" style="0" bestFit="1" customWidth="1"/>
    <col min="6" max="6" width="33.140625" style="0" customWidth="1"/>
    <col min="7" max="7" width="28.421875" style="0" customWidth="1"/>
    <col min="8" max="8" width="26.7109375" style="0" customWidth="1"/>
    <col min="9" max="9" width="20.28125" style="0" customWidth="1"/>
    <col min="10" max="11" width="21.28125" style="0" bestFit="1" customWidth="1"/>
    <col min="12" max="13" width="36.421875" style="0" customWidth="1"/>
  </cols>
  <sheetData>
    <row r="1" spans="1:13" ht="45.75" thickBot="1">
      <c r="A1" s="16" t="s">
        <v>176</v>
      </c>
      <c r="B1" s="147" t="s">
        <v>177</v>
      </c>
      <c r="C1" s="89">
        <v>40878</v>
      </c>
      <c r="D1" s="90">
        <v>41214</v>
      </c>
      <c r="E1" s="89">
        <v>41244</v>
      </c>
      <c r="F1" s="13" t="s">
        <v>316</v>
      </c>
      <c r="G1" s="13" t="s">
        <v>285</v>
      </c>
      <c r="H1" s="13" t="s">
        <v>286</v>
      </c>
      <c r="I1" s="13" t="s">
        <v>278</v>
      </c>
      <c r="J1" s="63" t="s">
        <v>280</v>
      </c>
      <c r="K1" s="61" t="s">
        <v>279</v>
      </c>
      <c r="L1" s="43" t="s">
        <v>317</v>
      </c>
      <c r="M1" s="34" t="s">
        <v>318</v>
      </c>
    </row>
    <row r="2" spans="1:13" ht="15">
      <c r="A2" s="148" t="s">
        <v>178</v>
      </c>
      <c r="B2" s="4" t="s">
        <v>179</v>
      </c>
      <c r="C2" s="94">
        <v>17391</v>
      </c>
      <c r="D2" s="11">
        <v>20118</v>
      </c>
      <c r="E2" s="7">
        <v>20451</v>
      </c>
      <c r="F2" s="32">
        <f aca="true" t="shared" si="0" ref="F2:F33">E2/$E$90</f>
        <v>0.006858657197599151</v>
      </c>
      <c r="G2" s="14">
        <f aca="true" t="shared" si="1" ref="G2:G33">(E2-C2)/C2</f>
        <v>0.17595307917888564</v>
      </c>
      <c r="H2" s="11">
        <f aca="true" t="shared" si="2" ref="H2:H33">E2-C2</f>
        <v>3060</v>
      </c>
      <c r="I2" s="37">
        <f>H2/$H$90</f>
        <v>0.010129230443302792</v>
      </c>
      <c r="J2" s="7">
        <v>20607.59</v>
      </c>
      <c r="K2" s="11">
        <v>21049.56</v>
      </c>
      <c r="L2" s="37">
        <f aca="true" t="shared" si="3" ref="L2:L33">(K2-J2)/J2</f>
        <v>0.021446952312230646</v>
      </c>
      <c r="M2" s="11">
        <f aca="true" t="shared" si="4" ref="M2:M33">K2-J2</f>
        <v>441.97000000000116</v>
      </c>
    </row>
    <row r="3" spans="1:13" ht="15">
      <c r="A3" s="149" t="s">
        <v>180</v>
      </c>
      <c r="B3" s="5" t="s">
        <v>181</v>
      </c>
      <c r="C3" s="8">
        <v>3890</v>
      </c>
      <c r="D3" s="12">
        <v>4063</v>
      </c>
      <c r="E3" s="9">
        <v>3573</v>
      </c>
      <c r="F3" s="33">
        <f t="shared" si="0"/>
        <v>0.0011982779407863561</v>
      </c>
      <c r="G3" s="15">
        <f t="shared" si="1"/>
        <v>-0.08149100257069408</v>
      </c>
      <c r="H3" s="12">
        <f t="shared" si="2"/>
        <v>-317</v>
      </c>
      <c r="I3" s="27">
        <f aca="true" t="shared" si="5" ref="I3:I33">H3/$H$90</f>
        <v>-0.0010493353106297335</v>
      </c>
      <c r="J3" s="9">
        <v>3436.398</v>
      </c>
      <c r="K3" s="12">
        <v>3273.65</v>
      </c>
      <c r="L3" s="27">
        <f t="shared" si="3"/>
        <v>-0.047360055499974116</v>
      </c>
      <c r="M3" s="12">
        <f t="shared" si="4"/>
        <v>-162.74800000000005</v>
      </c>
    </row>
    <row r="4" spans="1:13" ht="15">
      <c r="A4" s="149" t="s">
        <v>182</v>
      </c>
      <c r="B4" s="5" t="s">
        <v>183</v>
      </c>
      <c r="C4" s="8">
        <v>1494</v>
      </c>
      <c r="D4" s="12">
        <v>1663</v>
      </c>
      <c r="E4" s="9">
        <v>1687</v>
      </c>
      <c r="F4" s="33">
        <f t="shared" si="0"/>
        <v>0.0005657696294728751</v>
      </c>
      <c r="G4" s="15">
        <f t="shared" si="1"/>
        <v>0.1291834002677376</v>
      </c>
      <c r="H4" s="12">
        <f t="shared" si="2"/>
        <v>193</v>
      </c>
      <c r="I4" s="27">
        <f t="shared" si="5"/>
        <v>0.0006388697632540649</v>
      </c>
      <c r="J4" s="9">
        <v>1769.339</v>
      </c>
      <c r="K4" s="12">
        <v>1785.429</v>
      </c>
      <c r="L4" s="27">
        <f t="shared" si="3"/>
        <v>0.009093791523275158</v>
      </c>
      <c r="M4" s="12">
        <f t="shared" si="4"/>
        <v>16.090000000000146</v>
      </c>
    </row>
    <row r="5" spans="1:13" ht="15">
      <c r="A5" s="149" t="s">
        <v>184</v>
      </c>
      <c r="B5" s="5" t="s">
        <v>185</v>
      </c>
      <c r="C5" s="8">
        <v>431</v>
      </c>
      <c r="D5" s="12">
        <v>425</v>
      </c>
      <c r="E5" s="9">
        <v>447</v>
      </c>
      <c r="F5" s="33">
        <f t="shared" si="0"/>
        <v>0.0001499105064459841</v>
      </c>
      <c r="G5" s="15">
        <f t="shared" si="1"/>
        <v>0.037122969837587005</v>
      </c>
      <c r="H5" s="12">
        <f t="shared" si="2"/>
        <v>16</v>
      </c>
      <c r="I5" s="27">
        <f t="shared" si="5"/>
        <v>5.296329643557015E-05</v>
      </c>
      <c r="J5" s="9">
        <v>444.1666</v>
      </c>
      <c r="K5" s="12">
        <v>435.5331</v>
      </c>
      <c r="L5" s="27">
        <f t="shared" si="3"/>
        <v>-0.01943752636961002</v>
      </c>
      <c r="M5" s="12">
        <f t="shared" si="4"/>
        <v>-8.633500000000026</v>
      </c>
    </row>
    <row r="6" spans="1:13" ht="15">
      <c r="A6" s="149" t="s">
        <v>186</v>
      </c>
      <c r="B6" s="5" t="s">
        <v>187</v>
      </c>
      <c r="C6" s="8">
        <v>96</v>
      </c>
      <c r="D6" s="12">
        <v>95</v>
      </c>
      <c r="E6" s="9">
        <v>98</v>
      </c>
      <c r="F6" s="33">
        <f t="shared" si="0"/>
        <v>3.286628552954461E-05</v>
      </c>
      <c r="G6" s="15">
        <f t="shared" si="1"/>
        <v>0.020833333333333332</v>
      </c>
      <c r="H6" s="12">
        <f t="shared" si="2"/>
        <v>2</v>
      </c>
      <c r="I6" s="27">
        <f t="shared" si="5"/>
        <v>6.620412054446269E-06</v>
      </c>
      <c r="J6" s="9">
        <v>92.17966</v>
      </c>
      <c r="K6" s="12">
        <v>93.71038</v>
      </c>
      <c r="L6" s="27">
        <f t="shared" si="3"/>
        <v>0.016605832566533682</v>
      </c>
      <c r="M6" s="12">
        <f t="shared" si="4"/>
        <v>1.5307200000000023</v>
      </c>
    </row>
    <row r="7" spans="1:13" ht="15">
      <c r="A7" s="149" t="s">
        <v>188</v>
      </c>
      <c r="B7" s="5" t="s">
        <v>189</v>
      </c>
      <c r="C7" s="8">
        <v>607</v>
      </c>
      <c r="D7" s="12">
        <v>658</v>
      </c>
      <c r="E7" s="9">
        <v>692</v>
      </c>
      <c r="F7" s="33">
        <f t="shared" si="0"/>
        <v>0.0002320762202698456</v>
      </c>
      <c r="G7" s="15">
        <f t="shared" si="1"/>
        <v>0.1400329489291598</v>
      </c>
      <c r="H7" s="12">
        <f t="shared" si="2"/>
        <v>85</v>
      </c>
      <c r="I7" s="27">
        <f t="shared" si="5"/>
        <v>0.0002813675123139664</v>
      </c>
      <c r="J7" s="9">
        <v>669.5152</v>
      </c>
      <c r="K7" s="12">
        <v>689.7598</v>
      </c>
      <c r="L7" s="27">
        <f t="shared" si="3"/>
        <v>0.030237700353927723</v>
      </c>
      <c r="M7" s="12">
        <f t="shared" si="4"/>
        <v>20.24459999999999</v>
      </c>
    </row>
    <row r="8" spans="1:13" ht="15">
      <c r="A8" s="149" t="s">
        <v>190</v>
      </c>
      <c r="B8" s="5" t="s">
        <v>191</v>
      </c>
      <c r="C8" s="8">
        <v>2233</v>
      </c>
      <c r="D8" s="12">
        <v>2675</v>
      </c>
      <c r="E8" s="9">
        <v>2550</v>
      </c>
      <c r="F8" s="33">
        <f t="shared" si="0"/>
        <v>0.000855194164289171</v>
      </c>
      <c r="G8" s="15">
        <f t="shared" si="1"/>
        <v>0.141961486789073</v>
      </c>
      <c r="H8" s="12">
        <f t="shared" si="2"/>
        <v>317</v>
      </c>
      <c r="I8" s="27">
        <f t="shared" si="5"/>
        <v>0.0010493353106297335</v>
      </c>
      <c r="J8" s="9">
        <v>2677.369</v>
      </c>
      <c r="K8" s="12">
        <v>2726.716</v>
      </c>
      <c r="L8" s="27">
        <f t="shared" si="3"/>
        <v>0.01843115386784554</v>
      </c>
      <c r="M8" s="12">
        <f t="shared" si="4"/>
        <v>49.34699999999975</v>
      </c>
    </row>
    <row r="9" spans="1:13" ht="15">
      <c r="A9" s="149" t="s">
        <v>192</v>
      </c>
      <c r="B9" s="5" t="s">
        <v>193</v>
      </c>
      <c r="C9" s="8">
        <v>117</v>
      </c>
      <c r="D9" s="12">
        <v>178</v>
      </c>
      <c r="E9" s="9">
        <v>206</v>
      </c>
      <c r="F9" s="33">
        <f t="shared" si="0"/>
        <v>6.90862736641448E-05</v>
      </c>
      <c r="G9" s="15">
        <f t="shared" si="1"/>
        <v>0.7606837606837606</v>
      </c>
      <c r="H9" s="12">
        <f t="shared" si="2"/>
        <v>89</v>
      </c>
      <c r="I9" s="27">
        <f t="shared" si="5"/>
        <v>0.00029460833642285894</v>
      </c>
      <c r="J9" s="9">
        <v>253.3795</v>
      </c>
      <c r="K9" s="12">
        <v>274.4313</v>
      </c>
      <c r="L9" s="27">
        <f t="shared" si="3"/>
        <v>0.08308406954785219</v>
      </c>
      <c r="M9" s="12">
        <f t="shared" si="4"/>
        <v>21.051800000000014</v>
      </c>
    </row>
    <row r="10" spans="1:13" ht="15">
      <c r="A10" s="149">
        <v>10</v>
      </c>
      <c r="B10" s="5" t="s">
        <v>194</v>
      </c>
      <c r="C10" s="8">
        <v>91684</v>
      </c>
      <c r="D10" s="12">
        <v>105536</v>
      </c>
      <c r="E10" s="9">
        <v>104796</v>
      </c>
      <c r="F10" s="33">
        <f t="shared" si="0"/>
        <v>0.035145461819940375</v>
      </c>
      <c r="G10" s="15">
        <f t="shared" si="1"/>
        <v>0.1430129575498451</v>
      </c>
      <c r="H10" s="12">
        <f t="shared" si="2"/>
        <v>13112</v>
      </c>
      <c r="I10" s="27">
        <f t="shared" si="5"/>
        <v>0.043403421428949734</v>
      </c>
      <c r="J10" s="9">
        <v>103127.5</v>
      </c>
      <c r="K10" s="12">
        <v>104364.6</v>
      </c>
      <c r="L10" s="27">
        <f t="shared" si="3"/>
        <v>0.011995830404111472</v>
      </c>
      <c r="M10" s="12">
        <f t="shared" si="4"/>
        <v>1237.1000000000058</v>
      </c>
    </row>
    <row r="11" spans="1:13" ht="15">
      <c r="A11" s="149">
        <v>11</v>
      </c>
      <c r="B11" s="5" t="s">
        <v>195</v>
      </c>
      <c r="C11" s="8">
        <v>1749</v>
      </c>
      <c r="D11" s="12">
        <v>1811</v>
      </c>
      <c r="E11" s="9">
        <v>1819</v>
      </c>
      <c r="F11" s="33">
        <f t="shared" si="0"/>
        <v>0.0006100385038596087</v>
      </c>
      <c r="G11" s="15">
        <f t="shared" si="1"/>
        <v>0.040022870211549454</v>
      </c>
      <c r="H11" s="12">
        <f t="shared" si="2"/>
        <v>70</v>
      </c>
      <c r="I11" s="27">
        <f t="shared" si="5"/>
        <v>0.0002317144219056194</v>
      </c>
      <c r="J11" s="9">
        <v>1805.858</v>
      </c>
      <c r="K11" s="12">
        <v>1844.909</v>
      </c>
      <c r="L11" s="27">
        <f t="shared" si="3"/>
        <v>0.02162462386300593</v>
      </c>
      <c r="M11" s="12">
        <f t="shared" si="4"/>
        <v>39.05100000000016</v>
      </c>
    </row>
    <row r="12" spans="1:13" ht="15">
      <c r="A12" s="149">
        <v>12</v>
      </c>
      <c r="B12" s="5" t="s">
        <v>196</v>
      </c>
      <c r="C12" s="8">
        <v>2610</v>
      </c>
      <c r="D12" s="12">
        <v>2281</v>
      </c>
      <c r="E12" s="9">
        <v>2567</v>
      </c>
      <c r="F12" s="33">
        <f t="shared" si="0"/>
        <v>0.0008608954587177655</v>
      </c>
      <c r="G12" s="15">
        <f t="shared" si="1"/>
        <v>-0.016475095785440614</v>
      </c>
      <c r="H12" s="12">
        <f t="shared" si="2"/>
        <v>-43</v>
      </c>
      <c r="I12" s="27">
        <f t="shared" si="5"/>
        <v>-0.00014233885917059477</v>
      </c>
      <c r="J12" s="9">
        <v>1683.779</v>
      </c>
      <c r="K12" s="12">
        <v>1709.891</v>
      </c>
      <c r="L12" s="27">
        <f t="shared" si="3"/>
        <v>0.01550797343356823</v>
      </c>
      <c r="M12" s="12">
        <f t="shared" si="4"/>
        <v>26.11200000000008</v>
      </c>
    </row>
    <row r="13" spans="1:13" ht="15">
      <c r="A13" s="149">
        <v>13</v>
      </c>
      <c r="B13" s="5" t="s">
        <v>197</v>
      </c>
      <c r="C13" s="8">
        <v>114794</v>
      </c>
      <c r="D13" s="12">
        <v>124693</v>
      </c>
      <c r="E13" s="9">
        <v>125175</v>
      </c>
      <c r="F13" s="33">
        <f t="shared" si="0"/>
        <v>0.04197997235878313</v>
      </c>
      <c r="G13" s="15">
        <f t="shared" si="1"/>
        <v>0.09043155565621896</v>
      </c>
      <c r="H13" s="12">
        <f t="shared" si="2"/>
        <v>10381</v>
      </c>
      <c r="I13" s="27">
        <f t="shared" si="5"/>
        <v>0.03436324876860336</v>
      </c>
      <c r="J13" s="9">
        <v>124292.2</v>
      </c>
      <c r="K13" s="12">
        <v>124948.1</v>
      </c>
      <c r="L13" s="27">
        <f t="shared" si="3"/>
        <v>0.005277080943132464</v>
      </c>
      <c r="M13" s="12">
        <f t="shared" si="4"/>
        <v>655.9000000000087</v>
      </c>
    </row>
    <row r="14" spans="1:13" ht="15">
      <c r="A14" s="149">
        <v>14</v>
      </c>
      <c r="B14" s="5" t="s">
        <v>198</v>
      </c>
      <c r="C14" s="8">
        <v>190594</v>
      </c>
      <c r="D14" s="12">
        <v>211574</v>
      </c>
      <c r="E14" s="9">
        <v>214650</v>
      </c>
      <c r="F14" s="33">
        <f t="shared" si="0"/>
        <v>0.07198722641751787</v>
      </c>
      <c r="G14" s="15">
        <f t="shared" si="1"/>
        <v>0.12621593544392792</v>
      </c>
      <c r="H14" s="12">
        <f t="shared" si="2"/>
        <v>24056</v>
      </c>
      <c r="I14" s="27">
        <f t="shared" si="5"/>
        <v>0.07963031619087972</v>
      </c>
      <c r="J14" s="9">
        <v>214665.9</v>
      </c>
      <c r="K14" s="12">
        <v>216337.1</v>
      </c>
      <c r="L14" s="27">
        <f t="shared" si="3"/>
        <v>0.0077851209717053884</v>
      </c>
      <c r="M14" s="12">
        <f t="shared" si="4"/>
        <v>1671.2000000000116</v>
      </c>
    </row>
    <row r="15" spans="1:13" ht="15">
      <c r="A15" s="149">
        <v>15</v>
      </c>
      <c r="B15" s="5" t="s">
        <v>199</v>
      </c>
      <c r="C15" s="8">
        <v>9733</v>
      </c>
      <c r="D15" s="12">
        <v>11529</v>
      </c>
      <c r="E15" s="9">
        <v>11682</v>
      </c>
      <c r="F15" s="33">
        <f t="shared" si="0"/>
        <v>0.00391779538322592</v>
      </c>
      <c r="G15" s="15">
        <f t="shared" si="1"/>
        <v>0.200246583787116</v>
      </c>
      <c r="H15" s="12">
        <f t="shared" si="2"/>
        <v>1949</v>
      </c>
      <c r="I15" s="27">
        <f t="shared" si="5"/>
        <v>0.006451591547057889</v>
      </c>
      <c r="J15" s="9">
        <v>11511.3</v>
      </c>
      <c r="K15" s="12">
        <v>11708.13</v>
      </c>
      <c r="L15" s="27">
        <f t="shared" si="3"/>
        <v>0.01709885069453493</v>
      </c>
      <c r="M15" s="12">
        <f t="shared" si="4"/>
        <v>196.82999999999993</v>
      </c>
    </row>
    <row r="16" spans="1:13" ht="15">
      <c r="A16" s="149">
        <v>16</v>
      </c>
      <c r="B16" s="5" t="s">
        <v>200</v>
      </c>
      <c r="C16" s="8">
        <v>6161</v>
      </c>
      <c r="D16" s="12">
        <v>6350</v>
      </c>
      <c r="E16" s="9">
        <v>6354</v>
      </c>
      <c r="F16" s="33">
        <f t="shared" si="0"/>
        <v>0.0021309426352523106</v>
      </c>
      <c r="G16" s="15">
        <f t="shared" si="1"/>
        <v>0.031326083428014934</v>
      </c>
      <c r="H16" s="12">
        <f t="shared" si="2"/>
        <v>193</v>
      </c>
      <c r="I16" s="27">
        <f t="shared" si="5"/>
        <v>0.0006388697632540649</v>
      </c>
      <c r="J16" s="9">
        <v>6364.687</v>
      </c>
      <c r="K16" s="12">
        <v>6364.899</v>
      </c>
      <c r="L16" s="27">
        <f t="shared" si="3"/>
        <v>3.3308786433715255E-05</v>
      </c>
      <c r="M16" s="12">
        <f t="shared" si="4"/>
        <v>0.21200000000044383</v>
      </c>
    </row>
    <row r="17" spans="1:13" ht="15">
      <c r="A17" s="149">
        <v>17</v>
      </c>
      <c r="B17" s="5" t="s">
        <v>201</v>
      </c>
      <c r="C17" s="8">
        <v>7527</v>
      </c>
      <c r="D17" s="12">
        <v>7558</v>
      </c>
      <c r="E17" s="9">
        <v>7556</v>
      </c>
      <c r="F17" s="33">
        <f t="shared" si="0"/>
        <v>0.0025340576883799907</v>
      </c>
      <c r="G17" s="15">
        <f t="shared" si="1"/>
        <v>0.0038527965989105886</v>
      </c>
      <c r="H17" s="12">
        <f t="shared" si="2"/>
        <v>29</v>
      </c>
      <c r="I17" s="27">
        <f t="shared" si="5"/>
        <v>9.59959747894709E-05</v>
      </c>
      <c r="J17" s="9">
        <v>7469.821</v>
      </c>
      <c r="K17" s="12">
        <v>7447.355</v>
      </c>
      <c r="L17" s="27">
        <f t="shared" si="3"/>
        <v>-0.0030075687221956656</v>
      </c>
      <c r="M17" s="12">
        <f t="shared" si="4"/>
        <v>-22.46600000000035</v>
      </c>
    </row>
    <row r="18" spans="1:13" ht="15">
      <c r="A18" s="149">
        <v>18</v>
      </c>
      <c r="B18" s="5" t="s">
        <v>202</v>
      </c>
      <c r="C18" s="8">
        <v>15805</v>
      </c>
      <c r="D18" s="12">
        <v>16159</v>
      </c>
      <c r="E18" s="9">
        <v>16133</v>
      </c>
      <c r="F18" s="33">
        <f t="shared" si="0"/>
        <v>0.0054105284127361555</v>
      </c>
      <c r="G18" s="15">
        <f t="shared" si="1"/>
        <v>0.020752926289149005</v>
      </c>
      <c r="H18" s="12">
        <f t="shared" si="2"/>
        <v>328</v>
      </c>
      <c r="I18" s="27">
        <f t="shared" si="5"/>
        <v>0.001085747576929188</v>
      </c>
      <c r="J18" s="9">
        <v>16440.1</v>
      </c>
      <c r="K18" s="12">
        <v>16401.38</v>
      </c>
      <c r="L18" s="27">
        <f t="shared" si="3"/>
        <v>-0.0023552168174158024</v>
      </c>
      <c r="M18" s="12">
        <f t="shared" si="4"/>
        <v>-38.719999999997526</v>
      </c>
    </row>
    <row r="19" spans="1:13" ht="15">
      <c r="A19" s="149">
        <v>19</v>
      </c>
      <c r="B19" s="5" t="s">
        <v>203</v>
      </c>
      <c r="C19" s="8">
        <v>1016</v>
      </c>
      <c r="D19" s="12">
        <v>1112</v>
      </c>
      <c r="E19" s="9">
        <v>1121</v>
      </c>
      <c r="F19" s="33">
        <f t="shared" si="0"/>
        <v>0.0003759500620267297</v>
      </c>
      <c r="G19" s="15">
        <f t="shared" si="1"/>
        <v>0.10334645669291338</v>
      </c>
      <c r="H19" s="12">
        <f t="shared" si="2"/>
        <v>105</v>
      </c>
      <c r="I19" s="27">
        <f t="shared" si="5"/>
        <v>0.0003475716328584291</v>
      </c>
      <c r="J19" s="9">
        <v>1125.693</v>
      </c>
      <c r="K19" s="12">
        <v>1136.5</v>
      </c>
      <c r="L19" s="27">
        <f t="shared" si="3"/>
        <v>0.009600308432227984</v>
      </c>
      <c r="M19" s="12">
        <f t="shared" si="4"/>
        <v>10.807000000000016</v>
      </c>
    </row>
    <row r="20" spans="1:13" ht="15">
      <c r="A20" s="149">
        <v>20</v>
      </c>
      <c r="B20" s="5" t="s">
        <v>204</v>
      </c>
      <c r="C20" s="8">
        <v>17167</v>
      </c>
      <c r="D20" s="12">
        <v>16900</v>
      </c>
      <c r="E20" s="9">
        <v>16806</v>
      </c>
      <c r="F20" s="33">
        <f t="shared" si="0"/>
        <v>0.005636232598056395</v>
      </c>
      <c r="G20" s="15">
        <f t="shared" si="1"/>
        <v>-0.02102871788897303</v>
      </c>
      <c r="H20" s="12">
        <f t="shared" si="2"/>
        <v>-361</v>
      </c>
      <c r="I20" s="27">
        <f t="shared" si="5"/>
        <v>-0.0011949843758275514</v>
      </c>
      <c r="J20" s="9">
        <v>16875.12</v>
      </c>
      <c r="K20" s="12">
        <v>16793.13</v>
      </c>
      <c r="L20" s="27">
        <f t="shared" si="3"/>
        <v>-0.004858632116393718</v>
      </c>
      <c r="M20" s="12">
        <f t="shared" si="4"/>
        <v>-81.98999999999796</v>
      </c>
    </row>
    <row r="21" spans="1:13" ht="15">
      <c r="A21" s="149">
        <v>21</v>
      </c>
      <c r="B21" s="5" t="s">
        <v>205</v>
      </c>
      <c r="C21" s="8">
        <v>3415</v>
      </c>
      <c r="D21" s="12">
        <v>4789</v>
      </c>
      <c r="E21" s="9">
        <v>5006</v>
      </c>
      <c r="F21" s="33">
        <f t="shared" si="0"/>
        <v>0.0016788635240908196</v>
      </c>
      <c r="G21" s="15">
        <f t="shared" si="1"/>
        <v>0.4658857979502196</v>
      </c>
      <c r="H21" s="12">
        <f t="shared" si="2"/>
        <v>1591</v>
      </c>
      <c r="I21" s="27">
        <f t="shared" si="5"/>
        <v>0.005266537789312007</v>
      </c>
      <c r="J21" s="9">
        <v>4738.414</v>
      </c>
      <c r="K21" s="12">
        <v>4959.432</v>
      </c>
      <c r="L21" s="27">
        <f t="shared" si="3"/>
        <v>0.046643877044091134</v>
      </c>
      <c r="M21" s="12">
        <f t="shared" si="4"/>
        <v>221.01800000000003</v>
      </c>
    </row>
    <row r="22" spans="1:13" ht="15">
      <c r="A22" s="149">
        <v>22</v>
      </c>
      <c r="B22" s="5" t="s">
        <v>206</v>
      </c>
      <c r="C22" s="8">
        <v>26264</v>
      </c>
      <c r="D22" s="12">
        <v>30170</v>
      </c>
      <c r="E22" s="9">
        <v>30300</v>
      </c>
      <c r="F22" s="33">
        <f t="shared" si="0"/>
        <v>0.010161718893318385</v>
      </c>
      <c r="G22" s="15">
        <f t="shared" si="1"/>
        <v>0.1536704233932379</v>
      </c>
      <c r="H22" s="12">
        <f t="shared" si="2"/>
        <v>4036</v>
      </c>
      <c r="I22" s="27">
        <f t="shared" si="5"/>
        <v>0.013359991525872571</v>
      </c>
      <c r="J22" s="9">
        <v>30177.95</v>
      </c>
      <c r="K22" s="12">
        <v>30498.83</v>
      </c>
      <c r="L22" s="27">
        <f t="shared" si="3"/>
        <v>0.01063292900942579</v>
      </c>
      <c r="M22" s="12">
        <f t="shared" si="4"/>
        <v>320.880000000001</v>
      </c>
    </row>
    <row r="23" spans="1:13" ht="15">
      <c r="A23" s="149">
        <v>23</v>
      </c>
      <c r="B23" s="5" t="s">
        <v>207</v>
      </c>
      <c r="C23" s="8">
        <v>20870</v>
      </c>
      <c r="D23" s="12">
        <v>22362</v>
      </c>
      <c r="E23" s="9">
        <v>22265</v>
      </c>
      <c r="F23" s="33">
        <f t="shared" si="0"/>
        <v>0.0074670188501562325</v>
      </c>
      <c r="G23" s="15">
        <f t="shared" si="1"/>
        <v>0.06684235745088644</v>
      </c>
      <c r="H23" s="12">
        <f t="shared" si="2"/>
        <v>1395</v>
      </c>
      <c r="I23" s="27">
        <f t="shared" si="5"/>
        <v>0.004617737407976273</v>
      </c>
      <c r="J23" s="9">
        <v>22430.45</v>
      </c>
      <c r="K23" s="12">
        <v>22617.42</v>
      </c>
      <c r="L23" s="27">
        <f t="shared" si="3"/>
        <v>0.008335543870051539</v>
      </c>
      <c r="M23" s="12">
        <f t="shared" si="4"/>
        <v>186.96999999999753</v>
      </c>
    </row>
    <row r="24" spans="1:13" ht="15">
      <c r="A24" s="149">
        <v>24</v>
      </c>
      <c r="B24" s="5" t="s">
        <v>208</v>
      </c>
      <c r="C24" s="8">
        <v>11716</v>
      </c>
      <c r="D24" s="12">
        <v>12500</v>
      </c>
      <c r="E24" s="9">
        <v>12360</v>
      </c>
      <c r="F24" s="33">
        <f t="shared" si="0"/>
        <v>0.0041451764198486875</v>
      </c>
      <c r="G24" s="15">
        <f t="shared" si="1"/>
        <v>0.054967565722089454</v>
      </c>
      <c r="H24" s="12">
        <f t="shared" si="2"/>
        <v>644</v>
      </c>
      <c r="I24" s="27">
        <f t="shared" si="5"/>
        <v>0.0021317726815316984</v>
      </c>
      <c r="J24" s="9">
        <v>12474.65</v>
      </c>
      <c r="K24" s="12">
        <v>12348.6</v>
      </c>
      <c r="L24" s="27">
        <f t="shared" si="3"/>
        <v>-0.010104491909592596</v>
      </c>
      <c r="M24" s="12">
        <f t="shared" si="4"/>
        <v>-126.04999999999927</v>
      </c>
    </row>
    <row r="25" spans="1:13" ht="15">
      <c r="A25" s="149">
        <v>25</v>
      </c>
      <c r="B25" s="5" t="s">
        <v>209</v>
      </c>
      <c r="C25" s="8">
        <v>39027</v>
      </c>
      <c r="D25" s="12">
        <v>42606</v>
      </c>
      <c r="E25" s="9">
        <v>42767</v>
      </c>
      <c r="F25" s="33">
        <f t="shared" si="0"/>
        <v>0.014342779931041168</v>
      </c>
      <c r="G25" s="15">
        <f t="shared" si="1"/>
        <v>0.0958310912957696</v>
      </c>
      <c r="H25" s="12">
        <f t="shared" si="2"/>
        <v>3740</v>
      </c>
      <c r="I25" s="27">
        <f t="shared" si="5"/>
        <v>0.012380170541814523</v>
      </c>
      <c r="J25" s="9">
        <v>42559.43</v>
      </c>
      <c r="K25" s="12">
        <v>42788.2</v>
      </c>
      <c r="L25" s="27">
        <f t="shared" si="3"/>
        <v>0.005375306953124062</v>
      </c>
      <c r="M25" s="12">
        <f t="shared" si="4"/>
        <v>228.7699999999968</v>
      </c>
    </row>
    <row r="26" spans="1:13" ht="15">
      <c r="A26" s="149">
        <v>26</v>
      </c>
      <c r="B26" s="5" t="s">
        <v>210</v>
      </c>
      <c r="C26" s="8">
        <v>11828</v>
      </c>
      <c r="D26" s="12">
        <v>10145</v>
      </c>
      <c r="E26" s="9">
        <v>10188</v>
      </c>
      <c r="F26" s="33">
        <f t="shared" si="0"/>
        <v>0.0034167522140306173</v>
      </c>
      <c r="G26" s="15">
        <f t="shared" si="1"/>
        <v>-0.1386540412580318</v>
      </c>
      <c r="H26" s="12">
        <f t="shared" si="2"/>
        <v>-1640</v>
      </c>
      <c r="I26" s="27">
        <f t="shared" si="5"/>
        <v>-0.00542873788464594</v>
      </c>
      <c r="J26" s="9">
        <v>9993.917</v>
      </c>
      <c r="K26" s="12">
        <v>10056.08</v>
      </c>
      <c r="L26" s="27">
        <f t="shared" si="3"/>
        <v>0.006220083676900706</v>
      </c>
      <c r="M26" s="12">
        <f t="shared" si="4"/>
        <v>62.163000000000466</v>
      </c>
    </row>
    <row r="27" spans="1:13" ht="15">
      <c r="A27" s="149">
        <v>27</v>
      </c>
      <c r="B27" s="5" t="s">
        <v>211</v>
      </c>
      <c r="C27" s="8">
        <v>15380</v>
      </c>
      <c r="D27" s="12">
        <v>19731</v>
      </c>
      <c r="E27" s="9">
        <v>19563</v>
      </c>
      <c r="F27" s="33">
        <f t="shared" si="0"/>
        <v>0.0065608484062702165</v>
      </c>
      <c r="G27" s="15">
        <f t="shared" si="1"/>
        <v>0.2719765929778934</v>
      </c>
      <c r="H27" s="12">
        <f t="shared" si="2"/>
        <v>4183</v>
      </c>
      <c r="I27" s="27">
        <f t="shared" si="5"/>
        <v>0.013846591811874372</v>
      </c>
      <c r="J27" s="9">
        <v>19454.69</v>
      </c>
      <c r="K27" s="12">
        <v>19469.33</v>
      </c>
      <c r="L27" s="27">
        <f t="shared" si="3"/>
        <v>0.0007525177733494112</v>
      </c>
      <c r="M27" s="12">
        <f t="shared" si="4"/>
        <v>14.640000000003056</v>
      </c>
    </row>
    <row r="28" spans="1:13" ht="15">
      <c r="A28" s="149">
        <v>28</v>
      </c>
      <c r="B28" s="5" t="s">
        <v>212</v>
      </c>
      <c r="C28" s="8">
        <v>22304</v>
      </c>
      <c r="D28" s="12">
        <v>22522</v>
      </c>
      <c r="E28" s="9">
        <v>22479</v>
      </c>
      <c r="F28" s="33">
        <f t="shared" si="0"/>
        <v>0.007538788085904422</v>
      </c>
      <c r="G28" s="15">
        <f t="shared" si="1"/>
        <v>0.007846126255380202</v>
      </c>
      <c r="H28" s="12">
        <f t="shared" si="2"/>
        <v>175</v>
      </c>
      <c r="I28" s="27">
        <f t="shared" si="5"/>
        <v>0.0005792860547640485</v>
      </c>
      <c r="J28" s="9">
        <v>22846.72</v>
      </c>
      <c r="K28" s="12">
        <v>22739.89</v>
      </c>
      <c r="L28" s="27">
        <f t="shared" si="3"/>
        <v>-0.00467594473079732</v>
      </c>
      <c r="M28" s="12">
        <f t="shared" si="4"/>
        <v>-106.83000000000175</v>
      </c>
    </row>
    <row r="29" spans="1:13" ht="15">
      <c r="A29" s="149">
        <v>29</v>
      </c>
      <c r="B29" s="5" t="s">
        <v>213</v>
      </c>
      <c r="C29" s="8">
        <v>12226</v>
      </c>
      <c r="D29" s="12">
        <v>16217</v>
      </c>
      <c r="E29" s="9">
        <v>16383</v>
      </c>
      <c r="F29" s="33">
        <f t="shared" si="0"/>
        <v>0.005494370977862545</v>
      </c>
      <c r="G29" s="15">
        <f t="shared" si="1"/>
        <v>0.3400130868640602</v>
      </c>
      <c r="H29" s="12">
        <f t="shared" si="2"/>
        <v>4157</v>
      </c>
      <c r="I29" s="27">
        <f t="shared" si="5"/>
        <v>0.01376052645516657</v>
      </c>
      <c r="J29" s="9">
        <v>15953.84</v>
      </c>
      <c r="K29" s="12">
        <v>16205.13</v>
      </c>
      <c r="L29" s="27">
        <f t="shared" si="3"/>
        <v>0.015751066827798137</v>
      </c>
      <c r="M29" s="12">
        <f t="shared" si="4"/>
        <v>251.28999999999905</v>
      </c>
    </row>
    <row r="30" spans="1:13" ht="15">
      <c r="A30" s="149">
        <v>30</v>
      </c>
      <c r="B30" s="5" t="s">
        <v>214</v>
      </c>
      <c r="C30" s="8">
        <v>2195</v>
      </c>
      <c r="D30" s="12">
        <v>2285</v>
      </c>
      <c r="E30" s="9">
        <v>2436</v>
      </c>
      <c r="F30" s="33">
        <f t="shared" si="0"/>
        <v>0.0008169619545915375</v>
      </c>
      <c r="G30" s="15">
        <f t="shared" si="1"/>
        <v>0.10979498861047836</v>
      </c>
      <c r="H30" s="12">
        <f t="shared" si="2"/>
        <v>241</v>
      </c>
      <c r="I30" s="27">
        <f t="shared" si="5"/>
        <v>0.0007977596525607754</v>
      </c>
      <c r="J30" s="9">
        <v>2320.033</v>
      </c>
      <c r="K30" s="12">
        <v>2358.739</v>
      </c>
      <c r="L30" s="27">
        <f t="shared" si="3"/>
        <v>0.016683383382908836</v>
      </c>
      <c r="M30" s="12">
        <f t="shared" si="4"/>
        <v>38.70600000000013</v>
      </c>
    </row>
    <row r="31" spans="1:13" ht="15">
      <c r="A31" s="149">
        <v>31</v>
      </c>
      <c r="B31" s="5" t="s">
        <v>215</v>
      </c>
      <c r="C31" s="8">
        <v>12278</v>
      </c>
      <c r="D31" s="12">
        <v>15073</v>
      </c>
      <c r="E31" s="9">
        <v>15494</v>
      </c>
      <c r="F31" s="33">
        <f t="shared" si="0"/>
        <v>0.005196226816273104</v>
      </c>
      <c r="G31" s="15">
        <f t="shared" si="1"/>
        <v>0.26193191073464733</v>
      </c>
      <c r="H31" s="12">
        <f t="shared" si="2"/>
        <v>3216</v>
      </c>
      <c r="I31" s="27">
        <f t="shared" si="5"/>
        <v>0.0106456225835496</v>
      </c>
      <c r="J31" s="9">
        <v>15120.47</v>
      </c>
      <c r="K31" s="12">
        <v>15510.4</v>
      </c>
      <c r="L31" s="27">
        <f t="shared" si="3"/>
        <v>0.02578821954608556</v>
      </c>
      <c r="M31" s="12">
        <f t="shared" si="4"/>
        <v>389.9300000000003</v>
      </c>
    </row>
    <row r="32" spans="1:13" ht="15">
      <c r="A32" s="149">
        <v>32</v>
      </c>
      <c r="B32" s="5" t="s">
        <v>216</v>
      </c>
      <c r="C32" s="8">
        <v>8023</v>
      </c>
      <c r="D32" s="12">
        <v>10191</v>
      </c>
      <c r="E32" s="9">
        <v>10571</v>
      </c>
      <c r="F32" s="33">
        <f t="shared" si="0"/>
        <v>0.0035451990238042456</v>
      </c>
      <c r="G32" s="15">
        <f t="shared" si="1"/>
        <v>0.3175869375545307</v>
      </c>
      <c r="H32" s="12">
        <f t="shared" si="2"/>
        <v>2548</v>
      </c>
      <c r="I32" s="27">
        <f t="shared" si="5"/>
        <v>0.008434404957364547</v>
      </c>
      <c r="J32" s="9">
        <v>10294.35</v>
      </c>
      <c r="K32" s="12">
        <v>10643.28</v>
      </c>
      <c r="L32" s="27">
        <f t="shared" si="3"/>
        <v>0.03389529207769313</v>
      </c>
      <c r="M32" s="12">
        <f t="shared" si="4"/>
        <v>348.9300000000003</v>
      </c>
    </row>
    <row r="33" spans="1:13" ht="15">
      <c r="A33" s="149">
        <v>33</v>
      </c>
      <c r="B33" s="5" t="s">
        <v>217</v>
      </c>
      <c r="C33" s="8">
        <v>19135</v>
      </c>
      <c r="D33" s="12">
        <v>18659</v>
      </c>
      <c r="E33" s="9">
        <v>18576</v>
      </c>
      <c r="F33" s="33">
        <f t="shared" si="0"/>
        <v>0.006229837959151232</v>
      </c>
      <c r="G33" s="15">
        <f t="shared" si="1"/>
        <v>-0.029213483146067417</v>
      </c>
      <c r="H33" s="12">
        <f t="shared" si="2"/>
        <v>-559</v>
      </c>
      <c r="I33" s="27">
        <f t="shared" si="5"/>
        <v>-0.0018504051692177321</v>
      </c>
      <c r="J33" s="9">
        <v>18912.05</v>
      </c>
      <c r="K33" s="12">
        <v>18872.17</v>
      </c>
      <c r="L33" s="27">
        <f t="shared" si="3"/>
        <v>-0.0021087084689391696</v>
      </c>
      <c r="M33" s="12">
        <f t="shared" si="4"/>
        <v>-39.88000000000102</v>
      </c>
    </row>
    <row r="34" spans="1:13" ht="15">
      <c r="A34" s="149">
        <v>35</v>
      </c>
      <c r="B34" s="5" t="s">
        <v>218</v>
      </c>
      <c r="C34" s="8">
        <v>12398</v>
      </c>
      <c r="D34" s="12">
        <v>10599</v>
      </c>
      <c r="E34" s="9">
        <v>10628</v>
      </c>
      <c r="F34" s="33">
        <f aca="true" t="shared" si="6" ref="F34:F65">E34/$E$90</f>
        <v>0.0035643151286530624</v>
      </c>
      <c r="G34" s="15">
        <f aca="true" t="shared" si="7" ref="G34:G65">(E34-C34)/C34</f>
        <v>-0.14276496209065978</v>
      </c>
      <c r="H34" s="12">
        <f aca="true" t="shared" si="8" ref="H34:H65">E34-C34</f>
        <v>-1770</v>
      </c>
      <c r="I34" s="27">
        <f aca="true" t="shared" si="9" ref="I34:I65">H34/$H$90</f>
        <v>-0.005859064668184948</v>
      </c>
      <c r="J34" s="9">
        <v>10319.51</v>
      </c>
      <c r="K34" s="12">
        <v>10267.65</v>
      </c>
      <c r="L34" s="27">
        <f aca="true" t="shared" si="10" ref="L34:L65">(K34-J34)/J34</f>
        <v>-0.005025432409097</v>
      </c>
      <c r="M34" s="12">
        <f aca="true" t="shared" si="11" ref="M34:M65">K34-J34</f>
        <v>-51.86000000000058</v>
      </c>
    </row>
    <row r="35" spans="1:13" ht="15">
      <c r="A35" s="149">
        <v>36</v>
      </c>
      <c r="B35" s="5" t="s">
        <v>219</v>
      </c>
      <c r="C35" s="8">
        <v>1242</v>
      </c>
      <c r="D35" s="12">
        <v>1363</v>
      </c>
      <c r="E35" s="9">
        <v>1360</v>
      </c>
      <c r="F35" s="33">
        <f t="shared" si="6"/>
        <v>0.0004561035542875579</v>
      </c>
      <c r="G35" s="15">
        <f t="shared" si="7"/>
        <v>0.09500805152979067</v>
      </c>
      <c r="H35" s="12">
        <f t="shared" si="8"/>
        <v>118</v>
      </c>
      <c r="I35" s="27">
        <f t="shared" si="9"/>
        <v>0.00039060431121232985</v>
      </c>
      <c r="J35" s="9">
        <v>1383.48</v>
      </c>
      <c r="K35" s="12">
        <v>1374.314</v>
      </c>
      <c r="L35" s="27">
        <f t="shared" si="10"/>
        <v>-0.0066253216526440135</v>
      </c>
      <c r="M35" s="12">
        <f t="shared" si="11"/>
        <v>-9.16599999999994</v>
      </c>
    </row>
    <row r="36" spans="1:13" ht="15">
      <c r="A36" s="149">
        <v>37</v>
      </c>
      <c r="B36" s="5" t="s">
        <v>220</v>
      </c>
      <c r="C36" s="8">
        <v>182</v>
      </c>
      <c r="D36" s="12">
        <v>255</v>
      </c>
      <c r="E36" s="9">
        <v>291</v>
      </c>
      <c r="F36" s="33">
        <f t="shared" si="6"/>
        <v>9.759274580711716E-05</v>
      </c>
      <c r="G36" s="15">
        <f t="shared" si="7"/>
        <v>0.5989010989010989</v>
      </c>
      <c r="H36" s="12">
        <f t="shared" si="8"/>
        <v>109</v>
      </c>
      <c r="I36" s="27">
        <f t="shared" si="9"/>
        <v>0.00036081245696732164</v>
      </c>
      <c r="J36" s="9">
        <v>247.9743</v>
      </c>
      <c r="K36" s="12">
        <v>262.5791</v>
      </c>
      <c r="L36" s="27">
        <f t="shared" si="10"/>
        <v>0.058896425960270817</v>
      </c>
      <c r="M36" s="12">
        <f t="shared" si="11"/>
        <v>14.604799999999983</v>
      </c>
    </row>
    <row r="37" spans="1:13" ht="15">
      <c r="A37" s="149">
        <v>38</v>
      </c>
      <c r="B37" s="5" t="s">
        <v>221</v>
      </c>
      <c r="C37" s="8">
        <v>5160</v>
      </c>
      <c r="D37" s="12">
        <v>5217</v>
      </c>
      <c r="E37" s="9">
        <v>5280</v>
      </c>
      <c r="F37" s="33">
        <f t="shared" si="6"/>
        <v>0.0017707549754693423</v>
      </c>
      <c r="G37" s="15">
        <f t="shared" si="7"/>
        <v>0.023255813953488372</v>
      </c>
      <c r="H37" s="12">
        <f t="shared" si="8"/>
        <v>120</v>
      </c>
      <c r="I37" s="27">
        <f t="shared" si="9"/>
        <v>0.0003972247232667761</v>
      </c>
      <c r="J37" s="9">
        <v>5236.33</v>
      </c>
      <c r="K37" s="12">
        <v>5249.282</v>
      </c>
      <c r="L37" s="27">
        <f t="shared" si="10"/>
        <v>0.002473488110947978</v>
      </c>
      <c r="M37" s="12">
        <f t="shared" si="11"/>
        <v>12.952000000000226</v>
      </c>
    </row>
    <row r="38" spans="1:13" ht="15">
      <c r="A38" s="149">
        <v>39</v>
      </c>
      <c r="B38" s="5" t="s">
        <v>222</v>
      </c>
      <c r="C38" s="8">
        <v>368</v>
      </c>
      <c r="D38" s="12">
        <v>436</v>
      </c>
      <c r="E38" s="9">
        <v>428</v>
      </c>
      <c r="F38" s="33">
        <f t="shared" si="6"/>
        <v>0.0001435384714963785</v>
      </c>
      <c r="G38" s="15">
        <f t="shared" si="7"/>
        <v>0.16304347826086957</v>
      </c>
      <c r="H38" s="12">
        <f t="shared" si="8"/>
        <v>60</v>
      </c>
      <c r="I38" s="27">
        <f t="shared" si="9"/>
        <v>0.00019861236163338806</v>
      </c>
      <c r="J38" s="9">
        <v>428.7204</v>
      </c>
      <c r="K38" s="12">
        <v>424.3967</v>
      </c>
      <c r="L38" s="27">
        <f t="shared" si="10"/>
        <v>-0.01008512774292983</v>
      </c>
      <c r="M38" s="12">
        <f t="shared" si="11"/>
        <v>-4.323699999999974</v>
      </c>
    </row>
    <row r="39" spans="1:13" ht="15">
      <c r="A39" s="149">
        <v>41</v>
      </c>
      <c r="B39" s="5" t="s">
        <v>223</v>
      </c>
      <c r="C39" s="8">
        <v>26801</v>
      </c>
      <c r="D39" s="12">
        <v>27704</v>
      </c>
      <c r="E39" s="9">
        <v>27757</v>
      </c>
      <c r="F39" s="33">
        <f t="shared" si="6"/>
        <v>0.009308872320852753</v>
      </c>
      <c r="G39" s="15">
        <f t="shared" si="7"/>
        <v>0.03567031080929816</v>
      </c>
      <c r="H39" s="12">
        <f t="shared" si="8"/>
        <v>956</v>
      </c>
      <c r="I39" s="27">
        <f t="shared" si="9"/>
        <v>0.0031645569620253164</v>
      </c>
      <c r="J39" s="9">
        <v>27659.18</v>
      </c>
      <c r="K39" s="12">
        <v>27602.83</v>
      </c>
      <c r="L39" s="27">
        <f t="shared" si="10"/>
        <v>-0.002037298285777038</v>
      </c>
      <c r="M39" s="12">
        <f t="shared" si="11"/>
        <v>-56.349999999998545</v>
      </c>
    </row>
    <row r="40" spans="1:13" ht="15">
      <c r="A40" s="149">
        <v>42</v>
      </c>
      <c r="B40" s="5" t="s">
        <v>224</v>
      </c>
      <c r="C40" s="8">
        <v>13066</v>
      </c>
      <c r="D40" s="12">
        <v>14337</v>
      </c>
      <c r="E40" s="9">
        <v>14197</v>
      </c>
      <c r="F40" s="33">
        <f t="shared" si="6"/>
        <v>0.004761251588397396</v>
      </c>
      <c r="G40" s="15">
        <f t="shared" si="7"/>
        <v>0.08656053880300016</v>
      </c>
      <c r="H40" s="12">
        <f t="shared" si="8"/>
        <v>1131</v>
      </c>
      <c r="I40" s="27">
        <f t="shared" si="9"/>
        <v>0.0037438430167893648</v>
      </c>
      <c r="J40" s="9">
        <v>14027.05</v>
      </c>
      <c r="K40" s="12">
        <v>13958.88</v>
      </c>
      <c r="L40" s="27">
        <f t="shared" si="10"/>
        <v>-0.004859895701519569</v>
      </c>
      <c r="M40" s="12">
        <f t="shared" si="11"/>
        <v>-68.17000000000007</v>
      </c>
    </row>
    <row r="41" spans="1:13" ht="15">
      <c r="A41" s="149">
        <v>43</v>
      </c>
      <c r="B41" s="5" t="s">
        <v>225</v>
      </c>
      <c r="C41" s="8">
        <v>41432</v>
      </c>
      <c r="D41" s="12">
        <v>46857</v>
      </c>
      <c r="E41" s="9">
        <v>47224</v>
      </c>
      <c r="F41" s="33">
        <f t="shared" si="6"/>
        <v>0.015837525182114436</v>
      </c>
      <c r="G41" s="15">
        <f t="shared" si="7"/>
        <v>0.13979532728325933</v>
      </c>
      <c r="H41" s="12">
        <f t="shared" si="8"/>
        <v>5792</v>
      </c>
      <c r="I41" s="27">
        <f t="shared" si="9"/>
        <v>0.019172713309676393</v>
      </c>
      <c r="J41" s="9">
        <v>47787.75</v>
      </c>
      <c r="K41" s="12">
        <v>48232.78</v>
      </c>
      <c r="L41" s="27">
        <f t="shared" si="10"/>
        <v>0.00931263765295497</v>
      </c>
      <c r="M41" s="12">
        <f t="shared" si="11"/>
        <v>445.02999999999884</v>
      </c>
    </row>
    <row r="42" spans="1:13" ht="15">
      <c r="A42" s="149">
        <v>45</v>
      </c>
      <c r="B42" s="5" t="s">
        <v>226</v>
      </c>
      <c r="C42" s="8">
        <v>19029</v>
      </c>
      <c r="D42" s="12">
        <v>21560</v>
      </c>
      <c r="E42" s="9">
        <v>21869</v>
      </c>
      <c r="F42" s="33">
        <f t="shared" si="6"/>
        <v>0.007334212226996032</v>
      </c>
      <c r="G42" s="15">
        <f t="shared" si="7"/>
        <v>0.14924588785537862</v>
      </c>
      <c r="H42" s="12">
        <f t="shared" si="8"/>
        <v>2840</v>
      </c>
      <c r="I42" s="27">
        <f t="shared" si="9"/>
        <v>0.009400985117313701</v>
      </c>
      <c r="J42" s="9">
        <v>21666.32</v>
      </c>
      <c r="K42" s="12">
        <v>21743.84</v>
      </c>
      <c r="L42" s="27">
        <f t="shared" si="10"/>
        <v>0.003577903400300579</v>
      </c>
      <c r="M42" s="12">
        <f t="shared" si="11"/>
        <v>77.52000000000044</v>
      </c>
    </row>
    <row r="43" spans="1:13" ht="15">
      <c r="A43" s="149">
        <v>46</v>
      </c>
      <c r="B43" s="5" t="s">
        <v>227</v>
      </c>
      <c r="C43" s="8">
        <v>129931</v>
      </c>
      <c r="D43" s="12">
        <v>139101</v>
      </c>
      <c r="E43" s="9">
        <v>139266</v>
      </c>
      <c r="F43" s="33">
        <f t="shared" si="6"/>
        <v>0.046705674699566935</v>
      </c>
      <c r="G43" s="15">
        <f t="shared" si="7"/>
        <v>0.07184582586141876</v>
      </c>
      <c r="H43" s="12">
        <f t="shared" si="8"/>
        <v>9335</v>
      </c>
      <c r="I43" s="27">
        <f t="shared" si="9"/>
        <v>0.03090077326412796</v>
      </c>
      <c r="J43" s="9">
        <v>139615.2</v>
      </c>
      <c r="K43" s="12">
        <v>139577.5</v>
      </c>
      <c r="L43" s="27">
        <f t="shared" si="10"/>
        <v>-0.00027002790527114266</v>
      </c>
      <c r="M43" s="12">
        <f t="shared" si="11"/>
        <v>-37.70000000001164</v>
      </c>
    </row>
    <row r="44" spans="1:13" ht="15">
      <c r="A44" s="149">
        <v>47</v>
      </c>
      <c r="B44" s="5" t="s">
        <v>228</v>
      </c>
      <c r="C44" s="8">
        <v>357589</v>
      </c>
      <c r="D44" s="12">
        <v>381025</v>
      </c>
      <c r="E44" s="9">
        <v>383856</v>
      </c>
      <c r="F44" s="33">
        <f t="shared" si="6"/>
        <v>0.1287338867166212</v>
      </c>
      <c r="G44" s="15">
        <f t="shared" si="7"/>
        <v>0.07345583896596372</v>
      </c>
      <c r="H44" s="12">
        <f t="shared" si="8"/>
        <v>26267</v>
      </c>
      <c r="I44" s="27">
        <f t="shared" si="9"/>
        <v>0.08694918171707007</v>
      </c>
      <c r="J44" s="9">
        <v>388187.7</v>
      </c>
      <c r="K44" s="12">
        <v>389930.3</v>
      </c>
      <c r="L44" s="27">
        <f t="shared" si="10"/>
        <v>0.004489065470132043</v>
      </c>
      <c r="M44" s="12">
        <f t="shared" si="11"/>
        <v>1742.5999999999767</v>
      </c>
    </row>
    <row r="45" spans="1:13" ht="15">
      <c r="A45" s="149">
        <v>49</v>
      </c>
      <c r="B45" s="5" t="s">
        <v>229</v>
      </c>
      <c r="C45" s="8">
        <v>59857</v>
      </c>
      <c r="D45" s="12">
        <v>61972</v>
      </c>
      <c r="E45" s="9">
        <v>62155</v>
      </c>
      <c r="F45" s="33">
        <f t="shared" si="6"/>
        <v>0.02084493854172291</v>
      </c>
      <c r="G45" s="15">
        <f t="shared" si="7"/>
        <v>0.0383914997410495</v>
      </c>
      <c r="H45" s="12">
        <f t="shared" si="8"/>
        <v>2298</v>
      </c>
      <c r="I45" s="27">
        <f t="shared" si="9"/>
        <v>0.007606853450558762</v>
      </c>
      <c r="J45" s="9">
        <v>61161.3</v>
      </c>
      <c r="K45" s="12">
        <v>61379.95</v>
      </c>
      <c r="L45" s="27">
        <f t="shared" si="10"/>
        <v>0.003574973063031593</v>
      </c>
      <c r="M45" s="12">
        <f t="shared" si="11"/>
        <v>218.64999999999418</v>
      </c>
    </row>
    <row r="46" spans="1:13" ht="15">
      <c r="A46" s="149">
        <v>50</v>
      </c>
      <c r="B46" s="5" t="s">
        <v>230</v>
      </c>
      <c r="C46" s="8">
        <v>1060</v>
      </c>
      <c r="D46" s="12">
        <v>1328</v>
      </c>
      <c r="E46" s="9">
        <v>1390</v>
      </c>
      <c r="F46" s="33">
        <f t="shared" si="6"/>
        <v>0.00046616466210272457</v>
      </c>
      <c r="G46" s="15">
        <f t="shared" si="7"/>
        <v>0.3113207547169811</v>
      </c>
      <c r="H46" s="12">
        <f t="shared" si="8"/>
        <v>330</v>
      </c>
      <c r="I46" s="27">
        <f t="shared" si="9"/>
        <v>0.0010923679889836343</v>
      </c>
      <c r="J46" s="9">
        <v>1360.692</v>
      </c>
      <c r="K46" s="12">
        <v>1441.407</v>
      </c>
      <c r="L46" s="27">
        <f t="shared" si="10"/>
        <v>0.05931908176133902</v>
      </c>
      <c r="M46" s="12">
        <f t="shared" si="11"/>
        <v>80.71499999999992</v>
      </c>
    </row>
    <row r="47" spans="1:13" ht="15">
      <c r="A47" s="149">
        <v>51</v>
      </c>
      <c r="B47" s="5" t="s">
        <v>231</v>
      </c>
      <c r="C47" s="8">
        <v>1793</v>
      </c>
      <c r="D47" s="12">
        <v>1959</v>
      </c>
      <c r="E47" s="9">
        <v>2374</v>
      </c>
      <c r="F47" s="33">
        <f t="shared" si="6"/>
        <v>0.0007961689984401929</v>
      </c>
      <c r="G47" s="15">
        <f t="shared" si="7"/>
        <v>0.32403792526491915</v>
      </c>
      <c r="H47" s="12">
        <f t="shared" si="8"/>
        <v>581</v>
      </c>
      <c r="I47" s="27">
        <f t="shared" si="9"/>
        <v>0.001923229701816641</v>
      </c>
      <c r="J47" s="9">
        <v>2291.701</v>
      </c>
      <c r="K47" s="12">
        <v>2433.114</v>
      </c>
      <c r="L47" s="27">
        <f t="shared" si="10"/>
        <v>0.061706566432531994</v>
      </c>
      <c r="M47" s="12">
        <f t="shared" si="11"/>
        <v>141.413</v>
      </c>
    </row>
    <row r="48" spans="1:13" ht="15">
      <c r="A48" s="149">
        <v>52</v>
      </c>
      <c r="B48" s="5" t="s">
        <v>232</v>
      </c>
      <c r="C48" s="8">
        <v>40044</v>
      </c>
      <c r="D48" s="12">
        <v>43284</v>
      </c>
      <c r="E48" s="9">
        <v>41876</v>
      </c>
      <c r="F48" s="33">
        <f t="shared" si="6"/>
        <v>0.014043965028930716</v>
      </c>
      <c r="G48" s="15">
        <f t="shared" si="7"/>
        <v>0.04574967535710718</v>
      </c>
      <c r="H48" s="12">
        <f t="shared" si="8"/>
        <v>1832</v>
      </c>
      <c r="I48" s="27">
        <f t="shared" si="9"/>
        <v>0.006064297441872782</v>
      </c>
      <c r="J48" s="9">
        <v>43792.46</v>
      </c>
      <c r="K48" s="12">
        <v>43054.77</v>
      </c>
      <c r="L48" s="27">
        <f t="shared" si="10"/>
        <v>-0.01684513726792243</v>
      </c>
      <c r="M48" s="12">
        <f t="shared" si="11"/>
        <v>-737.6900000000023</v>
      </c>
    </row>
    <row r="49" spans="1:13" ht="15">
      <c r="A49" s="149">
        <v>53</v>
      </c>
      <c r="B49" s="5" t="s">
        <v>233</v>
      </c>
      <c r="C49" s="8">
        <v>2826</v>
      </c>
      <c r="D49" s="12">
        <v>3161</v>
      </c>
      <c r="E49" s="9">
        <v>3148</v>
      </c>
      <c r="F49" s="33">
        <f t="shared" si="6"/>
        <v>0.0010557455800714942</v>
      </c>
      <c r="G49" s="15">
        <f t="shared" si="7"/>
        <v>0.11394196744515216</v>
      </c>
      <c r="H49" s="12">
        <f t="shared" si="8"/>
        <v>322</v>
      </c>
      <c r="I49" s="27">
        <f t="shared" si="9"/>
        <v>0.0010658863407658492</v>
      </c>
      <c r="J49" s="9">
        <v>3226.708</v>
      </c>
      <c r="K49" s="12">
        <v>3204.451</v>
      </c>
      <c r="L49" s="27">
        <f t="shared" si="10"/>
        <v>-0.006897742219004651</v>
      </c>
      <c r="M49" s="12">
        <f t="shared" si="11"/>
        <v>-22.257000000000062</v>
      </c>
    </row>
    <row r="50" spans="1:13" ht="15">
      <c r="A50" s="149">
        <v>55</v>
      </c>
      <c r="B50" s="5" t="s">
        <v>234</v>
      </c>
      <c r="C50" s="8">
        <v>42949</v>
      </c>
      <c r="D50" s="12">
        <v>60682</v>
      </c>
      <c r="E50" s="9">
        <v>51985</v>
      </c>
      <c r="F50" s="33">
        <f t="shared" si="6"/>
        <v>0.017434222992381395</v>
      </c>
      <c r="G50" s="15">
        <f t="shared" si="7"/>
        <v>0.21038906610165545</v>
      </c>
      <c r="H50" s="12">
        <f t="shared" si="8"/>
        <v>9036</v>
      </c>
      <c r="I50" s="27">
        <f t="shared" si="9"/>
        <v>0.02991102166198824</v>
      </c>
      <c r="J50" s="9">
        <v>72045.55</v>
      </c>
      <c r="K50" s="12">
        <v>74052.08</v>
      </c>
      <c r="L50" s="27">
        <f t="shared" si="10"/>
        <v>0.02785085268972197</v>
      </c>
      <c r="M50" s="12">
        <f t="shared" si="11"/>
        <v>2006.5299999999988</v>
      </c>
    </row>
    <row r="51" spans="1:13" ht="15">
      <c r="A51" s="149">
        <v>56</v>
      </c>
      <c r="B51" s="5" t="s">
        <v>235</v>
      </c>
      <c r="C51" s="8">
        <v>92088</v>
      </c>
      <c r="D51" s="12">
        <v>111080</v>
      </c>
      <c r="E51" s="9">
        <v>111975</v>
      </c>
      <c r="F51" s="33">
        <f t="shared" si="6"/>
        <v>0.037553084920109774</v>
      </c>
      <c r="G51" s="15">
        <f t="shared" si="7"/>
        <v>0.215956476413865</v>
      </c>
      <c r="H51" s="12">
        <f t="shared" si="8"/>
        <v>19887</v>
      </c>
      <c r="I51" s="27">
        <f t="shared" si="9"/>
        <v>0.06583006726338647</v>
      </c>
      <c r="J51" s="9">
        <v>107003.4</v>
      </c>
      <c r="K51" s="12">
        <v>108283.9</v>
      </c>
      <c r="L51" s="27">
        <f t="shared" si="10"/>
        <v>0.011966909462689971</v>
      </c>
      <c r="M51" s="12">
        <f t="shared" si="11"/>
        <v>1280.5</v>
      </c>
    </row>
    <row r="52" spans="1:13" ht="15">
      <c r="A52" s="149">
        <v>58</v>
      </c>
      <c r="B52" s="5" t="s">
        <v>236</v>
      </c>
      <c r="C52" s="8">
        <v>4928</v>
      </c>
      <c r="D52" s="12">
        <v>5701</v>
      </c>
      <c r="E52" s="9">
        <v>5817</v>
      </c>
      <c r="F52" s="33">
        <f t="shared" si="6"/>
        <v>0.0019508488053608265</v>
      </c>
      <c r="G52" s="15">
        <f t="shared" si="7"/>
        <v>0.18039772727272727</v>
      </c>
      <c r="H52" s="12">
        <f t="shared" si="8"/>
        <v>889</v>
      </c>
      <c r="I52" s="27">
        <f t="shared" si="9"/>
        <v>0.0029427731582013666</v>
      </c>
      <c r="J52" s="9">
        <v>5537.744</v>
      </c>
      <c r="K52" s="12">
        <v>5613.81</v>
      </c>
      <c r="L52" s="27">
        <f t="shared" si="10"/>
        <v>0.013735918453435319</v>
      </c>
      <c r="M52" s="12">
        <f t="shared" si="11"/>
        <v>76.06600000000071</v>
      </c>
    </row>
    <row r="53" spans="1:13" ht="15">
      <c r="A53" s="149">
        <v>59</v>
      </c>
      <c r="B53" s="5" t="s">
        <v>237</v>
      </c>
      <c r="C53" s="8">
        <v>5426</v>
      </c>
      <c r="D53" s="12">
        <v>7551</v>
      </c>
      <c r="E53" s="9">
        <v>7557</v>
      </c>
      <c r="F53" s="33">
        <f t="shared" si="6"/>
        <v>0.0025343930586404963</v>
      </c>
      <c r="G53" s="15">
        <f t="shared" si="7"/>
        <v>0.39273866568374494</v>
      </c>
      <c r="H53" s="12">
        <f t="shared" si="8"/>
        <v>2131</v>
      </c>
      <c r="I53" s="27">
        <f t="shared" si="9"/>
        <v>0.007054049044012499</v>
      </c>
      <c r="J53" s="9">
        <v>7265.015</v>
      </c>
      <c r="K53" s="12">
        <v>7411.996</v>
      </c>
      <c r="L53" s="27">
        <f t="shared" si="10"/>
        <v>0.020231341573279583</v>
      </c>
      <c r="M53" s="12">
        <f t="shared" si="11"/>
        <v>146.98099999999977</v>
      </c>
    </row>
    <row r="54" spans="1:13" ht="15">
      <c r="A54" s="149">
        <v>60</v>
      </c>
      <c r="B54" s="5" t="s">
        <v>238</v>
      </c>
      <c r="C54" s="8">
        <v>1988</v>
      </c>
      <c r="D54" s="12">
        <v>2292</v>
      </c>
      <c r="E54" s="9">
        <v>2269</v>
      </c>
      <c r="F54" s="33">
        <f t="shared" si="6"/>
        <v>0.0007609551210871094</v>
      </c>
      <c r="G54" s="15">
        <f t="shared" si="7"/>
        <v>0.14134808853118713</v>
      </c>
      <c r="H54" s="12">
        <f t="shared" si="8"/>
        <v>281</v>
      </c>
      <c r="I54" s="27">
        <f t="shared" si="9"/>
        <v>0.0009301678936497008</v>
      </c>
      <c r="J54" s="9">
        <v>2277.611</v>
      </c>
      <c r="K54" s="12">
        <v>2257.119</v>
      </c>
      <c r="L54" s="27">
        <f t="shared" si="10"/>
        <v>-0.008997146571561051</v>
      </c>
      <c r="M54" s="12">
        <f t="shared" si="11"/>
        <v>-20.491999999999734</v>
      </c>
    </row>
    <row r="55" spans="1:13" ht="15">
      <c r="A55" s="149">
        <v>61</v>
      </c>
      <c r="B55" s="5" t="s">
        <v>239</v>
      </c>
      <c r="C55" s="8">
        <v>4565</v>
      </c>
      <c r="D55" s="12">
        <v>5461</v>
      </c>
      <c r="E55" s="9">
        <v>4915</v>
      </c>
      <c r="F55" s="33">
        <f t="shared" si="6"/>
        <v>0.0016483448303848138</v>
      </c>
      <c r="G55" s="15">
        <f t="shared" si="7"/>
        <v>0.07667031763417305</v>
      </c>
      <c r="H55" s="12">
        <f t="shared" si="8"/>
        <v>350</v>
      </c>
      <c r="I55" s="27">
        <f t="shared" si="9"/>
        <v>0.001158572109528097</v>
      </c>
      <c r="J55" s="9">
        <v>5428.105</v>
      </c>
      <c r="K55" s="12">
        <v>4819.913</v>
      </c>
      <c r="L55" s="27">
        <f t="shared" si="10"/>
        <v>-0.11204499544500338</v>
      </c>
      <c r="M55" s="12">
        <f t="shared" si="11"/>
        <v>-608.192</v>
      </c>
    </row>
    <row r="56" spans="1:13" ht="15">
      <c r="A56" s="149">
        <v>62</v>
      </c>
      <c r="B56" s="5" t="s">
        <v>240</v>
      </c>
      <c r="C56" s="8">
        <v>14928</v>
      </c>
      <c r="D56" s="12">
        <v>16462</v>
      </c>
      <c r="E56" s="9">
        <v>16778</v>
      </c>
      <c r="F56" s="33">
        <f t="shared" si="6"/>
        <v>0.00562684223076224</v>
      </c>
      <c r="G56" s="15">
        <f t="shared" si="7"/>
        <v>0.12392818863879958</v>
      </c>
      <c r="H56" s="12">
        <f t="shared" si="8"/>
        <v>1850</v>
      </c>
      <c r="I56" s="27">
        <f t="shared" si="9"/>
        <v>0.006123881150362799</v>
      </c>
      <c r="J56" s="9">
        <v>16145.39</v>
      </c>
      <c r="K56" s="12">
        <v>16312.87</v>
      </c>
      <c r="L56" s="27">
        <f t="shared" si="10"/>
        <v>0.010373239667793802</v>
      </c>
      <c r="M56" s="12">
        <f t="shared" si="11"/>
        <v>167.48000000000138</v>
      </c>
    </row>
    <row r="57" spans="1:13" ht="15">
      <c r="A57" s="149">
        <v>63</v>
      </c>
      <c r="B57" s="5" t="s">
        <v>241</v>
      </c>
      <c r="C57" s="8">
        <v>25526</v>
      </c>
      <c r="D57" s="12">
        <v>30058</v>
      </c>
      <c r="E57" s="9">
        <v>30641</v>
      </c>
      <c r="F57" s="33">
        <f t="shared" si="6"/>
        <v>0.01027608015215078</v>
      </c>
      <c r="G57" s="15">
        <f t="shared" si="7"/>
        <v>0.20038392227532711</v>
      </c>
      <c r="H57" s="12">
        <f t="shared" si="8"/>
        <v>5115</v>
      </c>
      <c r="I57" s="27">
        <f t="shared" si="9"/>
        <v>0.01693170382924633</v>
      </c>
      <c r="J57" s="9">
        <v>29922.78</v>
      </c>
      <c r="K57" s="12">
        <v>30389.13</v>
      </c>
      <c r="L57" s="27">
        <f t="shared" si="10"/>
        <v>0.015585116088812677</v>
      </c>
      <c r="M57" s="12">
        <f t="shared" si="11"/>
        <v>466.3500000000022</v>
      </c>
    </row>
    <row r="58" spans="1:13" ht="15">
      <c r="A58" s="149">
        <v>64</v>
      </c>
      <c r="B58" s="5" t="s">
        <v>242</v>
      </c>
      <c r="C58" s="8">
        <v>37022</v>
      </c>
      <c r="D58" s="12">
        <v>38565</v>
      </c>
      <c r="E58" s="9">
        <v>38925</v>
      </c>
      <c r="F58" s="33">
        <f t="shared" si="6"/>
        <v>0.013054287390178816</v>
      </c>
      <c r="G58" s="15">
        <f t="shared" si="7"/>
        <v>0.0514018691588785</v>
      </c>
      <c r="H58" s="12">
        <f t="shared" si="8"/>
        <v>1903</v>
      </c>
      <c r="I58" s="27">
        <f t="shared" si="9"/>
        <v>0.006299322069805624</v>
      </c>
      <c r="J58" s="9">
        <v>38672.65</v>
      </c>
      <c r="K58" s="12">
        <v>38904.37</v>
      </c>
      <c r="L58" s="27">
        <f t="shared" si="10"/>
        <v>0.005991831436428617</v>
      </c>
      <c r="M58" s="12">
        <f t="shared" si="11"/>
        <v>231.72000000000116</v>
      </c>
    </row>
    <row r="59" spans="1:13" ht="15">
      <c r="A59" s="149">
        <v>65</v>
      </c>
      <c r="B59" s="5" t="s">
        <v>243</v>
      </c>
      <c r="C59" s="8">
        <v>12640</v>
      </c>
      <c r="D59" s="12">
        <v>12692</v>
      </c>
      <c r="E59" s="9">
        <v>12675</v>
      </c>
      <c r="F59" s="33">
        <f t="shared" si="6"/>
        <v>0.004250818051907938</v>
      </c>
      <c r="G59" s="15">
        <f t="shared" si="7"/>
        <v>0.002768987341772152</v>
      </c>
      <c r="H59" s="12">
        <f t="shared" si="8"/>
        <v>35</v>
      </c>
      <c r="I59" s="27">
        <f t="shared" si="9"/>
        <v>0.0001158572109528097</v>
      </c>
      <c r="J59" s="9">
        <v>12996.52</v>
      </c>
      <c r="K59" s="12">
        <v>12691.55</v>
      </c>
      <c r="L59" s="27">
        <f t="shared" si="10"/>
        <v>-0.023465512306371332</v>
      </c>
      <c r="M59" s="12">
        <f t="shared" si="11"/>
        <v>-304.97000000000116</v>
      </c>
    </row>
    <row r="60" spans="1:13" ht="15">
      <c r="A60" s="149">
        <v>66</v>
      </c>
      <c r="B60" s="5" t="s">
        <v>244</v>
      </c>
      <c r="C60" s="8">
        <v>16498</v>
      </c>
      <c r="D60" s="12">
        <v>19587</v>
      </c>
      <c r="E60" s="9">
        <v>19794</v>
      </c>
      <c r="F60" s="33">
        <f t="shared" si="6"/>
        <v>0.0066383189364470005</v>
      </c>
      <c r="G60" s="15">
        <f t="shared" si="7"/>
        <v>0.19978179173233118</v>
      </c>
      <c r="H60" s="12">
        <f t="shared" si="8"/>
        <v>3296</v>
      </c>
      <c r="I60" s="27">
        <f t="shared" si="9"/>
        <v>0.01091043906572745</v>
      </c>
      <c r="J60" s="9">
        <v>19278.91</v>
      </c>
      <c r="K60" s="12">
        <v>19660.36</v>
      </c>
      <c r="L60" s="27">
        <f t="shared" si="10"/>
        <v>0.01978586963682079</v>
      </c>
      <c r="M60" s="12">
        <f t="shared" si="11"/>
        <v>381.4500000000007</v>
      </c>
    </row>
    <row r="61" spans="1:13" ht="15">
      <c r="A61" s="149">
        <v>68</v>
      </c>
      <c r="B61" s="5" t="s">
        <v>245</v>
      </c>
      <c r="C61" s="8">
        <v>6969</v>
      </c>
      <c r="D61" s="12">
        <v>9136</v>
      </c>
      <c r="E61" s="9">
        <v>9496</v>
      </c>
      <c r="F61" s="33">
        <f t="shared" si="6"/>
        <v>0.0031846759937607717</v>
      </c>
      <c r="G61" s="15">
        <f t="shared" si="7"/>
        <v>0.3626058257999713</v>
      </c>
      <c r="H61" s="12">
        <f t="shared" si="8"/>
        <v>2527</v>
      </c>
      <c r="I61" s="27">
        <f t="shared" si="9"/>
        <v>0.00836489063079286</v>
      </c>
      <c r="J61" s="9">
        <v>9211.713</v>
      </c>
      <c r="K61" s="12">
        <v>9597.848</v>
      </c>
      <c r="L61" s="27">
        <f t="shared" si="10"/>
        <v>0.041917827878484734</v>
      </c>
      <c r="M61" s="12">
        <f t="shared" si="11"/>
        <v>386.1350000000002</v>
      </c>
    </row>
    <row r="62" spans="1:13" ht="15">
      <c r="A62" s="149">
        <v>69</v>
      </c>
      <c r="B62" s="5" t="s">
        <v>246</v>
      </c>
      <c r="C62" s="8">
        <v>57020</v>
      </c>
      <c r="D62" s="12">
        <v>63389</v>
      </c>
      <c r="E62" s="9">
        <v>64382</v>
      </c>
      <c r="F62" s="33">
        <f t="shared" si="6"/>
        <v>0.021591808111868786</v>
      </c>
      <c r="G62" s="15">
        <f t="shared" si="7"/>
        <v>0.12911259207295686</v>
      </c>
      <c r="H62" s="12">
        <f t="shared" si="8"/>
        <v>7362</v>
      </c>
      <c r="I62" s="27">
        <f t="shared" si="9"/>
        <v>0.024369736772416717</v>
      </c>
      <c r="J62" s="9">
        <v>63992.44</v>
      </c>
      <c r="K62" s="12">
        <v>64730.31</v>
      </c>
      <c r="L62" s="27">
        <f t="shared" si="10"/>
        <v>0.01153058079985691</v>
      </c>
      <c r="M62" s="12">
        <f t="shared" si="11"/>
        <v>737.8699999999953</v>
      </c>
    </row>
    <row r="63" spans="1:13" ht="15">
      <c r="A63" s="149">
        <v>70</v>
      </c>
      <c r="B63" s="5" t="s">
        <v>247</v>
      </c>
      <c r="C63" s="8">
        <v>110160</v>
      </c>
      <c r="D63" s="12">
        <v>102799</v>
      </c>
      <c r="E63" s="9">
        <v>100886</v>
      </c>
      <c r="F63" s="33">
        <f t="shared" si="6"/>
        <v>0.03383416410136365</v>
      </c>
      <c r="G63" s="15">
        <f t="shared" si="7"/>
        <v>-0.08418663761801017</v>
      </c>
      <c r="H63" s="12">
        <f t="shared" si="8"/>
        <v>-9274</v>
      </c>
      <c r="I63" s="27">
        <f t="shared" si="9"/>
        <v>-0.03069885069646735</v>
      </c>
      <c r="J63" s="9">
        <v>101986.2</v>
      </c>
      <c r="K63" s="12">
        <v>100142.3</v>
      </c>
      <c r="L63" s="27">
        <f t="shared" si="10"/>
        <v>-0.018079897084115247</v>
      </c>
      <c r="M63" s="12">
        <f t="shared" si="11"/>
        <v>-1843.8999999999942</v>
      </c>
    </row>
    <row r="64" spans="1:13" ht="15">
      <c r="A64" s="149">
        <v>71</v>
      </c>
      <c r="B64" s="5" t="s">
        <v>248</v>
      </c>
      <c r="C64" s="8">
        <v>31295</v>
      </c>
      <c r="D64" s="12">
        <v>35868</v>
      </c>
      <c r="E64" s="9">
        <v>36521</v>
      </c>
      <c r="F64" s="33">
        <f t="shared" si="6"/>
        <v>0.012248057283923456</v>
      </c>
      <c r="G64" s="15">
        <f t="shared" si="7"/>
        <v>0.16699153219364116</v>
      </c>
      <c r="H64" s="12">
        <f t="shared" si="8"/>
        <v>5226</v>
      </c>
      <c r="I64" s="27">
        <f t="shared" si="9"/>
        <v>0.0172991366982681</v>
      </c>
      <c r="J64" s="9">
        <v>36267.61</v>
      </c>
      <c r="K64" s="12">
        <v>36758.43</v>
      </c>
      <c r="L64" s="27">
        <f t="shared" si="10"/>
        <v>0.013533287691138172</v>
      </c>
      <c r="M64" s="12">
        <f t="shared" si="11"/>
        <v>490.8199999999997</v>
      </c>
    </row>
    <row r="65" spans="1:13" ht="15">
      <c r="A65" s="149">
        <v>72</v>
      </c>
      <c r="B65" s="5" t="s">
        <v>249</v>
      </c>
      <c r="C65" s="8">
        <v>2380</v>
      </c>
      <c r="D65" s="12">
        <v>2713</v>
      </c>
      <c r="E65" s="9">
        <v>2824</v>
      </c>
      <c r="F65" s="33">
        <f t="shared" si="6"/>
        <v>0.0009470856156676937</v>
      </c>
      <c r="G65" s="15">
        <f t="shared" si="7"/>
        <v>0.1865546218487395</v>
      </c>
      <c r="H65" s="12">
        <f t="shared" si="8"/>
        <v>444</v>
      </c>
      <c r="I65" s="27">
        <f t="shared" si="9"/>
        <v>0.0014697314760870716</v>
      </c>
      <c r="J65" s="9">
        <v>2819.424</v>
      </c>
      <c r="K65" s="12">
        <v>3003.683</v>
      </c>
      <c r="L65" s="27">
        <f t="shared" si="10"/>
        <v>0.06535341970558527</v>
      </c>
      <c r="M65" s="12">
        <f t="shared" si="11"/>
        <v>184.25900000000001</v>
      </c>
    </row>
    <row r="66" spans="1:13" ht="15">
      <c r="A66" s="149">
        <v>73</v>
      </c>
      <c r="B66" s="5" t="s">
        <v>250</v>
      </c>
      <c r="C66" s="8">
        <v>25122</v>
      </c>
      <c r="D66" s="12">
        <v>23314</v>
      </c>
      <c r="E66" s="9">
        <v>23334</v>
      </c>
      <c r="F66" s="33">
        <f aca="true" t="shared" si="12" ref="F66:F90">E66/$E$90</f>
        <v>0.007825529658636672</v>
      </c>
      <c r="G66" s="15">
        <f aca="true" t="shared" si="13" ref="G66:G90">(E66-C66)/C66</f>
        <v>-0.07117267733460712</v>
      </c>
      <c r="H66" s="12">
        <f aca="true" t="shared" si="14" ref="H66:H90">E66-C66</f>
        <v>-1788</v>
      </c>
      <c r="I66" s="27">
        <f aca="true" t="shared" si="15" ref="I66:I90">H66/$H$90</f>
        <v>-0.005918648376674964</v>
      </c>
      <c r="J66" s="9">
        <v>22201.55</v>
      </c>
      <c r="K66" s="12">
        <v>22711.35</v>
      </c>
      <c r="L66" s="27">
        <f aca="true" t="shared" si="16" ref="L66:L90">(K66-J66)/J66</f>
        <v>0.022962360736074702</v>
      </c>
      <c r="M66" s="12">
        <f aca="true" t="shared" si="17" ref="M66:M90">K66-J66</f>
        <v>509.7999999999993</v>
      </c>
    </row>
    <row r="67" spans="1:13" ht="15">
      <c r="A67" s="149">
        <v>74</v>
      </c>
      <c r="B67" s="5" t="s">
        <v>251</v>
      </c>
      <c r="C67" s="8">
        <v>4306</v>
      </c>
      <c r="D67" s="12">
        <v>5490</v>
      </c>
      <c r="E67" s="9">
        <v>5739</v>
      </c>
      <c r="F67" s="33">
        <f t="shared" si="12"/>
        <v>0.0019246899250413931</v>
      </c>
      <c r="G67" s="15">
        <f t="shared" si="13"/>
        <v>0.3327914537854157</v>
      </c>
      <c r="H67" s="12">
        <f t="shared" si="14"/>
        <v>1433</v>
      </c>
      <c r="I67" s="27">
        <f t="shared" si="15"/>
        <v>0.0047435252370107515</v>
      </c>
      <c r="J67" s="9">
        <v>5565.164</v>
      </c>
      <c r="K67" s="12">
        <v>5648.621</v>
      </c>
      <c r="L67" s="27">
        <f t="shared" si="16"/>
        <v>0.0149963235584792</v>
      </c>
      <c r="M67" s="12">
        <f t="shared" si="17"/>
        <v>83.45700000000033</v>
      </c>
    </row>
    <row r="68" spans="1:13" ht="15">
      <c r="A68" s="149">
        <v>75</v>
      </c>
      <c r="B68" s="5" t="s">
        <v>252</v>
      </c>
      <c r="C68" s="8">
        <v>8441</v>
      </c>
      <c r="D68" s="12">
        <v>4257</v>
      </c>
      <c r="E68" s="9">
        <v>4254</v>
      </c>
      <c r="F68" s="33">
        <f t="shared" si="12"/>
        <v>0.0014266650881906405</v>
      </c>
      <c r="G68" s="15">
        <f t="shared" si="13"/>
        <v>-0.49603127591517593</v>
      </c>
      <c r="H68" s="12">
        <f t="shared" si="14"/>
        <v>-4187</v>
      </c>
      <c r="I68" s="27">
        <f t="shared" si="15"/>
        <v>-0.013859832635983263</v>
      </c>
      <c r="J68" s="9">
        <v>5043.59</v>
      </c>
      <c r="K68" s="12">
        <v>4735.555</v>
      </c>
      <c r="L68" s="27">
        <f t="shared" si="16"/>
        <v>-0.06107455205518288</v>
      </c>
      <c r="M68" s="12">
        <f t="shared" si="17"/>
        <v>-308.03499999999985</v>
      </c>
    </row>
    <row r="69" spans="1:13" ht="15">
      <c r="A69" s="149">
        <v>77</v>
      </c>
      <c r="B69" s="5" t="s">
        <v>253</v>
      </c>
      <c r="C69" s="8">
        <v>6720</v>
      </c>
      <c r="D69" s="12">
        <v>6302</v>
      </c>
      <c r="E69" s="9">
        <v>6399</v>
      </c>
      <c r="F69" s="33">
        <f t="shared" si="12"/>
        <v>0.0021460342969750607</v>
      </c>
      <c r="G69" s="15">
        <f t="shared" si="13"/>
        <v>-0.04776785714285714</v>
      </c>
      <c r="H69" s="12">
        <f t="shared" si="14"/>
        <v>-321</v>
      </c>
      <c r="I69" s="27">
        <f t="shared" si="15"/>
        <v>-0.001062576134738626</v>
      </c>
      <c r="J69" s="9">
        <v>6361.668</v>
      </c>
      <c r="K69" s="12">
        <v>6337.244</v>
      </c>
      <c r="L69" s="27">
        <f t="shared" si="16"/>
        <v>-0.003839244676081804</v>
      </c>
      <c r="M69" s="12">
        <f t="shared" si="17"/>
        <v>-24.423999999999978</v>
      </c>
    </row>
    <row r="70" spans="1:13" ht="15">
      <c r="A70" s="149">
        <v>78</v>
      </c>
      <c r="B70" s="5" t="s">
        <v>254</v>
      </c>
      <c r="C70" s="8">
        <v>2726</v>
      </c>
      <c r="D70" s="12">
        <v>4899</v>
      </c>
      <c r="E70" s="9">
        <v>5136</v>
      </c>
      <c r="F70" s="33">
        <f t="shared" si="12"/>
        <v>0.0017224616579565421</v>
      </c>
      <c r="G70" s="15">
        <f t="shared" si="13"/>
        <v>0.8840792369772561</v>
      </c>
      <c r="H70" s="12">
        <f t="shared" si="14"/>
        <v>2410</v>
      </c>
      <c r="I70" s="27">
        <f t="shared" si="15"/>
        <v>0.007977596525607753</v>
      </c>
      <c r="J70" s="9">
        <v>4041.052</v>
      </c>
      <c r="K70" s="12">
        <v>4250.076</v>
      </c>
      <c r="L70" s="27">
        <f t="shared" si="16"/>
        <v>0.05172514483852222</v>
      </c>
      <c r="M70" s="12">
        <f t="shared" si="17"/>
        <v>209.0239999999999</v>
      </c>
    </row>
    <row r="71" spans="1:13" ht="15">
      <c r="A71" s="149">
        <v>79</v>
      </c>
      <c r="B71" s="5" t="s">
        <v>255</v>
      </c>
      <c r="C71" s="8">
        <v>16069</v>
      </c>
      <c r="D71" s="12">
        <v>17558</v>
      </c>
      <c r="E71" s="9">
        <v>17666</v>
      </c>
      <c r="F71" s="33">
        <f t="shared" si="12"/>
        <v>0.005924651022091175</v>
      </c>
      <c r="G71" s="15">
        <f t="shared" si="13"/>
        <v>0.09938390690148734</v>
      </c>
      <c r="H71" s="12">
        <f t="shared" si="14"/>
        <v>1597</v>
      </c>
      <c r="I71" s="27">
        <f t="shared" si="15"/>
        <v>0.005286399025475346</v>
      </c>
      <c r="J71" s="9">
        <v>19036.74</v>
      </c>
      <c r="K71" s="12">
        <v>19202.32</v>
      </c>
      <c r="L71" s="27">
        <f t="shared" si="16"/>
        <v>0.008697917815760372</v>
      </c>
      <c r="M71" s="12">
        <f t="shared" si="17"/>
        <v>165.5799999999981</v>
      </c>
    </row>
    <row r="72" spans="1:13" ht="15">
      <c r="A72" s="149">
        <v>80</v>
      </c>
      <c r="B72" s="5" t="s">
        <v>256</v>
      </c>
      <c r="C72" s="8">
        <v>19613</v>
      </c>
      <c r="D72" s="12">
        <v>22255</v>
      </c>
      <c r="E72" s="9">
        <v>22362</v>
      </c>
      <c r="F72" s="33">
        <f t="shared" si="12"/>
        <v>0.007499549765425271</v>
      </c>
      <c r="G72" s="15">
        <f t="shared" si="13"/>
        <v>0.1401621373578749</v>
      </c>
      <c r="H72" s="12">
        <f t="shared" si="14"/>
        <v>2749</v>
      </c>
      <c r="I72" s="27">
        <f t="shared" si="15"/>
        <v>0.009099756368836396</v>
      </c>
      <c r="J72" s="9">
        <v>22205.54</v>
      </c>
      <c r="K72" s="12">
        <v>22518.82</v>
      </c>
      <c r="L72" s="27">
        <f t="shared" si="16"/>
        <v>0.014108191018997908</v>
      </c>
      <c r="M72" s="12">
        <f t="shared" si="17"/>
        <v>313.27999999999884</v>
      </c>
    </row>
    <row r="73" spans="1:13" ht="15">
      <c r="A73" s="149">
        <v>81</v>
      </c>
      <c r="B73" s="5" t="s">
        <v>257</v>
      </c>
      <c r="C73" s="8">
        <v>74488</v>
      </c>
      <c r="D73" s="12">
        <v>85101</v>
      </c>
      <c r="E73" s="9">
        <v>86095</v>
      </c>
      <c r="F73" s="33">
        <f t="shared" si="12"/>
        <v>0.02887370257822595</v>
      </c>
      <c r="G73" s="15">
        <f t="shared" si="13"/>
        <v>0.1558237568467404</v>
      </c>
      <c r="H73" s="12">
        <f t="shared" si="14"/>
        <v>11607</v>
      </c>
      <c r="I73" s="27">
        <f t="shared" si="15"/>
        <v>0.03842156135797892</v>
      </c>
      <c r="J73" s="9">
        <v>83311.73</v>
      </c>
      <c r="K73" s="12">
        <v>84521.62</v>
      </c>
      <c r="L73" s="27">
        <f t="shared" si="16"/>
        <v>0.01452244479858958</v>
      </c>
      <c r="M73" s="12">
        <f t="shared" si="17"/>
        <v>1209.8899999999994</v>
      </c>
    </row>
    <row r="74" spans="1:13" ht="15">
      <c r="A74" s="149">
        <v>82</v>
      </c>
      <c r="B74" s="5" t="s">
        <v>258</v>
      </c>
      <c r="C74" s="8">
        <v>100391</v>
      </c>
      <c r="D74" s="12">
        <v>115136</v>
      </c>
      <c r="E74" s="9">
        <v>116803</v>
      </c>
      <c r="F74" s="33">
        <f t="shared" si="12"/>
        <v>0.039172252537830604</v>
      </c>
      <c r="G74" s="15">
        <f t="shared" si="13"/>
        <v>0.1634807901106673</v>
      </c>
      <c r="H74" s="12">
        <f t="shared" si="14"/>
        <v>16412</v>
      </c>
      <c r="I74" s="27">
        <f t="shared" si="15"/>
        <v>0.054327101318786084</v>
      </c>
      <c r="J74" s="9">
        <v>117964.9</v>
      </c>
      <c r="K74" s="12">
        <v>120163.3</v>
      </c>
      <c r="L74" s="27">
        <f t="shared" si="16"/>
        <v>0.01863605191035646</v>
      </c>
      <c r="M74" s="12">
        <f t="shared" si="17"/>
        <v>2198.4000000000087</v>
      </c>
    </row>
    <row r="75" spans="1:13" ht="15">
      <c r="A75" s="149">
        <v>84</v>
      </c>
      <c r="B75" s="5" t="s">
        <v>259</v>
      </c>
      <c r="C75" s="8">
        <v>660</v>
      </c>
      <c r="D75" s="12">
        <v>685</v>
      </c>
      <c r="E75" s="9">
        <v>686</v>
      </c>
      <c r="F75" s="33">
        <f t="shared" si="12"/>
        <v>0.0002300639987068123</v>
      </c>
      <c r="G75" s="15">
        <f t="shared" si="13"/>
        <v>0.03939393939393939</v>
      </c>
      <c r="H75" s="12">
        <f t="shared" si="14"/>
        <v>26</v>
      </c>
      <c r="I75" s="27">
        <f t="shared" si="15"/>
        <v>8.606535670780149E-05</v>
      </c>
      <c r="J75" s="9">
        <v>694.1376</v>
      </c>
      <c r="K75" s="12">
        <v>708.2668</v>
      </c>
      <c r="L75" s="27">
        <f t="shared" si="16"/>
        <v>0.020355041997436773</v>
      </c>
      <c r="M75" s="12">
        <f t="shared" si="17"/>
        <v>14.129199999999969</v>
      </c>
    </row>
    <row r="76" spans="1:13" ht="15">
      <c r="A76" s="149">
        <v>85</v>
      </c>
      <c r="B76" s="5" t="s">
        <v>260</v>
      </c>
      <c r="C76" s="8">
        <v>236398</v>
      </c>
      <c r="D76" s="12">
        <v>268517</v>
      </c>
      <c r="E76" s="9">
        <v>276581</v>
      </c>
      <c r="F76" s="33">
        <f t="shared" si="12"/>
        <v>0.09275704202088753</v>
      </c>
      <c r="G76" s="15">
        <f t="shared" si="13"/>
        <v>0.16998028748128158</v>
      </c>
      <c r="H76" s="12">
        <f t="shared" si="14"/>
        <v>40183</v>
      </c>
      <c r="I76" s="27">
        <f t="shared" si="15"/>
        <v>0.1330140087919072</v>
      </c>
      <c r="J76" s="9">
        <v>267527.6</v>
      </c>
      <c r="K76" s="12">
        <v>270120.3</v>
      </c>
      <c r="L76" s="27">
        <f t="shared" si="16"/>
        <v>0.009691336520045078</v>
      </c>
      <c r="M76" s="12">
        <f t="shared" si="17"/>
        <v>2592.7000000000116</v>
      </c>
    </row>
    <row r="77" spans="1:13" ht="15">
      <c r="A77" s="149">
        <v>86</v>
      </c>
      <c r="B77" s="5" t="s">
        <v>261</v>
      </c>
      <c r="C77" s="8">
        <v>131348</v>
      </c>
      <c r="D77" s="12">
        <v>152876</v>
      </c>
      <c r="E77" s="9">
        <v>156227</v>
      </c>
      <c r="F77" s="33">
        <f t="shared" si="12"/>
        <v>0.052393889688001696</v>
      </c>
      <c r="G77" s="15">
        <f t="shared" si="13"/>
        <v>0.18941285744739167</v>
      </c>
      <c r="H77" s="12">
        <f t="shared" si="14"/>
        <v>24879</v>
      </c>
      <c r="I77" s="27">
        <f t="shared" si="15"/>
        <v>0.08235461575128436</v>
      </c>
      <c r="J77" s="9">
        <v>154450.5</v>
      </c>
      <c r="K77" s="12">
        <v>156155.1</v>
      </c>
      <c r="L77" s="27">
        <f t="shared" si="16"/>
        <v>0.011036545689395669</v>
      </c>
      <c r="M77" s="12">
        <f t="shared" si="17"/>
        <v>1704.6000000000058</v>
      </c>
    </row>
    <row r="78" spans="1:13" ht="15">
      <c r="A78" s="149">
        <v>87</v>
      </c>
      <c r="B78" s="5" t="s">
        <v>262</v>
      </c>
      <c r="C78" s="8">
        <v>9541</v>
      </c>
      <c r="D78" s="12">
        <v>10131</v>
      </c>
      <c r="E78" s="9">
        <v>10285</v>
      </c>
      <c r="F78" s="33">
        <f t="shared" si="12"/>
        <v>0.0034492831292996565</v>
      </c>
      <c r="G78" s="15">
        <f t="shared" si="13"/>
        <v>0.0779792474583377</v>
      </c>
      <c r="H78" s="12">
        <f t="shared" si="14"/>
        <v>744</v>
      </c>
      <c r="I78" s="27">
        <f t="shared" si="15"/>
        <v>0.002462793284254012</v>
      </c>
      <c r="J78" s="9">
        <v>10127.28</v>
      </c>
      <c r="K78" s="12">
        <v>10318.44</v>
      </c>
      <c r="L78" s="27">
        <f t="shared" si="16"/>
        <v>0.01887574946086213</v>
      </c>
      <c r="M78" s="12">
        <f t="shared" si="17"/>
        <v>191.15999999999985</v>
      </c>
    </row>
    <row r="79" spans="1:13" ht="15">
      <c r="A79" s="149">
        <v>88</v>
      </c>
      <c r="B79" s="5" t="s">
        <v>263</v>
      </c>
      <c r="C79" s="8">
        <v>17562</v>
      </c>
      <c r="D79" s="12">
        <v>20744</v>
      </c>
      <c r="E79" s="9">
        <v>21011</v>
      </c>
      <c r="F79" s="33">
        <f t="shared" si="12"/>
        <v>0.007046464543482263</v>
      </c>
      <c r="G79" s="15">
        <f t="shared" si="13"/>
        <v>0.196389932809475</v>
      </c>
      <c r="H79" s="12">
        <f t="shared" si="14"/>
        <v>3449</v>
      </c>
      <c r="I79" s="27">
        <f t="shared" si="15"/>
        <v>0.011416900587892591</v>
      </c>
      <c r="J79" s="9">
        <v>20555.55</v>
      </c>
      <c r="K79" s="12">
        <v>20776.53</v>
      </c>
      <c r="L79" s="27">
        <f t="shared" si="16"/>
        <v>0.010750381283886813</v>
      </c>
      <c r="M79" s="12">
        <f t="shared" si="17"/>
        <v>220.97999999999956</v>
      </c>
    </row>
    <row r="80" spans="1:13" ht="15">
      <c r="A80" s="149">
        <v>90</v>
      </c>
      <c r="B80" s="5" t="s">
        <v>264</v>
      </c>
      <c r="C80" s="8">
        <v>3928</v>
      </c>
      <c r="D80" s="12">
        <v>4050</v>
      </c>
      <c r="E80" s="9">
        <v>4273</v>
      </c>
      <c r="F80" s="33">
        <f t="shared" si="12"/>
        <v>0.0014330371231402461</v>
      </c>
      <c r="G80" s="15">
        <f t="shared" si="13"/>
        <v>0.08783095723014257</v>
      </c>
      <c r="H80" s="12">
        <f t="shared" si="14"/>
        <v>345</v>
      </c>
      <c r="I80" s="27">
        <f t="shared" si="15"/>
        <v>0.0011420210793919813</v>
      </c>
      <c r="J80" s="9">
        <v>4114.054</v>
      </c>
      <c r="K80" s="12">
        <v>4236.365</v>
      </c>
      <c r="L80" s="27">
        <f t="shared" si="16"/>
        <v>0.02973004243502873</v>
      </c>
      <c r="M80" s="12">
        <f t="shared" si="17"/>
        <v>122.3109999999997</v>
      </c>
    </row>
    <row r="81" spans="1:13" ht="15">
      <c r="A81" s="149">
        <v>91</v>
      </c>
      <c r="B81" s="5" t="s">
        <v>265</v>
      </c>
      <c r="C81" s="8">
        <v>808</v>
      </c>
      <c r="D81" s="12">
        <v>776</v>
      </c>
      <c r="E81" s="9">
        <v>758</v>
      </c>
      <c r="F81" s="33">
        <f t="shared" si="12"/>
        <v>0.0002542106574632124</v>
      </c>
      <c r="G81" s="15">
        <f t="shared" si="13"/>
        <v>-0.06188118811881188</v>
      </c>
      <c r="H81" s="12">
        <f t="shared" si="14"/>
        <v>-50</v>
      </c>
      <c r="I81" s="27">
        <f t="shared" si="15"/>
        <v>-0.0001655103013611567</v>
      </c>
      <c r="J81" s="9">
        <v>673.2638</v>
      </c>
      <c r="K81" s="12">
        <v>654.6667</v>
      </c>
      <c r="L81" s="27">
        <f t="shared" si="16"/>
        <v>-0.027622307927442344</v>
      </c>
      <c r="M81" s="12">
        <f t="shared" si="17"/>
        <v>-18.597099999999955</v>
      </c>
    </row>
    <row r="82" spans="1:13" ht="15">
      <c r="A82" s="149">
        <v>92</v>
      </c>
      <c r="B82" s="5" t="s">
        <v>266</v>
      </c>
      <c r="C82" s="8">
        <v>5192</v>
      </c>
      <c r="D82" s="12">
        <v>3558</v>
      </c>
      <c r="E82" s="9">
        <v>3434</v>
      </c>
      <c r="F82" s="33">
        <f t="shared" si="12"/>
        <v>0.0011516614745760835</v>
      </c>
      <c r="G82" s="15">
        <f t="shared" si="13"/>
        <v>-0.33859784283513095</v>
      </c>
      <c r="H82" s="12">
        <f t="shared" si="14"/>
        <v>-1758</v>
      </c>
      <c r="I82" s="27">
        <f t="shared" si="15"/>
        <v>-0.0058193421958582705</v>
      </c>
      <c r="J82" s="9">
        <v>3710.897</v>
      </c>
      <c r="K82" s="12">
        <v>3414.658</v>
      </c>
      <c r="L82" s="27">
        <f t="shared" si="16"/>
        <v>-0.07982948597064268</v>
      </c>
      <c r="M82" s="12">
        <f t="shared" si="17"/>
        <v>-296.23900000000003</v>
      </c>
    </row>
    <row r="83" spans="1:13" ht="15">
      <c r="A83" s="149">
        <v>93</v>
      </c>
      <c r="B83" s="5" t="s">
        <v>267</v>
      </c>
      <c r="C83" s="8">
        <v>11281</v>
      </c>
      <c r="D83" s="12">
        <v>14098</v>
      </c>
      <c r="E83" s="9">
        <v>14292</v>
      </c>
      <c r="F83" s="33">
        <f t="shared" si="12"/>
        <v>0.0047931117631454245</v>
      </c>
      <c r="G83" s="15">
        <f t="shared" si="13"/>
        <v>0.2669089619714564</v>
      </c>
      <c r="H83" s="12">
        <f t="shared" si="14"/>
        <v>3011</v>
      </c>
      <c r="I83" s="27">
        <f t="shared" si="15"/>
        <v>0.009967030347968857</v>
      </c>
      <c r="J83" s="9">
        <v>14357.86</v>
      </c>
      <c r="K83" s="12">
        <v>14565.23</v>
      </c>
      <c r="L83" s="27">
        <f t="shared" si="16"/>
        <v>0.014442960162586832</v>
      </c>
      <c r="M83" s="12">
        <f t="shared" si="17"/>
        <v>207.36999999999898</v>
      </c>
    </row>
    <row r="84" spans="1:13" ht="15">
      <c r="A84" s="149">
        <v>94</v>
      </c>
      <c r="B84" s="5" t="s">
        <v>268</v>
      </c>
      <c r="C84" s="8">
        <v>12787</v>
      </c>
      <c r="D84" s="12">
        <v>13787</v>
      </c>
      <c r="E84" s="9">
        <v>14242</v>
      </c>
      <c r="F84" s="33">
        <f t="shared" si="12"/>
        <v>0.0047763432501201466</v>
      </c>
      <c r="G84" s="15">
        <f t="shared" si="13"/>
        <v>0.11378744036912489</v>
      </c>
      <c r="H84" s="12">
        <f t="shared" si="14"/>
        <v>1455</v>
      </c>
      <c r="I84" s="27">
        <f t="shared" si="15"/>
        <v>0.004816349769609661</v>
      </c>
      <c r="J84" s="9">
        <v>13547.75</v>
      </c>
      <c r="K84" s="12">
        <v>13913.72</v>
      </c>
      <c r="L84" s="27">
        <f t="shared" si="16"/>
        <v>0.027013341698806027</v>
      </c>
      <c r="M84" s="12">
        <f t="shared" si="17"/>
        <v>365.96999999999935</v>
      </c>
    </row>
    <row r="85" spans="1:13" ht="15">
      <c r="A85" s="149">
        <v>95</v>
      </c>
      <c r="B85" s="5" t="s">
        <v>269</v>
      </c>
      <c r="C85" s="8">
        <v>15223</v>
      </c>
      <c r="D85" s="12">
        <v>14863</v>
      </c>
      <c r="E85" s="9">
        <v>14659</v>
      </c>
      <c r="F85" s="33">
        <f t="shared" si="12"/>
        <v>0.004916192648750964</v>
      </c>
      <c r="G85" s="15">
        <f t="shared" si="13"/>
        <v>-0.03704920186559811</v>
      </c>
      <c r="H85" s="12">
        <f t="shared" si="14"/>
        <v>-564</v>
      </c>
      <c r="I85" s="27">
        <f t="shared" si="15"/>
        <v>-0.0018669561993538478</v>
      </c>
      <c r="J85" s="9">
        <v>14941.68</v>
      </c>
      <c r="K85" s="12">
        <v>14637.26</v>
      </c>
      <c r="L85" s="27">
        <f t="shared" si="16"/>
        <v>-0.020373880313324877</v>
      </c>
      <c r="M85" s="12">
        <f t="shared" si="17"/>
        <v>-304.4200000000001</v>
      </c>
    </row>
    <row r="86" spans="1:13" ht="15">
      <c r="A86" s="149">
        <v>96</v>
      </c>
      <c r="B86" s="5" t="s">
        <v>270</v>
      </c>
      <c r="C86" s="8">
        <v>103275</v>
      </c>
      <c r="D86" s="12">
        <v>119578</v>
      </c>
      <c r="E86" s="9">
        <v>119438</v>
      </c>
      <c r="F86" s="33">
        <f t="shared" si="12"/>
        <v>0.04005595317426275</v>
      </c>
      <c r="G86" s="15">
        <f t="shared" si="13"/>
        <v>0.1565044783345437</v>
      </c>
      <c r="H86" s="12">
        <f t="shared" si="14"/>
        <v>16163</v>
      </c>
      <c r="I86" s="27">
        <f t="shared" si="15"/>
        <v>0.05350286001800752</v>
      </c>
      <c r="J86" s="9">
        <v>114472.3</v>
      </c>
      <c r="K86" s="12">
        <v>115465.2</v>
      </c>
      <c r="L86" s="27">
        <f t="shared" si="16"/>
        <v>0.008673714077554082</v>
      </c>
      <c r="M86" s="12">
        <f t="shared" si="17"/>
        <v>992.8999999999942</v>
      </c>
    </row>
    <row r="87" spans="1:13" ht="15">
      <c r="A87" s="149">
        <v>97</v>
      </c>
      <c r="B87" s="5" t="s">
        <v>271</v>
      </c>
      <c r="C87" s="8">
        <v>2483</v>
      </c>
      <c r="D87" s="12">
        <v>7205</v>
      </c>
      <c r="E87" s="9">
        <v>8294</v>
      </c>
      <c r="F87" s="33">
        <f t="shared" si="12"/>
        <v>0.002781560940633092</v>
      </c>
      <c r="G87" s="15">
        <f t="shared" si="13"/>
        <v>2.3403141361256545</v>
      </c>
      <c r="H87" s="12">
        <f t="shared" si="14"/>
        <v>5811</v>
      </c>
      <c r="I87" s="27">
        <f t="shared" si="15"/>
        <v>0.019235607224193634</v>
      </c>
      <c r="J87" s="9">
        <v>7248.043</v>
      </c>
      <c r="K87" s="12">
        <v>8325.2</v>
      </c>
      <c r="L87" s="27">
        <f t="shared" si="16"/>
        <v>0.14861349470470872</v>
      </c>
      <c r="M87" s="12">
        <f t="shared" si="17"/>
        <v>1077.157000000001</v>
      </c>
    </row>
    <row r="88" spans="1:13" ht="15">
      <c r="A88" s="149">
        <v>98</v>
      </c>
      <c r="B88" s="5" t="s">
        <v>272</v>
      </c>
      <c r="C88" s="8">
        <v>1005</v>
      </c>
      <c r="D88" s="12">
        <v>988</v>
      </c>
      <c r="E88" s="9">
        <v>1028</v>
      </c>
      <c r="F88" s="33">
        <f t="shared" si="12"/>
        <v>0.0003447606277997129</v>
      </c>
      <c r="G88" s="15">
        <f t="shared" si="13"/>
        <v>0.022885572139303482</v>
      </c>
      <c r="H88" s="12">
        <f t="shared" si="14"/>
        <v>23</v>
      </c>
      <c r="I88" s="27">
        <f t="shared" si="15"/>
        <v>7.613473862613209E-05</v>
      </c>
      <c r="J88" s="9">
        <v>993.917</v>
      </c>
      <c r="K88" s="12">
        <v>1006.847</v>
      </c>
      <c r="L88" s="27">
        <f t="shared" si="16"/>
        <v>0.013009134565562264</v>
      </c>
      <c r="M88" s="12">
        <f t="shared" si="17"/>
        <v>12.92999999999995</v>
      </c>
    </row>
    <row r="89" spans="1:13" ht="15.75" thickBot="1">
      <c r="A89" s="150">
        <v>99</v>
      </c>
      <c r="B89" s="6" t="s">
        <v>273</v>
      </c>
      <c r="C89" s="8">
        <v>1396</v>
      </c>
      <c r="D89" s="12">
        <v>1500</v>
      </c>
      <c r="E89" s="9">
        <v>1493</v>
      </c>
      <c r="F89" s="33">
        <f t="shared" si="12"/>
        <v>0.000500707798934797</v>
      </c>
      <c r="G89" s="15">
        <f t="shared" si="13"/>
        <v>0.06948424068767908</v>
      </c>
      <c r="H89" s="12">
        <f t="shared" si="14"/>
        <v>97</v>
      </c>
      <c r="I89" s="27">
        <f t="shared" si="15"/>
        <v>0.000321089984640644</v>
      </c>
      <c r="J89" s="9">
        <v>1508.591</v>
      </c>
      <c r="K89" s="12">
        <v>1449.703</v>
      </c>
      <c r="L89" s="27">
        <f t="shared" si="16"/>
        <v>-0.03903509963933228</v>
      </c>
      <c r="M89" s="12">
        <f t="shared" si="17"/>
        <v>-58.88799999999992</v>
      </c>
    </row>
    <row r="90" spans="1:13" ht="15.75" thickBot="1">
      <c r="A90" s="151" t="s">
        <v>274</v>
      </c>
      <c r="B90" s="152"/>
      <c r="C90" s="46">
        <v>2679683</v>
      </c>
      <c r="D90" s="45">
        <v>2964490</v>
      </c>
      <c r="E90" s="100">
        <v>2981779</v>
      </c>
      <c r="F90" s="35">
        <f t="shared" si="12"/>
        <v>1</v>
      </c>
      <c r="G90" s="21">
        <f t="shared" si="13"/>
        <v>0.11273572284482904</v>
      </c>
      <c r="H90" s="45">
        <f t="shared" si="14"/>
        <v>302096</v>
      </c>
      <c r="I90" s="29">
        <f t="shared" si="15"/>
        <v>1</v>
      </c>
      <c r="J90" s="100">
        <v>2975642</v>
      </c>
      <c r="K90" s="45">
        <v>2995760</v>
      </c>
      <c r="L90" s="29">
        <f t="shared" si="16"/>
        <v>0.006760893951624557</v>
      </c>
      <c r="M90" s="45">
        <f t="shared" si="17"/>
        <v>20118</v>
      </c>
    </row>
    <row r="91" spans="3:11" s="53" customFormat="1" ht="15">
      <c r="C91" s="130"/>
      <c r="D91" s="2"/>
      <c r="E91" s="2"/>
      <c r="H91" s="83"/>
      <c r="I91" s="84"/>
      <c r="J91" s="93"/>
      <c r="K91" s="93"/>
    </row>
    <row r="92" spans="3:11" ht="15">
      <c r="C92" s="2"/>
      <c r="D92" s="2"/>
      <c r="E92" s="2"/>
      <c r="J92" s="92"/>
      <c r="K92" s="92"/>
    </row>
  </sheetData>
  <sheetProtection/>
  <autoFilter ref="A1:M90">
    <sortState ref="A2:M92">
      <sortCondition sortBy="value" ref="A2:A92"/>
    </sortState>
  </autoFilter>
  <mergeCells count="1">
    <mergeCell ref="A90:B90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F1">
      <pane ySplit="1" topLeftCell="A2" activePane="bottomLeft" state="frozen"/>
      <selection pane="topLeft" activeCell="A1" sqref="A1"/>
      <selection pane="bottomLeft" activeCell="J7" sqref="J7"/>
    </sheetView>
  </sheetViews>
  <sheetFormatPr defaultColWidth="8.8515625" defaultRowHeight="15"/>
  <cols>
    <col min="1" max="1" width="13.7109375" style="0" bestFit="1" customWidth="1"/>
    <col min="2" max="2" width="68.7109375" style="0" customWidth="1"/>
    <col min="3" max="3" width="12.00390625" style="0" bestFit="1" customWidth="1"/>
    <col min="4" max="4" width="12.00390625" style="0" customWidth="1"/>
    <col min="5" max="5" width="12.00390625" style="0" bestFit="1" customWidth="1"/>
    <col min="6" max="6" width="33.140625" style="0" customWidth="1"/>
    <col min="7" max="7" width="28.421875" style="0" customWidth="1"/>
    <col min="8" max="8" width="26.7109375" style="0" customWidth="1"/>
    <col min="9" max="9" width="20.28125" style="0" customWidth="1"/>
    <col min="10" max="11" width="21.28125" style="0" bestFit="1" customWidth="1"/>
    <col min="12" max="13" width="36.421875" style="0" customWidth="1"/>
  </cols>
  <sheetData>
    <row r="1" spans="1:13" ht="45.75" thickBot="1">
      <c r="A1" s="31" t="s">
        <v>176</v>
      </c>
      <c r="B1" s="16" t="s">
        <v>177</v>
      </c>
      <c r="C1" s="89">
        <v>40878</v>
      </c>
      <c r="D1" s="90">
        <v>41214</v>
      </c>
      <c r="E1" s="89">
        <v>41244</v>
      </c>
      <c r="F1" s="13" t="s">
        <v>316</v>
      </c>
      <c r="G1" s="13" t="s">
        <v>285</v>
      </c>
      <c r="H1" s="13" t="s">
        <v>286</v>
      </c>
      <c r="I1" s="13" t="s">
        <v>278</v>
      </c>
      <c r="J1" s="63" t="s">
        <v>280</v>
      </c>
      <c r="K1" s="61" t="s">
        <v>279</v>
      </c>
      <c r="L1" s="43" t="s">
        <v>317</v>
      </c>
      <c r="M1" s="34" t="s">
        <v>318</v>
      </c>
    </row>
    <row r="2" spans="1:13" ht="15">
      <c r="A2" s="3">
        <v>10</v>
      </c>
      <c r="B2" s="5" t="s">
        <v>194</v>
      </c>
      <c r="C2" s="94">
        <v>91684</v>
      </c>
      <c r="D2" s="11">
        <v>105536</v>
      </c>
      <c r="E2" s="7">
        <v>104796</v>
      </c>
      <c r="F2" s="32">
        <f aca="true" t="shared" si="0" ref="F2:F25">E2/$E$26</f>
        <v>0.14218360565879787</v>
      </c>
      <c r="G2" s="14">
        <f aca="true" t="shared" si="1" ref="G2:G25">(E2-C2)/C2</f>
        <v>0.1430129575498451</v>
      </c>
      <c r="H2" s="11">
        <f aca="true" t="shared" si="2" ref="H2:H25">E2-C2</f>
        <v>13112</v>
      </c>
      <c r="I2" s="106">
        <f aca="true" t="shared" si="3" ref="I2:I25">H2/$H$26</f>
        <v>0.1782829793598564</v>
      </c>
      <c r="J2" s="11">
        <v>103127.5</v>
      </c>
      <c r="K2" s="7">
        <v>104364.6</v>
      </c>
      <c r="L2" s="37">
        <f aca="true" t="shared" si="4" ref="L2:L25">(K2-J2)/J2</f>
        <v>0.011995830404111472</v>
      </c>
      <c r="M2" s="11">
        <f aca="true" t="shared" si="5" ref="M2:M25">K2-J2</f>
        <v>1237.1000000000058</v>
      </c>
    </row>
    <row r="3" spans="1:13" ht="15">
      <c r="A3" s="3">
        <v>11</v>
      </c>
      <c r="B3" s="5" t="s">
        <v>195</v>
      </c>
      <c r="C3" s="8">
        <v>1749</v>
      </c>
      <c r="D3" s="12">
        <v>1811</v>
      </c>
      <c r="E3" s="9">
        <v>1819</v>
      </c>
      <c r="F3" s="33">
        <f t="shared" si="0"/>
        <v>0.0024679565889285217</v>
      </c>
      <c r="G3" s="15">
        <f t="shared" si="1"/>
        <v>0.040022870211549454</v>
      </c>
      <c r="H3" s="12">
        <f t="shared" si="2"/>
        <v>70</v>
      </c>
      <c r="I3" s="77">
        <f t="shared" si="3"/>
        <v>0.0009517852772414543</v>
      </c>
      <c r="J3" s="12">
        <v>1805.858</v>
      </c>
      <c r="K3" s="9">
        <v>1844.909</v>
      </c>
      <c r="L3" s="27">
        <f t="shared" si="4"/>
        <v>0.02162462386300593</v>
      </c>
      <c r="M3" s="12">
        <f t="shared" si="5"/>
        <v>39.05100000000016</v>
      </c>
    </row>
    <row r="4" spans="1:13" ht="15">
      <c r="A4" s="3">
        <v>12</v>
      </c>
      <c r="B4" s="5" t="s">
        <v>196</v>
      </c>
      <c r="C4" s="8">
        <v>2610</v>
      </c>
      <c r="D4" s="12">
        <v>2281</v>
      </c>
      <c r="E4" s="9">
        <v>2567</v>
      </c>
      <c r="F4" s="33">
        <f t="shared" si="0"/>
        <v>0.003482817242319689</v>
      </c>
      <c r="G4" s="15">
        <f t="shared" si="1"/>
        <v>-0.016475095785440614</v>
      </c>
      <c r="H4" s="12">
        <f t="shared" si="2"/>
        <v>-43</v>
      </c>
      <c r="I4" s="77">
        <f t="shared" si="3"/>
        <v>-0.0005846680988768933</v>
      </c>
      <c r="J4" s="12">
        <v>1683.779</v>
      </c>
      <c r="K4" s="9">
        <v>1709.891</v>
      </c>
      <c r="L4" s="27">
        <f t="shared" si="4"/>
        <v>0.01550797343356823</v>
      </c>
      <c r="M4" s="12">
        <f t="shared" si="5"/>
        <v>26.11200000000008</v>
      </c>
    </row>
    <row r="5" spans="1:13" ht="15">
      <c r="A5" s="3">
        <v>13</v>
      </c>
      <c r="B5" s="5" t="s">
        <v>197</v>
      </c>
      <c r="C5" s="8">
        <v>114794</v>
      </c>
      <c r="D5" s="12">
        <v>124693</v>
      </c>
      <c r="E5" s="9">
        <v>125175</v>
      </c>
      <c r="F5" s="33">
        <f t="shared" si="0"/>
        <v>0.1698331314013896</v>
      </c>
      <c r="G5" s="15">
        <f t="shared" si="1"/>
        <v>0.09043155565621896</v>
      </c>
      <c r="H5" s="12">
        <f t="shared" si="2"/>
        <v>10381</v>
      </c>
      <c r="I5" s="77">
        <f t="shared" si="3"/>
        <v>0.14114975661490767</v>
      </c>
      <c r="J5" s="12">
        <v>124292.2</v>
      </c>
      <c r="K5" s="9">
        <v>124948.1</v>
      </c>
      <c r="L5" s="27">
        <f t="shared" si="4"/>
        <v>0.005277080943132464</v>
      </c>
      <c r="M5" s="12">
        <f t="shared" si="5"/>
        <v>655.9000000000087</v>
      </c>
    </row>
    <row r="6" spans="1:13" ht="15">
      <c r="A6" s="3">
        <v>14</v>
      </c>
      <c r="B6" s="5" t="s">
        <v>198</v>
      </c>
      <c r="C6" s="8">
        <v>190594</v>
      </c>
      <c r="D6" s="12">
        <v>211574</v>
      </c>
      <c r="E6" s="9">
        <v>214650</v>
      </c>
      <c r="F6" s="33">
        <f t="shared" si="0"/>
        <v>0.29122973161820076</v>
      </c>
      <c r="G6" s="15">
        <f t="shared" si="1"/>
        <v>0.12621593544392792</v>
      </c>
      <c r="H6" s="12">
        <f t="shared" si="2"/>
        <v>24056</v>
      </c>
      <c r="I6" s="77">
        <f t="shared" si="3"/>
        <v>0.3270878089902918</v>
      </c>
      <c r="J6" s="12">
        <v>214665.9</v>
      </c>
      <c r="K6" s="9">
        <v>216337.1</v>
      </c>
      <c r="L6" s="27">
        <f t="shared" si="4"/>
        <v>0.0077851209717053884</v>
      </c>
      <c r="M6" s="12">
        <f t="shared" si="5"/>
        <v>1671.2000000000116</v>
      </c>
    </row>
    <row r="7" spans="1:13" ht="15">
      <c r="A7" s="3">
        <v>15</v>
      </c>
      <c r="B7" s="5" t="s">
        <v>199</v>
      </c>
      <c r="C7" s="8">
        <v>9733</v>
      </c>
      <c r="D7" s="12">
        <v>11529</v>
      </c>
      <c r="E7" s="9">
        <v>11682</v>
      </c>
      <c r="F7" s="33">
        <f t="shared" si="0"/>
        <v>0.015849735498550295</v>
      </c>
      <c r="G7" s="15">
        <f t="shared" si="1"/>
        <v>0.200246583787116</v>
      </c>
      <c r="H7" s="12">
        <f t="shared" si="2"/>
        <v>1949</v>
      </c>
      <c r="I7" s="77">
        <f t="shared" si="3"/>
        <v>0.026500421504908493</v>
      </c>
      <c r="J7" s="12">
        <v>11511.3</v>
      </c>
      <c r="K7" s="9">
        <v>11708.13</v>
      </c>
      <c r="L7" s="27">
        <f t="shared" si="4"/>
        <v>0.01709885069453493</v>
      </c>
      <c r="M7" s="12">
        <f t="shared" si="5"/>
        <v>196.82999999999993</v>
      </c>
    </row>
    <row r="8" spans="1:13" ht="15">
      <c r="A8" s="3">
        <v>16</v>
      </c>
      <c r="B8" s="5" t="s">
        <v>200</v>
      </c>
      <c r="C8" s="8">
        <v>6161</v>
      </c>
      <c r="D8" s="12">
        <v>6350</v>
      </c>
      <c r="E8" s="9">
        <v>6354</v>
      </c>
      <c r="F8" s="33">
        <f t="shared" si="0"/>
        <v>0.008620888491507326</v>
      </c>
      <c r="G8" s="15">
        <f t="shared" si="1"/>
        <v>0.031326083428014934</v>
      </c>
      <c r="H8" s="12">
        <f t="shared" si="2"/>
        <v>193</v>
      </c>
      <c r="I8" s="77">
        <f t="shared" si="3"/>
        <v>0.00262420797868001</v>
      </c>
      <c r="J8" s="12">
        <v>6364.687</v>
      </c>
      <c r="K8" s="9">
        <v>6364.899</v>
      </c>
      <c r="L8" s="27">
        <f t="shared" si="4"/>
        <v>3.3308786433715255E-05</v>
      </c>
      <c r="M8" s="12">
        <f t="shared" si="5"/>
        <v>0.21200000000044383</v>
      </c>
    </row>
    <row r="9" spans="1:13" ht="15">
      <c r="A9" s="3">
        <v>17</v>
      </c>
      <c r="B9" s="5" t="s">
        <v>201</v>
      </c>
      <c r="C9" s="8">
        <v>7527</v>
      </c>
      <c r="D9" s="12">
        <v>7558</v>
      </c>
      <c r="E9" s="9">
        <v>7556</v>
      </c>
      <c r="F9" s="33">
        <f t="shared" si="0"/>
        <v>0.010251720717946075</v>
      </c>
      <c r="G9" s="15">
        <f t="shared" si="1"/>
        <v>0.0038527965989105886</v>
      </c>
      <c r="H9" s="12">
        <f t="shared" si="2"/>
        <v>29</v>
      </c>
      <c r="I9" s="77">
        <f t="shared" si="3"/>
        <v>0.0003943110434286025</v>
      </c>
      <c r="J9" s="12">
        <v>7469.821</v>
      </c>
      <c r="K9" s="9">
        <v>7447.355</v>
      </c>
      <c r="L9" s="27">
        <f t="shared" si="4"/>
        <v>-0.0030075687221956656</v>
      </c>
      <c r="M9" s="12">
        <f t="shared" si="5"/>
        <v>-22.46600000000035</v>
      </c>
    </row>
    <row r="10" spans="1:13" ht="15">
      <c r="A10" s="3">
        <v>18</v>
      </c>
      <c r="B10" s="5" t="s">
        <v>202</v>
      </c>
      <c r="C10" s="8">
        <v>15805</v>
      </c>
      <c r="D10" s="12">
        <v>16159</v>
      </c>
      <c r="E10" s="9">
        <v>16133</v>
      </c>
      <c r="F10" s="33">
        <f t="shared" si="0"/>
        <v>0.021888699092459503</v>
      </c>
      <c r="G10" s="15">
        <f t="shared" si="1"/>
        <v>0.020752926289149005</v>
      </c>
      <c r="H10" s="12">
        <f t="shared" si="2"/>
        <v>328</v>
      </c>
      <c r="I10" s="77">
        <f t="shared" si="3"/>
        <v>0.004459793870502815</v>
      </c>
      <c r="J10" s="12">
        <v>16440.1</v>
      </c>
      <c r="K10" s="9">
        <v>16401.38</v>
      </c>
      <c r="L10" s="27">
        <f t="shared" si="4"/>
        <v>-0.0023552168174158024</v>
      </c>
      <c r="M10" s="12">
        <f t="shared" si="5"/>
        <v>-38.719999999997526</v>
      </c>
    </row>
    <row r="11" spans="1:13" ht="15">
      <c r="A11" s="3">
        <v>19</v>
      </c>
      <c r="B11" s="5" t="s">
        <v>203</v>
      </c>
      <c r="C11" s="8">
        <v>1016</v>
      </c>
      <c r="D11" s="12">
        <v>1112</v>
      </c>
      <c r="E11" s="9">
        <v>1121</v>
      </c>
      <c r="F11" s="33">
        <f t="shared" si="0"/>
        <v>0.0015209342145073516</v>
      </c>
      <c r="G11" s="15">
        <f t="shared" si="1"/>
        <v>0.10334645669291338</v>
      </c>
      <c r="H11" s="12">
        <f t="shared" si="2"/>
        <v>105</v>
      </c>
      <c r="I11" s="77">
        <f t="shared" si="3"/>
        <v>0.0014276779158621815</v>
      </c>
      <c r="J11" s="12">
        <v>1125.693</v>
      </c>
      <c r="K11" s="9">
        <v>1136.5</v>
      </c>
      <c r="L11" s="27">
        <f t="shared" si="4"/>
        <v>0.009600308432227984</v>
      </c>
      <c r="M11" s="12">
        <f t="shared" si="5"/>
        <v>10.807000000000016</v>
      </c>
    </row>
    <row r="12" spans="1:13" ht="15">
      <c r="A12" s="3">
        <v>20</v>
      </c>
      <c r="B12" s="5" t="s">
        <v>204</v>
      </c>
      <c r="C12" s="8">
        <v>17167</v>
      </c>
      <c r="D12" s="12">
        <v>16900</v>
      </c>
      <c r="E12" s="9">
        <v>16806</v>
      </c>
      <c r="F12" s="33">
        <f t="shared" si="0"/>
        <v>0.022801802327395676</v>
      </c>
      <c r="G12" s="15">
        <f t="shared" si="1"/>
        <v>-0.02102871788897303</v>
      </c>
      <c r="H12" s="12">
        <f t="shared" si="2"/>
        <v>-361</v>
      </c>
      <c r="I12" s="77">
        <f t="shared" si="3"/>
        <v>-0.004908492644059501</v>
      </c>
      <c r="J12" s="12">
        <v>16875.12</v>
      </c>
      <c r="K12" s="9">
        <v>16793.13</v>
      </c>
      <c r="L12" s="27">
        <f t="shared" si="4"/>
        <v>-0.004858632116393718</v>
      </c>
      <c r="M12" s="12">
        <f t="shared" si="5"/>
        <v>-81.98999999999796</v>
      </c>
    </row>
    <row r="13" spans="1:13" ht="15">
      <c r="A13" s="3">
        <v>21</v>
      </c>
      <c r="B13" s="5" t="s">
        <v>205</v>
      </c>
      <c r="C13" s="8">
        <v>3415</v>
      </c>
      <c r="D13" s="12">
        <v>4789</v>
      </c>
      <c r="E13" s="9">
        <v>5006</v>
      </c>
      <c r="F13" s="33">
        <f t="shared" si="0"/>
        <v>0.006791968490476184</v>
      </c>
      <c r="G13" s="15">
        <f t="shared" si="1"/>
        <v>0.4658857979502196</v>
      </c>
      <c r="H13" s="12">
        <f t="shared" si="2"/>
        <v>1591</v>
      </c>
      <c r="I13" s="77">
        <f t="shared" si="3"/>
        <v>0.021632719658445054</v>
      </c>
      <c r="J13" s="12">
        <v>4738.414</v>
      </c>
      <c r="K13" s="9">
        <v>4959.432</v>
      </c>
      <c r="L13" s="27">
        <f t="shared" si="4"/>
        <v>0.046643877044091134</v>
      </c>
      <c r="M13" s="12">
        <f t="shared" si="5"/>
        <v>221.01800000000003</v>
      </c>
    </row>
    <row r="14" spans="1:13" ht="15">
      <c r="A14" s="3">
        <v>22</v>
      </c>
      <c r="B14" s="5" t="s">
        <v>206</v>
      </c>
      <c r="C14" s="8">
        <v>26264</v>
      </c>
      <c r="D14" s="12">
        <v>30170</v>
      </c>
      <c r="E14" s="9">
        <v>30300</v>
      </c>
      <c r="F14" s="33">
        <f t="shared" si="0"/>
        <v>0.04110999705581869</v>
      </c>
      <c r="G14" s="15">
        <f t="shared" si="1"/>
        <v>0.1536704233932379</v>
      </c>
      <c r="H14" s="12">
        <f t="shared" si="2"/>
        <v>4036</v>
      </c>
      <c r="I14" s="77">
        <f t="shared" si="3"/>
        <v>0.054877219699235855</v>
      </c>
      <c r="J14" s="12">
        <v>30177.95</v>
      </c>
      <c r="K14" s="9">
        <v>30498.83</v>
      </c>
      <c r="L14" s="27">
        <f t="shared" si="4"/>
        <v>0.01063292900942579</v>
      </c>
      <c r="M14" s="12">
        <f t="shared" si="5"/>
        <v>320.880000000001</v>
      </c>
    </row>
    <row r="15" spans="1:13" ht="15">
      <c r="A15" s="3">
        <v>23</v>
      </c>
      <c r="B15" s="5" t="s">
        <v>207</v>
      </c>
      <c r="C15" s="8">
        <v>20870</v>
      </c>
      <c r="D15" s="12">
        <v>22362</v>
      </c>
      <c r="E15" s="9">
        <v>22265</v>
      </c>
      <c r="F15" s="33">
        <f t="shared" si="0"/>
        <v>0.03020838562534004</v>
      </c>
      <c r="G15" s="15">
        <f t="shared" si="1"/>
        <v>0.06684235745088644</v>
      </c>
      <c r="H15" s="12">
        <f t="shared" si="2"/>
        <v>1395</v>
      </c>
      <c r="I15" s="77">
        <f t="shared" si="3"/>
        <v>0.018967720882168984</v>
      </c>
      <c r="J15" s="12">
        <v>22430.45</v>
      </c>
      <c r="K15" s="9">
        <v>22617.42</v>
      </c>
      <c r="L15" s="27">
        <f t="shared" si="4"/>
        <v>0.008335543870051539</v>
      </c>
      <c r="M15" s="12">
        <f t="shared" si="5"/>
        <v>186.96999999999753</v>
      </c>
    </row>
    <row r="16" spans="1:13" ht="15">
      <c r="A16" s="3">
        <v>24</v>
      </c>
      <c r="B16" s="5" t="s">
        <v>208</v>
      </c>
      <c r="C16" s="8">
        <v>11716</v>
      </c>
      <c r="D16" s="12">
        <v>12500</v>
      </c>
      <c r="E16" s="9">
        <v>12360</v>
      </c>
      <c r="F16" s="33">
        <f t="shared" si="0"/>
        <v>0.016769622561383465</v>
      </c>
      <c r="G16" s="15">
        <f t="shared" si="1"/>
        <v>0.054967565722089454</v>
      </c>
      <c r="H16" s="12">
        <f t="shared" si="2"/>
        <v>644</v>
      </c>
      <c r="I16" s="77">
        <f t="shared" si="3"/>
        <v>0.00875642455062138</v>
      </c>
      <c r="J16" s="12">
        <v>12474.65</v>
      </c>
      <c r="K16" s="9">
        <v>12348.6</v>
      </c>
      <c r="L16" s="27">
        <f t="shared" si="4"/>
        <v>-0.010104491909592596</v>
      </c>
      <c r="M16" s="12">
        <f t="shared" si="5"/>
        <v>-126.04999999999927</v>
      </c>
    </row>
    <row r="17" spans="1:13" ht="15">
      <c r="A17" s="3">
        <v>25</v>
      </c>
      <c r="B17" s="5" t="s">
        <v>209</v>
      </c>
      <c r="C17" s="8">
        <v>39027</v>
      </c>
      <c r="D17" s="12">
        <v>42606</v>
      </c>
      <c r="E17" s="9">
        <v>42767</v>
      </c>
      <c r="F17" s="33">
        <f t="shared" si="0"/>
        <v>0.058024793534197955</v>
      </c>
      <c r="G17" s="15">
        <f t="shared" si="1"/>
        <v>0.0958310912957696</v>
      </c>
      <c r="H17" s="12">
        <f t="shared" si="2"/>
        <v>3740</v>
      </c>
      <c r="I17" s="77">
        <f t="shared" si="3"/>
        <v>0.0508525276697577</v>
      </c>
      <c r="J17" s="12">
        <v>42559.43</v>
      </c>
      <c r="K17" s="9">
        <v>42788.2</v>
      </c>
      <c r="L17" s="27">
        <f t="shared" si="4"/>
        <v>0.005375306953124062</v>
      </c>
      <c r="M17" s="12">
        <f t="shared" si="5"/>
        <v>228.7699999999968</v>
      </c>
    </row>
    <row r="18" spans="1:13" ht="15">
      <c r="A18" s="3">
        <v>26</v>
      </c>
      <c r="B18" s="5" t="s">
        <v>210</v>
      </c>
      <c r="C18" s="8">
        <v>11828</v>
      </c>
      <c r="D18" s="12">
        <v>10145</v>
      </c>
      <c r="E18" s="9">
        <v>10188</v>
      </c>
      <c r="F18" s="33">
        <f t="shared" si="0"/>
        <v>0.01382272772292676</v>
      </c>
      <c r="G18" s="15">
        <f t="shared" si="1"/>
        <v>-0.1386540412580318</v>
      </c>
      <c r="H18" s="12">
        <f t="shared" si="2"/>
        <v>-1640</v>
      </c>
      <c r="I18" s="77">
        <f t="shared" si="3"/>
        <v>-0.022298969352514072</v>
      </c>
      <c r="J18" s="12">
        <v>9993.917</v>
      </c>
      <c r="K18" s="9">
        <v>10056.08</v>
      </c>
      <c r="L18" s="27">
        <f t="shared" si="4"/>
        <v>0.006220083676900706</v>
      </c>
      <c r="M18" s="12">
        <f t="shared" si="5"/>
        <v>62.163000000000466</v>
      </c>
    </row>
    <row r="19" spans="1:13" ht="15">
      <c r="A19" s="3">
        <v>27</v>
      </c>
      <c r="B19" s="5" t="s">
        <v>211</v>
      </c>
      <c r="C19" s="8">
        <v>15380</v>
      </c>
      <c r="D19" s="12">
        <v>19731</v>
      </c>
      <c r="E19" s="9">
        <v>19563</v>
      </c>
      <c r="F19" s="33">
        <f t="shared" si="0"/>
        <v>0.026542405029801357</v>
      </c>
      <c r="G19" s="15">
        <f t="shared" si="1"/>
        <v>0.2719765929778934</v>
      </c>
      <c r="H19" s="12">
        <f t="shared" si="2"/>
        <v>4183</v>
      </c>
      <c r="I19" s="77">
        <f t="shared" si="3"/>
        <v>0.05687596878144291</v>
      </c>
      <c r="J19" s="12">
        <v>19454.69</v>
      </c>
      <c r="K19" s="9">
        <v>19469.33</v>
      </c>
      <c r="L19" s="27">
        <f t="shared" si="4"/>
        <v>0.0007525177733494112</v>
      </c>
      <c r="M19" s="12">
        <f t="shared" si="5"/>
        <v>14.640000000003056</v>
      </c>
    </row>
    <row r="20" spans="1:13" ht="15">
      <c r="A20" s="3">
        <v>28</v>
      </c>
      <c r="B20" s="5" t="s">
        <v>212</v>
      </c>
      <c r="C20" s="8">
        <v>22304</v>
      </c>
      <c r="D20" s="12">
        <v>22522</v>
      </c>
      <c r="E20" s="9">
        <v>22479</v>
      </c>
      <c r="F20" s="33">
        <f t="shared" si="0"/>
        <v>0.030498733459331632</v>
      </c>
      <c r="G20" s="15">
        <f t="shared" si="1"/>
        <v>0.007846126255380202</v>
      </c>
      <c r="H20" s="12">
        <f t="shared" si="2"/>
        <v>175</v>
      </c>
      <c r="I20" s="77">
        <f t="shared" si="3"/>
        <v>0.002379463193103636</v>
      </c>
      <c r="J20" s="12">
        <v>22846.72</v>
      </c>
      <c r="K20" s="9">
        <v>22739.89</v>
      </c>
      <c r="L20" s="27">
        <f t="shared" si="4"/>
        <v>-0.00467594473079732</v>
      </c>
      <c r="M20" s="12">
        <f t="shared" si="5"/>
        <v>-106.83000000000175</v>
      </c>
    </row>
    <row r="21" spans="1:13" ht="15">
      <c r="A21" s="3">
        <v>29</v>
      </c>
      <c r="B21" s="5" t="s">
        <v>213</v>
      </c>
      <c r="C21" s="8">
        <v>12226</v>
      </c>
      <c r="D21" s="12">
        <v>16217</v>
      </c>
      <c r="E21" s="9">
        <v>16383</v>
      </c>
      <c r="F21" s="33">
        <f t="shared" si="0"/>
        <v>0.02222789048730949</v>
      </c>
      <c r="G21" s="15">
        <f t="shared" si="1"/>
        <v>0.3400130868640602</v>
      </c>
      <c r="H21" s="12">
        <f t="shared" si="2"/>
        <v>4157</v>
      </c>
      <c r="I21" s="77">
        <f t="shared" si="3"/>
        <v>0.056522448535610365</v>
      </c>
      <c r="J21" s="12">
        <v>15953.84</v>
      </c>
      <c r="K21" s="9">
        <v>16205.13</v>
      </c>
      <c r="L21" s="27">
        <f t="shared" si="4"/>
        <v>0.015751066827798137</v>
      </c>
      <c r="M21" s="12">
        <f t="shared" si="5"/>
        <v>251.28999999999905</v>
      </c>
    </row>
    <row r="22" spans="1:13" ht="15">
      <c r="A22" s="3">
        <v>30</v>
      </c>
      <c r="B22" s="5" t="s">
        <v>214</v>
      </c>
      <c r="C22" s="8">
        <v>2195</v>
      </c>
      <c r="D22" s="12">
        <v>2285</v>
      </c>
      <c r="E22" s="9">
        <v>2436</v>
      </c>
      <c r="F22" s="33">
        <f t="shared" si="0"/>
        <v>0.003305080951418295</v>
      </c>
      <c r="G22" s="15">
        <f t="shared" si="1"/>
        <v>0.10979498861047836</v>
      </c>
      <c r="H22" s="12">
        <f t="shared" si="2"/>
        <v>241</v>
      </c>
      <c r="I22" s="77">
        <f t="shared" si="3"/>
        <v>0.003276860740217007</v>
      </c>
      <c r="J22" s="12">
        <v>2320.033</v>
      </c>
      <c r="K22" s="9">
        <v>2358.739</v>
      </c>
      <c r="L22" s="27">
        <f t="shared" si="4"/>
        <v>0.016683383382908836</v>
      </c>
      <c r="M22" s="12">
        <f t="shared" si="5"/>
        <v>38.70600000000013</v>
      </c>
    </row>
    <row r="23" spans="1:13" ht="15">
      <c r="A23" s="3">
        <v>31</v>
      </c>
      <c r="B23" s="5" t="s">
        <v>215</v>
      </c>
      <c r="C23" s="8">
        <v>12278</v>
      </c>
      <c r="D23" s="12">
        <v>15073</v>
      </c>
      <c r="E23" s="9">
        <v>15494</v>
      </c>
      <c r="F23" s="33">
        <f t="shared" si="0"/>
        <v>0.021021725887222932</v>
      </c>
      <c r="G23" s="15">
        <f t="shared" si="1"/>
        <v>0.26193191073464733</v>
      </c>
      <c r="H23" s="12">
        <f t="shared" si="2"/>
        <v>3216</v>
      </c>
      <c r="I23" s="77">
        <f t="shared" si="3"/>
        <v>0.04372773502297882</v>
      </c>
      <c r="J23" s="12">
        <v>15120.47</v>
      </c>
      <c r="K23" s="9">
        <v>15510.4</v>
      </c>
      <c r="L23" s="27">
        <f t="shared" si="4"/>
        <v>0.02578821954608556</v>
      </c>
      <c r="M23" s="12">
        <f t="shared" si="5"/>
        <v>389.9300000000003</v>
      </c>
    </row>
    <row r="24" spans="1:13" ht="15">
      <c r="A24" s="3">
        <v>32</v>
      </c>
      <c r="B24" s="5" t="s">
        <v>216</v>
      </c>
      <c r="C24" s="8">
        <v>8023</v>
      </c>
      <c r="D24" s="12">
        <v>10191</v>
      </c>
      <c r="E24" s="9">
        <v>10571</v>
      </c>
      <c r="F24" s="33">
        <f t="shared" si="0"/>
        <v>0.014342368939836944</v>
      </c>
      <c r="G24" s="15">
        <f t="shared" si="1"/>
        <v>0.3175869375545307</v>
      </c>
      <c r="H24" s="12">
        <f t="shared" si="2"/>
        <v>2548</v>
      </c>
      <c r="I24" s="77">
        <f t="shared" si="3"/>
        <v>0.034644984091588935</v>
      </c>
      <c r="J24" s="12">
        <v>10294.35</v>
      </c>
      <c r="K24" s="9">
        <v>10643.28</v>
      </c>
      <c r="L24" s="27">
        <f t="shared" si="4"/>
        <v>0.03389529207769313</v>
      </c>
      <c r="M24" s="12">
        <f t="shared" si="5"/>
        <v>348.9300000000003</v>
      </c>
    </row>
    <row r="25" spans="1:13" ht="15.75" thickBot="1">
      <c r="A25" s="3">
        <v>33</v>
      </c>
      <c r="B25" s="5" t="s">
        <v>217</v>
      </c>
      <c r="C25" s="8">
        <v>19135</v>
      </c>
      <c r="D25" s="12">
        <v>18659</v>
      </c>
      <c r="E25" s="9">
        <v>18576</v>
      </c>
      <c r="F25" s="33">
        <f t="shared" si="0"/>
        <v>0.0252032774029336</v>
      </c>
      <c r="G25" s="15">
        <f t="shared" si="1"/>
        <v>-0.029213483146067417</v>
      </c>
      <c r="H25" s="12">
        <f t="shared" si="2"/>
        <v>-559</v>
      </c>
      <c r="I25" s="77">
        <f t="shared" si="3"/>
        <v>-0.007600685285399614</v>
      </c>
      <c r="J25" s="12">
        <v>18912.05</v>
      </c>
      <c r="K25" s="9">
        <v>18872.17</v>
      </c>
      <c r="L25" s="27">
        <f t="shared" si="4"/>
        <v>-0.0021087084689391696</v>
      </c>
      <c r="M25" s="12">
        <f t="shared" si="5"/>
        <v>-39.88000000000102</v>
      </c>
    </row>
    <row r="26" spans="1:13" ht="15.75" customHeight="1" thickBot="1">
      <c r="A26" s="141" t="s">
        <v>283</v>
      </c>
      <c r="B26" s="144"/>
      <c r="C26" s="46">
        <v>663501</v>
      </c>
      <c r="D26" s="46">
        <v>732753</v>
      </c>
      <c r="E26" s="46">
        <v>737047</v>
      </c>
      <c r="F26" s="35">
        <f>E26/$E$26</f>
        <v>1</v>
      </c>
      <c r="G26" s="21">
        <f>(E26-C26)/C26</f>
        <v>0.11084534914039315</v>
      </c>
      <c r="H26" s="45">
        <f>E26-C26</f>
        <v>73546</v>
      </c>
      <c r="I26" s="78">
        <f>H26/$H$26</f>
        <v>1</v>
      </c>
      <c r="J26" s="45">
        <v>735355.9</v>
      </c>
      <c r="K26" s="100">
        <v>741826.1</v>
      </c>
      <c r="L26" s="29">
        <f>(K26-J26)/J26</f>
        <v>0.008798732695283949</v>
      </c>
      <c r="M26" s="45">
        <f>K26-J26</f>
        <v>6470.199999999953</v>
      </c>
    </row>
    <row r="27" spans="8:9" ht="15">
      <c r="H27" s="83"/>
      <c r="I27" s="84"/>
    </row>
  </sheetData>
  <sheetProtection/>
  <autoFilter ref="A1:M27"/>
  <mergeCells count="1">
    <mergeCell ref="A26:B2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89"/>
  <sheetViews>
    <sheetView zoomScalePageLayoutView="0" workbookViewId="0" topLeftCell="A1">
      <pane ySplit="1" topLeftCell="A74" activePane="bottomLeft" state="frozen"/>
      <selection pane="topLeft" activeCell="A1" sqref="A1"/>
      <selection pane="bottomLeft" activeCell="I77" sqref="I77"/>
    </sheetView>
  </sheetViews>
  <sheetFormatPr defaultColWidth="8.8515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9.28125" style="0" customWidth="1"/>
    <col min="7" max="7" width="18.140625" style="0" customWidth="1"/>
    <col min="8" max="8" width="30.421875" style="0" customWidth="1"/>
    <col min="9" max="9" width="27.421875" style="0" customWidth="1"/>
    <col min="10" max="10" width="22.28125" style="0" customWidth="1"/>
    <col min="11" max="12" width="28.28125" style="0" customWidth="1"/>
    <col min="13" max="13" width="29.8515625" style="0" customWidth="1"/>
    <col min="14" max="14" width="30.421875" style="0" customWidth="1"/>
  </cols>
  <sheetData>
    <row r="1" spans="1:14" s="59" customFormat="1" ht="75.75" thickBot="1">
      <c r="A1" s="153" t="s">
        <v>297</v>
      </c>
      <c r="B1" s="10" t="s">
        <v>298</v>
      </c>
      <c r="C1" s="89">
        <v>40878</v>
      </c>
      <c r="D1" s="90">
        <v>41214</v>
      </c>
      <c r="E1" s="89">
        <v>41244</v>
      </c>
      <c r="F1" s="13" t="s">
        <v>319</v>
      </c>
      <c r="G1" s="13" t="s">
        <v>320</v>
      </c>
      <c r="H1" s="60" t="s">
        <v>321</v>
      </c>
      <c r="I1" s="61" t="s">
        <v>322</v>
      </c>
      <c r="J1" s="62" t="s">
        <v>294</v>
      </c>
      <c r="K1" s="63" t="s">
        <v>280</v>
      </c>
      <c r="L1" s="61" t="s">
        <v>279</v>
      </c>
      <c r="M1" s="60" t="s">
        <v>323</v>
      </c>
      <c r="N1" s="61" t="s">
        <v>324</v>
      </c>
    </row>
    <row r="2" spans="1:14" ht="15">
      <c r="A2" s="19">
        <v>1</v>
      </c>
      <c r="B2" s="80" t="s">
        <v>0</v>
      </c>
      <c r="C2" s="94">
        <v>50851</v>
      </c>
      <c r="D2" s="11">
        <v>55467</v>
      </c>
      <c r="E2" s="7">
        <v>56124</v>
      </c>
      <c r="F2" s="131">
        <f>E2/'4a_by province'!E2</f>
        <v>0.2179335839209717</v>
      </c>
      <c r="G2" s="67">
        <f>E2/$E$83</f>
        <v>0.018822320500613894</v>
      </c>
      <c r="H2" s="32">
        <f aca="true" t="shared" si="0" ref="H2:H33">(E2-C2)/C2</f>
        <v>0.1036951092407229</v>
      </c>
      <c r="I2" s="94">
        <f aca="true" t="shared" si="1" ref="I2:I33">E2-C2</f>
        <v>5273</v>
      </c>
      <c r="J2" s="37">
        <f aca="true" t="shared" si="2" ref="J2:J33">I2/$I$83</f>
        <v>0.017454716381547587</v>
      </c>
      <c r="K2" s="11">
        <v>54852.74</v>
      </c>
      <c r="L2" s="7">
        <v>55460.62</v>
      </c>
      <c r="M2" s="37">
        <f aca="true" t="shared" si="3" ref="M2:M33">(L2-K2)/K2</f>
        <v>0.011082035282102675</v>
      </c>
      <c r="N2" s="11">
        <f aca="true" t="shared" si="4" ref="N2:N33">L2-K2</f>
        <v>607.8800000000047</v>
      </c>
    </row>
    <row r="3" spans="1:14" ht="15">
      <c r="A3" s="1">
        <v>2</v>
      </c>
      <c r="B3" s="81" t="s">
        <v>1</v>
      </c>
      <c r="C3" s="8">
        <v>6756</v>
      </c>
      <c r="D3" s="12">
        <v>7200</v>
      </c>
      <c r="E3" s="9">
        <v>7274</v>
      </c>
      <c r="F3" s="132">
        <f>E3/'4a_by province'!E3</f>
        <v>0.16865682023696352</v>
      </c>
      <c r="G3" s="68">
        <f aca="true" t="shared" si="5" ref="G3:G33">E3/$E$83</f>
        <v>0.0024394832749174236</v>
      </c>
      <c r="H3" s="33">
        <f t="shared" si="0"/>
        <v>0.07667258732978094</v>
      </c>
      <c r="I3" s="8">
        <f t="shared" si="1"/>
        <v>518</v>
      </c>
      <c r="J3" s="27">
        <f t="shared" si="2"/>
        <v>0.0017146867221015836</v>
      </c>
      <c r="K3" s="12">
        <v>6995.451</v>
      </c>
      <c r="L3" s="9">
        <v>7002.913</v>
      </c>
      <c r="M3" s="27">
        <f t="shared" si="3"/>
        <v>0.001066693198194017</v>
      </c>
      <c r="N3" s="12">
        <f t="shared" si="4"/>
        <v>7.461999999999534</v>
      </c>
    </row>
    <row r="4" spans="1:14" ht="15">
      <c r="A4" s="1">
        <v>3</v>
      </c>
      <c r="B4" s="81" t="s">
        <v>2</v>
      </c>
      <c r="C4" s="8">
        <v>12055</v>
      </c>
      <c r="D4" s="12">
        <v>13396</v>
      </c>
      <c r="E4" s="9">
        <v>13457</v>
      </c>
      <c r="F4" s="132">
        <f>E4/'4a_by province'!E4</f>
        <v>0.17967821616930368</v>
      </c>
      <c r="G4" s="68">
        <f t="shared" si="5"/>
        <v>0.004513077595623284</v>
      </c>
      <c r="H4" s="33">
        <f t="shared" si="0"/>
        <v>0.11630029033596018</v>
      </c>
      <c r="I4" s="8">
        <f t="shared" si="1"/>
        <v>1402</v>
      </c>
      <c r="J4" s="27">
        <f t="shared" si="2"/>
        <v>0.0046409088501668345</v>
      </c>
      <c r="K4" s="12">
        <v>13342.14</v>
      </c>
      <c r="L4" s="9">
        <v>13438.61</v>
      </c>
      <c r="M4" s="27">
        <f t="shared" si="3"/>
        <v>0.007230474271743601</v>
      </c>
      <c r="N4" s="12">
        <f t="shared" si="4"/>
        <v>96.47000000000116</v>
      </c>
    </row>
    <row r="5" spans="1:14" ht="15">
      <c r="A5" s="1">
        <v>4</v>
      </c>
      <c r="B5" s="81" t="s">
        <v>3</v>
      </c>
      <c r="C5" s="8">
        <v>2009</v>
      </c>
      <c r="D5" s="12">
        <v>2571</v>
      </c>
      <c r="E5" s="9">
        <v>2759</v>
      </c>
      <c r="F5" s="132">
        <f>E5/'4a_by province'!E5</f>
        <v>0.12229067860467178</v>
      </c>
      <c r="G5" s="68">
        <f t="shared" si="5"/>
        <v>0.0009252865487348324</v>
      </c>
      <c r="H5" s="33">
        <f t="shared" si="0"/>
        <v>0.3733200597312096</v>
      </c>
      <c r="I5" s="8">
        <f t="shared" si="1"/>
        <v>750</v>
      </c>
      <c r="J5" s="27">
        <f t="shared" si="2"/>
        <v>0.0024826545204173506</v>
      </c>
      <c r="K5" s="12">
        <v>2517.688</v>
      </c>
      <c r="L5" s="9">
        <v>2618.059</v>
      </c>
      <c r="M5" s="27">
        <f t="shared" si="3"/>
        <v>0.03986633768759278</v>
      </c>
      <c r="N5" s="12">
        <f t="shared" si="4"/>
        <v>100.3710000000001</v>
      </c>
    </row>
    <row r="6" spans="1:14" ht="15">
      <c r="A6" s="1">
        <v>5</v>
      </c>
      <c r="B6" s="81" t="s">
        <v>4</v>
      </c>
      <c r="C6" s="8">
        <v>5999</v>
      </c>
      <c r="D6" s="12">
        <v>6429</v>
      </c>
      <c r="E6" s="9">
        <v>6620</v>
      </c>
      <c r="F6" s="132">
        <f>E6/'4a_by province'!E6</f>
        <v>0.18656821576529606</v>
      </c>
      <c r="G6" s="68">
        <f t="shared" si="5"/>
        <v>0.002220151124546789</v>
      </c>
      <c r="H6" s="33">
        <f t="shared" si="0"/>
        <v>0.10351725287547925</v>
      </c>
      <c r="I6" s="8">
        <f t="shared" si="1"/>
        <v>621</v>
      </c>
      <c r="J6" s="27">
        <f t="shared" si="2"/>
        <v>0.0020556379429055665</v>
      </c>
      <c r="K6" s="12">
        <v>6459.867</v>
      </c>
      <c r="L6" s="9">
        <v>6575.029</v>
      </c>
      <c r="M6" s="27">
        <f t="shared" si="3"/>
        <v>0.017827302017208755</v>
      </c>
      <c r="N6" s="12">
        <f t="shared" si="4"/>
        <v>115.16200000000026</v>
      </c>
    </row>
    <row r="7" spans="1:14" ht="15">
      <c r="A7" s="1">
        <v>6</v>
      </c>
      <c r="B7" s="81" t="s">
        <v>5</v>
      </c>
      <c r="C7" s="8">
        <v>248766</v>
      </c>
      <c r="D7" s="12">
        <v>274028</v>
      </c>
      <c r="E7" s="9">
        <v>281231</v>
      </c>
      <c r="F7" s="132">
        <f>E7/'4a_by province'!E7</f>
        <v>0.27678200603499353</v>
      </c>
      <c r="G7" s="68">
        <f t="shared" si="5"/>
        <v>0.09431651373223837</v>
      </c>
      <c r="H7" s="33">
        <f t="shared" si="0"/>
        <v>0.1305041685760916</v>
      </c>
      <c r="I7" s="8">
        <f t="shared" si="1"/>
        <v>32465</v>
      </c>
      <c r="J7" s="27">
        <f t="shared" si="2"/>
        <v>0.10746583867379905</v>
      </c>
      <c r="K7" s="12">
        <v>274090</v>
      </c>
      <c r="L7" s="9">
        <v>277092.3</v>
      </c>
      <c r="M7" s="27">
        <f t="shared" si="3"/>
        <v>0.010953701338976206</v>
      </c>
      <c r="N7" s="12">
        <f t="shared" si="4"/>
        <v>3002.2999999999884</v>
      </c>
    </row>
    <row r="8" spans="1:14" ht="15">
      <c r="A8" s="1">
        <v>7</v>
      </c>
      <c r="B8" s="81" t="s">
        <v>6</v>
      </c>
      <c r="C8" s="8">
        <v>94982</v>
      </c>
      <c r="D8" s="12">
        <v>112052</v>
      </c>
      <c r="E8" s="9">
        <v>104032</v>
      </c>
      <c r="F8" s="132">
        <f>E8/'4a_by province'!E8</f>
        <v>0.2623003726545205</v>
      </c>
      <c r="G8" s="68">
        <f t="shared" si="5"/>
        <v>0.034889238940914134</v>
      </c>
      <c r="H8" s="33">
        <f t="shared" si="0"/>
        <v>0.09528121117685456</v>
      </c>
      <c r="I8" s="8">
        <f t="shared" si="1"/>
        <v>9050</v>
      </c>
      <c r="J8" s="27">
        <f t="shared" si="2"/>
        <v>0.029957364546369367</v>
      </c>
      <c r="K8" s="12">
        <v>121548.3</v>
      </c>
      <c r="L8" s="9">
        <v>122212.1</v>
      </c>
      <c r="M8" s="27">
        <f t="shared" si="3"/>
        <v>0.005461203488654328</v>
      </c>
      <c r="N8" s="12">
        <f t="shared" si="4"/>
        <v>663.8000000000029</v>
      </c>
    </row>
    <row r="9" spans="1:14" ht="15">
      <c r="A9" s="1">
        <v>8</v>
      </c>
      <c r="B9" s="81" t="s">
        <v>7</v>
      </c>
      <c r="C9" s="8">
        <v>2944</v>
      </c>
      <c r="D9" s="12">
        <v>3873</v>
      </c>
      <c r="E9" s="9">
        <v>3768</v>
      </c>
      <c r="F9" s="132">
        <f>E9/'4a_by province'!E9</f>
        <v>0.16369797549743678</v>
      </c>
      <c r="G9" s="68">
        <f t="shared" si="5"/>
        <v>0.0012636751415849396</v>
      </c>
      <c r="H9" s="33">
        <f t="shared" si="0"/>
        <v>0.2798913043478261</v>
      </c>
      <c r="I9" s="8">
        <f t="shared" si="1"/>
        <v>824</v>
      </c>
      <c r="J9" s="27">
        <f t="shared" si="2"/>
        <v>0.0027276097664318626</v>
      </c>
      <c r="K9" s="12">
        <v>3684.65</v>
      </c>
      <c r="L9" s="9">
        <v>3696.702</v>
      </c>
      <c r="M9" s="27">
        <f t="shared" si="3"/>
        <v>0.0032708669751537146</v>
      </c>
      <c r="N9" s="12">
        <f t="shared" si="4"/>
        <v>12.052000000000135</v>
      </c>
    </row>
    <row r="10" spans="1:14" ht="15">
      <c r="A10" s="1">
        <v>9</v>
      </c>
      <c r="B10" s="81" t="s">
        <v>8</v>
      </c>
      <c r="C10" s="8">
        <v>30206</v>
      </c>
      <c r="D10" s="12">
        <v>33943</v>
      </c>
      <c r="E10" s="9">
        <v>32993</v>
      </c>
      <c r="F10" s="132">
        <f>E10/'4a_by province'!E10</f>
        <v>0.271804588705359</v>
      </c>
      <c r="G10" s="68">
        <f t="shared" si="5"/>
        <v>0.01106487100485985</v>
      </c>
      <c r="H10" s="33">
        <f t="shared" si="0"/>
        <v>0.09226643713169569</v>
      </c>
      <c r="I10" s="8">
        <f t="shared" si="1"/>
        <v>2787</v>
      </c>
      <c r="J10" s="27">
        <f t="shared" si="2"/>
        <v>0.009225544197870875</v>
      </c>
      <c r="K10" s="12">
        <v>33861.59</v>
      </c>
      <c r="L10" s="9">
        <v>33854.43</v>
      </c>
      <c r="M10" s="27">
        <f t="shared" si="3"/>
        <v>-0.00021144901937552896</v>
      </c>
      <c r="N10" s="12">
        <f t="shared" si="4"/>
        <v>-7.1599999999962165</v>
      </c>
    </row>
    <row r="11" spans="1:14" ht="15">
      <c r="A11" s="1">
        <v>10</v>
      </c>
      <c r="B11" s="81" t="s">
        <v>9</v>
      </c>
      <c r="C11" s="8">
        <v>30373</v>
      </c>
      <c r="D11" s="12">
        <v>32627</v>
      </c>
      <c r="E11" s="9">
        <v>32420</v>
      </c>
      <c r="F11" s="132">
        <f>E11/'4a_by province'!E11</f>
        <v>0.23420963279223828</v>
      </c>
      <c r="G11" s="68">
        <f t="shared" si="5"/>
        <v>0.010872703845590167</v>
      </c>
      <c r="H11" s="33">
        <f t="shared" si="0"/>
        <v>0.06739538405820959</v>
      </c>
      <c r="I11" s="8">
        <f t="shared" si="1"/>
        <v>2047</v>
      </c>
      <c r="J11" s="27">
        <f t="shared" si="2"/>
        <v>0.006775991737725756</v>
      </c>
      <c r="K11" s="12">
        <v>33364.9</v>
      </c>
      <c r="L11" s="9">
        <v>33478.95</v>
      </c>
      <c r="M11" s="27">
        <f t="shared" si="3"/>
        <v>0.0034182629050288067</v>
      </c>
      <c r="N11" s="12">
        <f t="shared" si="4"/>
        <v>114.04999999999563</v>
      </c>
    </row>
    <row r="12" spans="1:14" ht="15">
      <c r="A12" s="1">
        <v>11</v>
      </c>
      <c r="B12" s="81" t="s">
        <v>10</v>
      </c>
      <c r="C12" s="8">
        <v>7297</v>
      </c>
      <c r="D12" s="12">
        <v>8289</v>
      </c>
      <c r="E12" s="9">
        <v>8301</v>
      </c>
      <c r="F12" s="132">
        <f>E12/'4a_by province'!E12</f>
        <v>0.21046626606830457</v>
      </c>
      <c r="G12" s="68">
        <f t="shared" si="5"/>
        <v>0.0027839085324566307</v>
      </c>
      <c r="H12" s="33">
        <f t="shared" si="0"/>
        <v>0.13759079073591887</v>
      </c>
      <c r="I12" s="8">
        <f t="shared" si="1"/>
        <v>1004</v>
      </c>
      <c r="J12" s="27">
        <f t="shared" si="2"/>
        <v>0.003323446851332027</v>
      </c>
      <c r="K12" s="12">
        <v>8401.217</v>
      </c>
      <c r="L12" s="9">
        <v>8469.529</v>
      </c>
      <c r="M12" s="27">
        <f t="shared" si="3"/>
        <v>0.00813120289596137</v>
      </c>
      <c r="N12" s="12">
        <f t="shared" si="4"/>
        <v>68.3119999999999</v>
      </c>
    </row>
    <row r="13" spans="1:14" ht="15">
      <c r="A13" s="1">
        <v>12</v>
      </c>
      <c r="B13" s="81" t="s">
        <v>11</v>
      </c>
      <c r="C13" s="8">
        <v>2209</v>
      </c>
      <c r="D13" s="12">
        <v>2344</v>
      </c>
      <c r="E13" s="9">
        <v>2420</v>
      </c>
      <c r="F13" s="132">
        <f>E13/'4a_by province'!E13</f>
        <v>0.13571108120233288</v>
      </c>
      <c r="G13" s="68">
        <f t="shared" si="5"/>
        <v>0.0008115960304234485</v>
      </c>
      <c r="H13" s="33">
        <f t="shared" si="0"/>
        <v>0.09551833408782254</v>
      </c>
      <c r="I13" s="8">
        <f t="shared" si="1"/>
        <v>211</v>
      </c>
      <c r="J13" s="27">
        <f t="shared" si="2"/>
        <v>0.0006984534717440813</v>
      </c>
      <c r="K13" s="12">
        <v>2206.953</v>
      </c>
      <c r="L13" s="9">
        <v>2251.444</v>
      </c>
      <c r="M13" s="27">
        <f t="shared" si="3"/>
        <v>0.020159468733588794</v>
      </c>
      <c r="N13" s="12">
        <f t="shared" si="4"/>
        <v>44.490999999999985</v>
      </c>
    </row>
    <row r="14" spans="1:14" ht="15">
      <c r="A14" s="1">
        <v>13</v>
      </c>
      <c r="B14" s="81" t="s">
        <v>12</v>
      </c>
      <c r="C14" s="8">
        <v>1424</v>
      </c>
      <c r="D14" s="12">
        <v>1650</v>
      </c>
      <c r="E14" s="9">
        <v>1771</v>
      </c>
      <c r="F14" s="132">
        <f>E14/'4a_by province'!E14</f>
        <v>0.10984308131241084</v>
      </c>
      <c r="G14" s="68">
        <f t="shared" si="5"/>
        <v>0.0005939407313553419</v>
      </c>
      <c r="H14" s="33">
        <f t="shared" si="0"/>
        <v>0.24367977528089887</v>
      </c>
      <c r="I14" s="8">
        <f t="shared" si="1"/>
        <v>347</v>
      </c>
      <c r="J14" s="27">
        <f t="shared" si="2"/>
        <v>0.0011486414914464275</v>
      </c>
      <c r="K14" s="12">
        <v>1598.328</v>
      </c>
      <c r="L14" s="9">
        <v>1671.856</v>
      </c>
      <c r="M14" s="27">
        <f t="shared" si="3"/>
        <v>0.04600307321150604</v>
      </c>
      <c r="N14" s="12">
        <f t="shared" si="4"/>
        <v>73.52800000000002</v>
      </c>
    </row>
    <row r="15" spans="1:14" ht="15">
      <c r="A15" s="1">
        <v>14</v>
      </c>
      <c r="B15" s="81" t="s">
        <v>13</v>
      </c>
      <c r="C15" s="8">
        <v>11923</v>
      </c>
      <c r="D15" s="12">
        <v>13495</v>
      </c>
      <c r="E15" s="9">
        <v>13425</v>
      </c>
      <c r="F15" s="132">
        <f>E15/'4a_by province'!E15</f>
        <v>0.2694052014769626</v>
      </c>
      <c r="G15" s="68">
        <f t="shared" si="5"/>
        <v>0.004502345747287106</v>
      </c>
      <c r="H15" s="33">
        <f t="shared" si="0"/>
        <v>0.12597500629036315</v>
      </c>
      <c r="I15" s="8">
        <f t="shared" si="1"/>
        <v>1502</v>
      </c>
      <c r="J15" s="27">
        <f t="shared" si="2"/>
        <v>0.004971929452889148</v>
      </c>
      <c r="K15" s="12">
        <v>13518.97</v>
      </c>
      <c r="L15" s="9">
        <v>13581.23</v>
      </c>
      <c r="M15" s="27">
        <f t="shared" si="3"/>
        <v>0.004605380439486161</v>
      </c>
      <c r="N15" s="12">
        <f t="shared" si="4"/>
        <v>62.26000000000022</v>
      </c>
    </row>
    <row r="16" spans="1:14" ht="15">
      <c r="A16" s="1">
        <v>15</v>
      </c>
      <c r="B16" s="81" t="s">
        <v>14</v>
      </c>
      <c r="C16" s="8">
        <v>5814</v>
      </c>
      <c r="D16" s="12">
        <v>6302</v>
      </c>
      <c r="E16" s="9">
        <v>6317</v>
      </c>
      <c r="F16" s="132">
        <f>E16/'4a_by province'!E16</f>
        <v>0.19825502934438063</v>
      </c>
      <c r="G16" s="68">
        <f t="shared" si="5"/>
        <v>0.002118533935613605</v>
      </c>
      <c r="H16" s="33">
        <f t="shared" si="0"/>
        <v>0.08651530787753697</v>
      </c>
      <c r="I16" s="8">
        <f t="shared" si="1"/>
        <v>503</v>
      </c>
      <c r="J16" s="27">
        <f t="shared" si="2"/>
        <v>0.0016650336316932366</v>
      </c>
      <c r="K16" s="12">
        <v>6465.261</v>
      </c>
      <c r="L16" s="9">
        <v>6500.66</v>
      </c>
      <c r="M16" s="27">
        <f t="shared" si="3"/>
        <v>0.005475262328929865</v>
      </c>
      <c r="N16" s="12">
        <f t="shared" si="4"/>
        <v>35.39899999999943</v>
      </c>
    </row>
    <row r="17" spans="1:14" ht="15">
      <c r="A17" s="1">
        <v>16</v>
      </c>
      <c r="B17" s="81" t="s">
        <v>15</v>
      </c>
      <c r="C17" s="8">
        <v>143320</v>
      </c>
      <c r="D17" s="12">
        <v>156136</v>
      </c>
      <c r="E17" s="9">
        <v>157280</v>
      </c>
      <c r="F17" s="132">
        <f>E17/'4a_by province'!E17</f>
        <v>0.2776257771156433</v>
      </c>
      <c r="G17" s="68">
        <f t="shared" si="5"/>
        <v>0.05274703457231404</v>
      </c>
      <c r="H17" s="33">
        <f t="shared" si="0"/>
        <v>0.09740440971253139</v>
      </c>
      <c r="I17" s="8">
        <f t="shared" si="1"/>
        <v>13960</v>
      </c>
      <c r="J17" s="27">
        <f t="shared" si="2"/>
        <v>0.046210476140034956</v>
      </c>
      <c r="K17" s="12">
        <v>157004.3</v>
      </c>
      <c r="L17" s="9">
        <v>158083.7</v>
      </c>
      <c r="M17" s="27">
        <f t="shared" si="3"/>
        <v>0.006874970940286497</v>
      </c>
      <c r="N17" s="12">
        <f t="shared" si="4"/>
        <v>1079.4000000000233</v>
      </c>
    </row>
    <row r="18" spans="1:14" ht="15">
      <c r="A18" s="1">
        <v>17</v>
      </c>
      <c r="B18" s="81" t="s">
        <v>16</v>
      </c>
      <c r="C18" s="8">
        <v>14357</v>
      </c>
      <c r="D18" s="12">
        <v>15391</v>
      </c>
      <c r="E18" s="9">
        <v>15459</v>
      </c>
      <c r="F18" s="132">
        <f>E18/'4a_by province'!E18</f>
        <v>0.2379882075834783</v>
      </c>
      <c r="G18" s="68">
        <f t="shared" si="5"/>
        <v>0.005184488857155409</v>
      </c>
      <c r="H18" s="33">
        <f t="shared" si="0"/>
        <v>0.07675698265654385</v>
      </c>
      <c r="I18" s="8">
        <f t="shared" si="1"/>
        <v>1102</v>
      </c>
      <c r="J18" s="27">
        <f t="shared" si="2"/>
        <v>0.003647847041999894</v>
      </c>
      <c r="K18" s="12">
        <v>15454.87</v>
      </c>
      <c r="L18" s="9">
        <v>15573.32</v>
      </c>
      <c r="M18" s="27">
        <f t="shared" si="3"/>
        <v>0.007664250815438687</v>
      </c>
      <c r="N18" s="12">
        <f t="shared" si="4"/>
        <v>118.44999999999891</v>
      </c>
    </row>
    <row r="19" spans="1:14" ht="15">
      <c r="A19" s="1">
        <v>18</v>
      </c>
      <c r="B19" s="81" t="s">
        <v>17</v>
      </c>
      <c r="C19" s="8">
        <v>3673</v>
      </c>
      <c r="D19" s="12">
        <v>4698</v>
      </c>
      <c r="E19" s="9">
        <v>4824</v>
      </c>
      <c r="F19" s="132">
        <f>E19/'4a_by province'!E19</f>
        <v>0.21604191858121724</v>
      </c>
      <c r="G19" s="68">
        <f t="shared" si="5"/>
        <v>0.0016178261366788082</v>
      </c>
      <c r="H19" s="33">
        <f t="shared" si="0"/>
        <v>0.31336781922134493</v>
      </c>
      <c r="I19" s="8">
        <f t="shared" si="1"/>
        <v>1151</v>
      </c>
      <c r="J19" s="27">
        <f t="shared" si="2"/>
        <v>0.0038100471373338275</v>
      </c>
      <c r="K19" s="12">
        <v>4497.302</v>
      </c>
      <c r="L19" s="9">
        <v>4603.104</v>
      </c>
      <c r="M19" s="27">
        <f t="shared" si="3"/>
        <v>0.023525660496004182</v>
      </c>
      <c r="N19" s="12">
        <f t="shared" si="4"/>
        <v>105.80200000000059</v>
      </c>
    </row>
    <row r="20" spans="1:14" ht="15">
      <c r="A20" s="1">
        <v>19</v>
      </c>
      <c r="B20" s="81" t="s">
        <v>18</v>
      </c>
      <c r="C20" s="8">
        <v>10275</v>
      </c>
      <c r="D20" s="12">
        <v>11046</v>
      </c>
      <c r="E20" s="9">
        <v>11097</v>
      </c>
      <c r="F20" s="132">
        <f>E20/'4a_by province'!E20</f>
        <v>0.21527090729209103</v>
      </c>
      <c r="G20" s="68">
        <f t="shared" si="5"/>
        <v>0.0037216037808301687</v>
      </c>
      <c r="H20" s="33">
        <f t="shared" si="0"/>
        <v>0.08</v>
      </c>
      <c r="I20" s="8">
        <f t="shared" si="1"/>
        <v>822</v>
      </c>
      <c r="J20" s="27">
        <f t="shared" si="2"/>
        <v>0.0027209893543774163</v>
      </c>
      <c r="K20" s="12">
        <v>11019.04</v>
      </c>
      <c r="L20" s="9">
        <v>11050.22</v>
      </c>
      <c r="M20" s="27">
        <f t="shared" si="3"/>
        <v>0.0028296475918045917</v>
      </c>
      <c r="N20" s="12">
        <f t="shared" si="4"/>
        <v>31.179999999998472</v>
      </c>
    </row>
    <row r="21" spans="1:14" ht="15">
      <c r="A21" s="1">
        <v>20</v>
      </c>
      <c r="B21" s="81" t="s">
        <v>19</v>
      </c>
      <c r="C21" s="8">
        <v>46601</v>
      </c>
      <c r="D21" s="12">
        <v>50842</v>
      </c>
      <c r="E21" s="9">
        <v>51255</v>
      </c>
      <c r="F21" s="132">
        <f>E21/'4a_by province'!E21</f>
        <v>0.308119123764638</v>
      </c>
      <c r="G21" s="68">
        <f t="shared" si="5"/>
        <v>0.017189402702212336</v>
      </c>
      <c r="H21" s="33">
        <f t="shared" si="0"/>
        <v>0.09986910152142658</v>
      </c>
      <c r="I21" s="8">
        <f t="shared" si="1"/>
        <v>4654</v>
      </c>
      <c r="J21" s="27">
        <f t="shared" si="2"/>
        <v>0.015405698850696467</v>
      </c>
      <c r="K21" s="12">
        <v>50939.43</v>
      </c>
      <c r="L21" s="9">
        <v>51367.26</v>
      </c>
      <c r="M21" s="27">
        <f t="shared" si="3"/>
        <v>0.008398798337555049</v>
      </c>
      <c r="N21" s="12">
        <f t="shared" si="4"/>
        <v>427.83000000000175</v>
      </c>
    </row>
    <row r="22" spans="1:14" ht="15">
      <c r="A22" s="1">
        <v>21</v>
      </c>
      <c r="B22" s="81" t="s">
        <v>20</v>
      </c>
      <c r="C22" s="8">
        <v>15274</v>
      </c>
      <c r="D22" s="12">
        <v>16858</v>
      </c>
      <c r="E22" s="9">
        <v>17086</v>
      </c>
      <c r="F22" s="132">
        <f>E22/'4a_by province'!E22</f>
        <v>0.1485170891137304</v>
      </c>
      <c r="G22" s="68">
        <f t="shared" si="5"/>
        <v>0.005730136270997951</v>
      </c>
      <c r="H22" s="33">
        <f t="shared" si="0"/>
        <v>0.11863297106193532</v>
      </c>
      <c r="I22" s="8">
        <f t="shared" si="1"/>
        <v>1812</v>
      </c>
      <c r="J22" s="27">
        <f t="shared" si="2"/>
        <v>0.005998093321328319</v>
      </c>
      <c r="K22" s="12">
        <v>16662.81</v>
      </c>
      <c r="L22" s="9">
        <v>16732.66</v>
      </c>
      <c r="M22" s="27">
        <f t="shared" si="3"/>
        <v>0.004191970021862971</v>
      </c>
      <c r="N22" s="12">
        <f t="shared" si="4"/>
        <v>69.84999999999854</v>
      </c>
    </row>
    <row r="23" spans="1:14" ht="15">
      <c r="A23" s="1">
        <v>22</v>
      </c>
      <c r="B23" s="81" t="s">
        <v>21</v>
      </c>
      <c r="C23" s="8">
        <v>13764</v>
      </c>
      <c r="D23" s="12">
        <v>16058</v>
      </c>
      <c r="E23" s="9">
        <v>16040</v>
      </c>
      <c r="F23" s="132">
        <f>E23/'4a_by province'!E23</f>
        <v>0.313716286256332</v>
      </c>
      <c r="G23" s="68">
        <f t="shared" si="5"/>
        <v>0.005379338978509138</v>
      </c>
      <c r="H23" s="33">
        <f t="shared" si="0"/>
        <v>0.16535890729439118</v>
      </c>
      <c r="I23" s="8">
        <f t="shared" si="1"/>
        <v>2276</v>
      </c>
      <c r="J23" s="27">
        <f t="shared" si="2"/>
        <v>0.007534028917959854</v>
      </c>
      <c r="K23" s="12">
        <v>16191.7</v>
      </c>
      <c r="L23" s="9">
        <v>16269.98</v>
      </c>
      <c r="M23" s="27">
        <f t="shared" si="3"/>
        <v>0.0048345757394219774</v>
      </c>
      <c r="N23" s="12">
        <f t="shared" si="4"/>
        <v>78.27999999999884</v>
      </c>
    </row>
    <row r="24" spans="1:14" ht="15">
      <c r="A24" s="1">
        <v>23</v>
      </c>
      <c r="B24" s="81" t="s">
        <v>22</v>
      </c>
      <c r="C24" s="8">
        <v>7970</v>
      </c>
      <c r="D24" s="12">
        <v>8344</v>
      </c>
      <c r="E24" s="9">
        <v>8556</v>
      </c>
      <c r="F24" s="132">
        <f>E24/'4a_by province'!E24</f>
        <v>0.1511660777385159</v>
      </c>
      <c r="G24" s="68">
        <f t="shared" si="5"/>
        <v>0.0028694279488855477</v>
      </c>
      <c r="H24" s="33">
        <f t="shared" si="0"/>
        <v>0.07352572145545797</v>
      </c>
      <c r="I24" s="8">
        <f t="shared" si="1"/>
        <v>586</v>
      </c>
      <c r="J24" s="27">
        <f t="shared" si="2"/>
        <v>0.0019397807319527568</v>
      </c>
      <c r="K24" s="12">
        <v>8404.593</v>
      </c>
      <c r="L24" s="9">
        <v>8524.703</v>
      </c>
      <c r="M24" s="27">
        <f t="shared" si="3"/>
        <v>0.014290995411675349</v>
      </c>
      <c r="N24" s="12">
        <f t="shared" si="4"/>
        <v>120.10999999999876</v>
      </c>
    </row>
    <row r="25" spans="1:14" ht="15">
      <c r="A25" s="1">
        <v>24</v>
      </c>
      <c r="B25" s="81" t="s">
        <v>23</v>
      </c>
      <c r="C25" s="8">
        <v>3979</v>
      </c>
      <c r="D25" s="12">
        <v>4397</v>
      </c>
      <c r="E25" s="9">
        <v>4349</v>
      </c>
      <c r="F25" s="132">
        <f>E25/'4a_by province'!E25</f>
        <v>0.17226491325358473</v>
      </c>
      <c r="G25" s="68">
        <f t="shared" si="5"/>
        <v>0.0014585252629386685</v>
      </c>
      <c r="H25" s="33">
        <f t="shared" si="0"/>
        <v>0.09298818798693138</v>
      </c>
      <c r="I25" s="8">
        <f t="shared" si="1"/>
        <v>370</v>
      </c>
      <c r="J25" s="27">
        <f t="shared" si="2"/>
        <v>0.0012247762300725596</v>
      </c>
      <c r="K25" s="12">
        <v>4462.642</v>
      </c>
      <c r="L25" s="9">
        <v>4466.584</v>
      </c>
      <c r="M25" s="27">
        <f t="shared" si="3"/>
        <v>0.000883333236230916</v>
      </c>
      <c r="N25" s="12">
        <f t="shared" si="4"/>
        <v>3.9420000000000073</v>
      </c>
    </row>
    <row r="26" spans="1:14" ht="15">
      <c r="A26" s="1">
        <v>25</v>
      </c>
      <c r="B26" s="81" t="s">
        <v>24</v>
      </c>
      <c r="C26" s="8">
        <v>8631</v>
      </c>
      <c r="D26" s="12">
        <v>9931</v>
      </c>
      <c r="E26" s="9">
        <v>10184</v>
      </c>
      <c r="F26" s="132">
        <f>E26/'4a_by province'!E26</f>
        <v>0.14749800854515172</v>
      </c>
      <c r="G26" s="68">
        <f t="shared" si="5"/>
        <v>0.003415410732988595</v>
      </c>
      <c r="H26" s="33">
        <f t="shared" si="0"/>
        <v>0.17993280037075657</v>
      </c>
      <c r="I26" s="8">
        <f t="shared" si="1"/>
        <v>1553</v>
      </c>
      <c r="J26" s="27">
        <f t="shared" si="2"/>
        <v>0.005140749960277528</v>
      </c>
      <c r="K26" s="12">
        <v>10198.43</v>
      </c>
      <c r="L26" s="9">
        <v>10304.15</v>
      </c>
      <c r="M26" s="27">
        <f t="shared" si="3"/>
        <v>0.010366301479737503</v>
      </c>
      <c r="N26" s="12">
        <f t="shared" si="4"/>
        <v>105.71999999999935</v>
      </c>
    </row>
    <row r="27" spans="1:14" ht="15">
      <c r="A27" s="1">
        <v>26</v>
      </c>
      <c r="B27" s="81" t="s">
        <v>25</v>
      </c>
      <c r="C27" s="8">
        <v>34630</v>
      </c>
      <c r="D27" s="12">
        <v>38153</v>
      </c>
      <c r="E27" s="9">
        <v>38671</v>
      </c>
      <c r="F27" s="132">
        <f>E27/'4a_by province'!E27</f>
        <v>0.2562164167732275</v>
      </c>
      <c r="G27" s="68">
        <f t="shared" si="5"/>
        <v>0.012969103344010404</v>
      </c>
      <c r="H27" s="33">
        <f t="shared" si="0"/>
        <v>0.1166907305804216</v>
      </c>
      <c r="I27" s="8">
        <f t="shared" si="1"/>
        <v>4041</v>
      </c>
      <c r="J27" s="27">
        <f t="shared" si="2"/>
        <v>0.013376542556008685</v>
      </c>
      <c r="K27" s="12">
        <v>38000.46</v>
      </c>
      <c r="L27" s="9">
        <v>38404.48</v>
      </c>
      <c r="M27" s="27">
        <f t="shared" si="3"/>
        <v>0.010631976560283852</v>
      </c>
      <c r="N27" s="12">
        <f t="shared" si="4"/>
        <v>404.0200000000041</v>
      </c>
    </row>
    <row r="28" spans="1:14" ht="15">
      <c r="A28" s="1">
        <v>27</v>
      </c>
      <c r="B28" s="81" t="s">
        <v>26</v>
      </c>
      <c r="C28" s="8">
        <v>27098</v>
      </c>
      <c r="D28" s="12">
        <v>31045</v>
      </c>
      <c r="E28" s="9">
        <v>31557</v>
      </c>
      <c r="F28" s="132">
        <f>E28/'4a_by province'!E28</f>
        <v>0.13596939105257036</v>
      </c>
      <c r="G28" s="68">
        <f t="shared" si="5"/>
        <v>0.01058327931077387</v>
      </c>
      <c r="H28" s="33">
        <f t="shared" si="0"/>
        <v>0.16455088936452875</v>
      </c>
      <c r="I28" s="8">
        <f t="shared" si="1"/>
        <v>4459</v>
      </c>
      <c r="J28" s="27">
        <f t="shared" si="2"/>
        <v>0.014760208675387956</v>
      </c>
      <c r="K28" s="12">
        <v>30943.44</v>
      </c>
      <c r="L28" s="9">
        <v>31078.95</v>
      </c>
      <c r="M28" s="27">
        <f t="shared" si="3"/>
        <v>0.004379280390286343</v>
      </c>
      <c r="N28" s="12">
        <f t="shared" si="4"/>
        <v>135.51000000000204</v>
      </c>
    </row>
    <row r="29" spans="1:14" ht="15">
      <c r="A29" s="1">
        <v>28</v>
      </c>
      <c r="B29" s="81" t="s">
        <v>27</v>
      </c>
      <c r="C29" s="8">
        <v>11141</v>
      </c>
      <c r="D29" s="12">
        <v>12041</v>
      </c>
      <c r="E29" s="9">
        <v>12205</v>
      </c>
      <c r="F29" s="132">
        <f>E29/'4a_by province'!E29</f>
        <v>0.27372221848437955</v>
      </c>
      <c r="G29" s="68">
        <f t="shared" si="5"/>
        <v>0.004093194029470326</v>
      </c>
      <c r="H29" s="33">
        <f t="shared" si="0"/>
        <v>0.09550309666995781</v>
      </c>
      <c r="I29" s="8">
        <f t="shared" si="1"/>
        <v>1064</v>
      </c>
      <c r="J29" s="27">
        <f t="shared" si="2"/>
        <v>0.003522059212965415</v>
      </c>
      <c r="K29" s="12">
        <v>11913.04</v>
      </c>
      <c r="L29" s="9">
        <v>11995.18</v>
      </c>
      <c r="M29" s="27">
        <f t="shared" si="3"/>
        <v>0.006894965516778204</v>
      </c>
      <c r="N29" s="12">
        <f t="shared" si="4"/>
        <v>82.13999999999942</v>
      </c>
    </row>
    <row r="30" spans="1:14" ht="15">
      <c r="A30" s="1">
        <v>29</v>
      </c>
      <c r="B30" s="81" t="s">
        <v>28</v>
      </c>
      <c r="C30" s="8">
        <v>1745</v>
      </c>
      <c r="D30" s="12">
        <v>2272</v>
      </c>
      <c r="E30" s="9">
        <v>2130</v>
      </c>
      <c r="F30" s="132">
        <f>E30/'4a_by province'!E30</f>
        <v>0.15937149270482603</v>
      </c>
      <c r="G30" s="68">
        <f t="shared" si="5"/>
        <v>0.0007143386548768369</v>
      </c>
      <c r="H30" s="33">
        <f t="shared" si="0"/>
        <v>0.22063037249283668</v>
      </c>
      <c r="I30" s="8">
        <f t="shared" si="1"/>
        <v>385</v>
      </c>
      <c r="J30" s="27">
        <f t="shared" si="2"/>
        <v>0.0012744293204809067</v>
      </c>
      <c r="K30" s="12">
        <v>2221.363</v>
      </c>
      <c r="L30" s="9">
        <v>2148.348</v>
      </c>
      <c r="M30" s="27">
        <f t="shared" si="3"/>
        <v>-0.03286945897631314</v>
      </c>
      <c r="N30" s="12">
        <f t="shared" si="4"/>
        <v>-73.01499999999987</v>
      </c>
    </row>
    <row r="31" spans="1:14" ht="15">
      <c r="A31" s="1">
        <v>30</v>
      </c>
      <c r="B31" s="81" t="s">
        <v>29</v>
      </c>
      <c r="C31" s="8">
        <v>1238</v>
      </c>
      <c r="D31" s="12">
        <v>1390</v>
      </c>
      <c r="E31" s="9">
        <v>1488</v>
      </c>
      <c r="F31" s="132">
        <f>E31/'4a_by province'!E31</f>
        <v>0.13735807255607865</v>
      </c>
      <c r="G31" s="68">
        <f t="shared" si="5"/>
        <v>0.0004990309476322692</v>
      </c>
      <c r="H31" s="33">
        <f t="shared" si="0"/>
        <v>0.20193861066235863</v>
      </c>
      <c r="I31" s="8">
        <f t="shared" si="1"/>
        <v>250</v>
      </c>
      <c r="J31" s="27">
        <f t="shared" si="2"/>
        <v>0.0008275515068057836</v>
      </c>
      <c r="K31" s="12">
        <v>1360.806</v>
      </c>
      <c r="L31" s="9">
        <v>1342.984</v>
      </c>
      <c r="M31" s="27">
        <f t="shared" si="3"/>
        <v>-0.013096650073559432</v>
      </c>
      <c r="N31" s="12">
        <f t="shared" si="4"/>
        <v>-17.822000000000116</v>
      </c>
    </row>
    <row r="32" spans="1:14" ht="15">
      <c r="A32" s="1">
        <v>31</v>
      </c>
      <c r="B32" s="81" t="s">
        <v>30</v>
      </c>
      <c r="C32" s="8">
        <v>20316</v>
      </c>
      <c r="D32" s="12">
        <v>23201</v>
      </c>
      <c r="E32" s="9">
        <v>23098</v>
      </c>
      <c r="F32" s="132">
        <f>E32/'4a_by province'!E32</f>
        <v>0.17682137963239403</v>
      </c>
      <c r="G32" s="68">
        <f t="shared" si="5"/>
        <v>0.007746382277157362</v>
      </c>
      <c r="H32" s="33">
        <f t="shared" si="0"/>
        <v>0.1369364048040953</v>
      </c>
      <c r="I32" s="8">
        <f t="shared" si="1"/>
        <v>2782</v>
      </c>
      <c r="J32" s="27">
        <f t="shared" si="2"/>
        <v>0.00920899316773476</v>
      </c>
      <c r="K32" s="12">
        <v>22853.25</v>
      </c>
      <c r="L32" s="9">
        <v>22879.11</v>
      </c>
      <c r="M32" s="27">
        <f t="shared" si="3"/>
        <v>0.0011315677201273596</v>
      </c>
      <c r="N32" s="12">
        <f t="shared" si="4"/>
        <v>25.860000000000582</v>
      </c>
    </row>
    <row r="33" spans="1:14" ht="15">
      <c r="A33" s="1">
        <v>32</v>
      </c>
      <c r="B33" s="81" t="s">
        <v>31</v>
      </c>
      <c r="C33" s="8">
        <v>10339</v>
      </c>
      <c r="D33" s="12">
        <v>11684</v>
      </c>
      <c r="E33" s="9">
        <v>11709</v>
      </c>
      <c r="F33" s="132">
        <f>E33/'4a_by province'!E33</f>
        <v>0.2456364856927079</v>
      </c>
      <c r="G33" s="68">
        <f t="shared" si="5"/>
        <v>0.0039268503802595695</v>
      </c>
      <c r="H33" s="33">
        <f t="shared" si="0"/>
        <v>0.13250797949511559</v>
      </c>
      <c r="I33" s="8">
        <f t="shared" si="1"/>
        <v>1370</v>
      </c>
      <c r="J33" s="27">
        <f t="shared" si="2"/>
        <v>0.004534982257295694</v>
      </c>
      <c r="K33" s="12">
        <v>12291.98</v>
      </c>
      <c r="L33" s="9">
        <v>12310.36</v>
      </c>
      <c r="M33" s="27">
        <f t="shared" si="3"/>
        <v>0.0014952839168304063</v>
      </c>
      <c r="N33" s="12">
        <f t="shared" si="4"/>
        <v>18.38000000000102</v>
      </c>
    </row>
    <row r="34" spans="1:14" ht="15">
      <c r="A34" s="1">
        <v>33</v>
      </c>
      <c r="B34" s="81" t="s">
        <v>32</v>
      </c>
      <c r="C34" s="8">
        <v>39619</v>
      </c>
      <c r="D34" s="12">
        <v>42868</v>
      </c>
      <c r="E34" s="9">
        <v>44793</v>
      </c>
      <c r="F34" s="132">
        <f>E34/'4a_by province'!E34</f>
        <v>0.22343322891518186</v>
      </c>
      <c r="G34" s="68">
        <f aca="true" t="shared" si="6" ref="G34:G65">E34/$E$83</f>
        <v>0.015022240078825426</v>
      </c>
      <c r="H34" s="33">
        <f aca="true" t="shared" si="7" ref="H34:H65">(E34-C34)/C34</f>
        <v>0.1305939069638305</v>
      </c>
      <c r="I34" s="8">
        <f aca="true" t="shared" si="8" ref="I34:I65">E34-C34</f>
        <v>5174</v>
      </c>
      <c r="J34" s="27">
        <f aca="true" t="shared" si="9" ref="J34:J65">I34/$I$83</f>
        <v>0.0171270059848525</v>
      </c>
      <c r="K34" s="12">
        <v>42789.8</v>
      </c>
      <c r="L34" s="9">
        <v>43711.35</v>
      </c>
      <c r="M34" s="27">
        <f aca="true" t="shared" si="10" ref="M34:M65">(L34-K34)/K34</f>
        <v>0.021536674628065463</v>
      </c>
      <c r="N34" s="12">
        <f aca="true" t="shared" si="11" ref="N34:N65">L34-K34</f>
        <v>921.5499999999956</v>
      </c>
    </row>
    <row r="35" spans="1:14" ht="15">
      <c r="A35" s="1">
        <v>34</v>
      </c>
      <c r="B35" s="81" t="s">
        <v>33</v>
      </c>
      <c r="C35" s="8">
        <v>946972</v>
      </c>
      <c r="D35" s="12">
        <v>1035643</v>
      </c>
      <c r="E35" s="9">
        <v>1042334</v>
      </c>
      <c r="F35" s="132">
        <f>E35/'4a_by province'!E35</f>
        <v>0.29453948446674916</v>
      </c>
      <c r="G35" s="68">
        <f t="shared" si="6"/>
        <v>0.3495678251137995</v>
      </c>
      <c r="H35" s="33">
        <f t="shared" si="7"/>
        <v>0.10070202709267011</v>
      </c>
      <c r="I35" s="8">
        <f t="shared" si="8"/>
        <v>95362</v>
      </c>
      <c r="J35" s="27">
        <f t="shared" si="9"/>
        <v>0.31566786716805256</v>
      </c>
      <c r="K35" s="12">
        <v>1029325</v>
      </c>
      <c r="L35" s="9">
        <v>1036010</v>
      </c>
      <c r="M35" s="27">
        <f t="shared" si="10"/>
        <v>0.006494547397566366</v>
      </c>
      <c r="N35" s="12">
        <f t="shared" si="11"/>
        <v>6685</v>
      </c>
    </row>
    <row r="36" spans="1:14" ht="15">
      <c r="A36" s="1">
        <v>35</v>
      </c>
      <c r="B36" s="81" t="s">
        <v>34</v>
      </c>
      <c r="C36" s="8">
        <v>211281</v>
      </c>
      <c r="D36" s="12">
        <v>226802</v>
      </c>
      <c r="E36" s="9">
        <v>226694</v>
      </c>
      <c r="F36" s="132">
        <f>E36/'4a_by province'!E36</f>
        <v>0.2983879778184063</v>
      </c>
      <c r="G36" s="68">
        <f t="shared" si="6"/>
        <v>0.07602642583504679</v>
      </c>
      <c r="H36" s="33">
        <f t="shared" si="7"/>
        <v>0.07295024162134787</v>
      </c>
      <c r="I36" s="8">
        <f t="shared" si="8"/>
        <v>15413</v>
      </c>
      <c r="J36" s="27">
        <f t="shared" si="9"/>
        <v>0.05102020549759017</v>
      </c>
      <c r="K36" s="12">
        <v>226862.8</v>
      </c>
      <c r="L36" s="9">
        <v>227726.3</v>
      </c>
      <c r="M36" s="27">
        <f t="shared" si="10"/>
        <v>0.003806265284568471</v>
      </c>
      <c r="N36" s="12">
        <f t="shared" si="11"/>
        <v>863.5</v>
      </c>
    </row>
    <row r="37" spans="1:14" ht="15">
      <c r="A37" s="1">
        <v>36</v>
      </c>
      <c r="B37" s="81" t="s">
        <v>35</v>
      </c>
      <c r="C37" s="8">
        <v>2587</v>
      </c>
      <c r="D37" s="12">
        <v>3480</v>
      </c>
      <c r="E37" s="9">
        <v>3569</v>
      </c>
      <c r="F37" s="132">
        <f>E37/'4a_by province'!E37</f>
        <v>0.18471172756443432</v>
      </c>
      <c r="G37" s="68">
        <f t="shared" si="6"/>
        <v>0.0011969364597443338</v>
      </c>
      <c r="H37" s="33">
        <f t="shared" si="7"/>
        <v>0.3795902589872439</v>
      </c>
      <c r="I37" s="8">
        <f t="shared" si="8"/>
        <v>982</v>
      </c>
      <c r="J37" s="27">
        <f t="shared" si="9"/>
        <v>0.003250622318733118</v>
      </c>
      <c r="K37" s="12">
        <v>3300.596</v>
      </c>
      <c r="L37" s="9">
        <v>3339.017</v>
      </c>
      <c r="M37" s="27">
        <f t="shared" si="10"/>
        <v>0.011640624905320076</v>
      </c>
      <c r="N37" s="12">
        <f t="shared" si="11"/>
        <v>38.42099999999982</v>
      </c>
    </row>
    <row r="38" spans="1:14" ht="15">
      <c r="A38" s="1">
        <v>37</v>
      </c>
      <c r="B38" s="81" t="s">
        <v>36</v>
      </c>
      <c r="C38" s="8">
        <v>7723</v>
      </c>
      <c r="D38" s="12">
        <v>8501</v>
      </c>
      <c r="E38" s="9">
        <v>8579</v>
      </c>
      <c r="F38" s="132">
        <f>E38/'4a_by province'!E38</f>
        <v>0.21657031782495645</v>
      </c>
      <c r="G38" s="68">
        <f t="shared" si="6"/>
        <v>0.0028771414648771755</v>
      </c>
      <c r="H38" s="33">
        <f t="shared" si="7"/>
        <v>0.11083775734818076</v>
      </c>
      <c r="I38" s="8">
        <f t="shared" si="8"/>
        <v>856</v>
      </c>
      <c r="J38" s="27">
        <f t="shared" si="9"/>
        <v>0.002833536359303003</v>
      </c>
      <c r="K38" s="12">
        <v>8500.152</v>
      </c>
      <c r="L38" s="9">
        <v>8567.954</v>
      </c>
      <c r="M38" s="27">
        <f t="shared" si="10"/>
        <v>0.00797656324263374</v>
      </c>
      <c r="N38" s="12">
        <f t="shared" si="11"/>
        <v>67.80199999999968</v>
      </c>
    </row>
    <row r="39" spans="1:14" ht="15">
      <c r="A39" s="1">
        <v>38</v>
      </c>
      <c r="B39" s="81" t="s">
        <v>37</v>
      </c>
      <c r="C39" s="8">
        <v>29052</v>
      </c>
      <c r="D39" s="12">
        <v>32414</v>
      </c>
      <c r="E39" s="9">
        <v>33119</v>
      </c>
      <c r="F39" s="132">
        <f>E39/'4a_by province'!E39</f>
        <v>0.17461012052258085</v>
      </c>
      <c r="G39" s="68">
        <f t="shared" si="6"/>
        <v>0.011107127657683551</v>
      </c>
      <c r="H39" s="33">
        <f t="shared" si="7"/>
        <v>0.13999036210932123</v>
      </c>
      <c r="I39" s="8">
        <f t="shared" si="8"/>
        <v>4067</v>
      </c>
      <c r="J39" s="27">
        <f t="shared" si="9"/>
        <v>0.013462607912716487</v>
      </c>
      <c r="K39" s="12">
        <v>32758.98</v>
      </c>
      <c r="L39" s="9">
        <v>33004.06</v>
      </c>
      <c r="M39" s="27">
        <f t="shared" si="10"/>
        <v>0.007481307415554395</v>
      </c>
      <c r="N39" s="12">
        <f t="shared" si="11"/>
        <v>245.0799999999981</v>
      </c>
    </row>
    <row r="40" spans="1:14" ht="15">
      <c r="A40" s="1">
        <v>39</v>
      </c>
      <c r="B40" s="81" t="s">
        <v>38</v>
      </c>
      <c r="C40" s="8">
        <v>14183</v>
      </c>
      <c r="D40" s="12">
        <v>15366</v>
      </c>
      <c r="E40" s="9">
        <v>15431</v>
      </c>
      <c r="F40" s="132">
        <f>E40/'4a_by province'!E40</f>
        <v>0.2899419402115706</v>
      </c>
      <c r="G40" s="68">
        <f t="shared" si="6"/>
        <v>0.005175098489861254</v>
      </c>
      <c r="H40" s="33">
        <f t="shared" si="7"/>
        <v>0.08799266727772685</v>
      </c>
      <c r="I40" s="8">
        <f t="shared" si="8"/>
        <v>1248</v>
      </c>
      <c r="J40" s="27">
        <f t="shared" si="9"/>
        <v>0.004131137121974471</v>
      </c>
      <c r="K40" s="12">
        <v>15491.46</v>
      </c>
      <c r="L40" s="9">
        <v>15495.06</v>
      </c>
      <c r="M40" s="27">
        <f t="shared" si="10"/>
        <v>0.00023238610176189745</v>
      </c>
      <c r="N40" s="12">
        <f t="shared" si="11"/>
        <v>3.600000000000364</v>
      </c>
    </row>
    <row r="41" spans="1:14" ht="15">
      <c r="A41" s="1">
        <v>40</v>
      </c>
      <c r="B41" s="81" t="s">
        <v>39</v>
      </c>
      <c r="C41" s="8">
        <v>3369</v>
      </c>
      <c r="D41" s="12">
        <v>3830</v>
      </c>
      <c r="E41" s="9">
        <v>3887</v>
      </c>
      <c r="F41" s="132">
        <f>E41/'4a_by province'!E41</f>
        <v>0.1751532083633742</v>
      </c>
      <c r="G41" s="68">
        <f t="shared" si="6"/>
        <v>0.001303584202585101</v>
      </c>
      <c r="H41" s="33">
        <f t="shared" si="7"/>
        <v>0.1537548233897299</v>
      </c>
      <c r="I41" s="8">
        <f t="shared" si="8"/>
        <v>518</v>
      </c>
      <c r="J41" s="27">
        <f t="shared" si="9"/>
        <v>0.0017146867221015836</v>
      </c>
      <c r="K41" s="12">
        <v>3903.89</v>
      </c>
      <c r="L41" s="9">
        <v>3940.65</v>
      </c>
      <c r="M41" s="27">
        <f t="shared" si="10"/>
        <v>0.009416248920948136</v>
      </c>
      <c r="N41" s="12">
        <f t="shared" si="11"/>
        <v>36.76000000000022</v>
      </c>
    </row>
    <row r="42" spans="1:14" ht="15">
      <c r="A42" s="1">
        <v>41</v>
      </c>
      <c r="B42" s="81" t="s">
        <v>40</v>
      </c>
      <c r="C42" s="8">
        <v>75803</v>
      </c>
      <c r="D42" s="12">
        <v>84254</v>
      </c>
      <c r="E42" s="9">
        <v>85080</v>
      </c>
      <c r="F42" s="132">
        <f>E42/'4a_by province'!E42</f>
        <v>0.2134470647265429</v>
      </c>
      <c r="G42" s="68">
        <f t="shared" si="6"/>
        <v>0.028533301763812812</v>
      </c>
      <c r="H42" s="33">
        <f t="shared" si="7"/>
        <v>0.12238301914172263</v>
      </c>
      <c r="I42" s="8">
        <f t="shared" si="8"/>
        <v>9277</v>
      </c>
      <c r="J42" s="27">
        <f t="shared" si="9"/>
        <v>0.030708781314549016</v>
      </c>
      <c r="K42" s="12">
        <v>84072.03</v>
      </c>
      <c r="L42" s="9">
        <v>84690.61</v>
      </c>
      <c r="M42" s="27">
        <f t="shared" si="10"/>
        <v>0.007357738358405307</v>
      </c>
      <c r="N42" s="12">
        <f t="shared" si="11"/>
        <v>618.5800000000017</v>
      </c>
    </row>
    <row r="43" spans="1:14" ht="15">
      <c r="A43" s="1">
        <v>42</v>
      </c>
      <c r="B43" s="81" t="s">
        <v>41</v>
      </c>
      <c r="C43" s="8">
        <v>33073</v>
      </c>
      <c r="D43" s="12">
        <v>38784</v>
      </c>
      <c r="E43" s="9">
        <v>39463</v>
      </c>
      <c r="F43" s="132">
        <f>E43/'4a_by province'!E43</f>
        <v>0.1590095898138448</v>
      </c>
      <c r="G43" s="68">
        <f t="shared" si="6"/>
        <v>0.013234716590330806</v>
      </c>
      <c r="H43" s="33">
        <f t="shared" si="7"/>
        <v>0.19320896199316664</v>
      </c>
      <c r="I43" s="8">
        <f t="shared" si="8"/>
        <v>6390</v>
      </c>
      <c r="J43" s="27">
        <f t="shared" si="9"/>
        <v>0.021152216513955827</v>
      </c>
      <c r="K43" s="12">
        <v>38546.39</v>
      </c>
      <c r="L43" s="9">
        <v>39025.32</v>
      </c>
      <c r="M43" s="27">
        <f t="shared" si="10"/>
        <v>0.012424769219633805</v>
      </c>
      <c r="N43" s="12">
        <f t="shared" si="11"/>
        <v>478.9300000000003</v>
      </c>
    </row>
    <row r="44" spans="1:14" ht="15">
      <c r="A44" s="1">
        <v>43</v>
      </c>
      <c r="B44" s="81" t="s">
        <v>42</v>
      </c>
      <c r="C44" s="8">
        <v>12506</v>
      </c>
      <c r="D44" s="12">
        <v>13564</v>
      </c>
      <c r="E44" s="9">
        <v>13755</v>
      </c>
      <c r="F44" s="132">
        <f>E44/'4a_by province'!E44</f>
        <v>0.17389600374214592</v>
      </c>
      <c r="G44" s="68">
        <f t="shared" si="6"/>
        <v>0.00461301793325394</v>
      </c>
      <c r="H44" s="33">
        <f t="shared" si="7"/>
        <v>0.09987206141052295</v>
      </c>
      <c r="I44" s="8">
        <f t="shared" si="8"/>
        <v>1249</v>
      </c>
      <c r="J44" s="27">
        <f t="shared" si="9"/>
        <v>0.004134447328001695</v>
      </c>
      <c r="K44" s="12">
        <v>13082.11</v>
      </c>
      <c r="L44" s="9">
        <v>13293.44</v>
      </c>
      <c r="M44" s="27">
        <f t="shared" si="10"/>
        <v>0.016154121926814553</v>
      </c>
      <c r="N44" s="12">
        <f t="shared" si="11"/>
        <v>211.32999999999993</v>
      </c>
    </row>
    <row r="45" spans="1:14" ht="15">
      <c r="A45" s="1">
        <v>44</v>
      </c>
      <c r="B45" s="81" t="s">
        <v>43</v>
      </c>
      <c r="C45" s="8">
        <v>13563</v>
      </c>
      <c r="D45" s="12">
        <v>15069</v>
      </c>
      <c r="E45" s="9">
        <v>15435</v>
      </c>
      <c r="F45" s="132">
        <f>E45/'4a_by province'!E45</f>
        <v>0.18451882845188283</v>
      </c>
      <c r="G45" s="68">
        <f t="shared" si="6"/>
        <v>0.005176439970903276</v>
      </c>
      <c r="H45" s="33">
        <f t="shared" si="7"/>
        <v>0.13802256138022562</v>
      </c>
      <c r="I45" s="8">
        <f t="shared" si="8"/>
        <v>1872</v>
      </c>
      <c r="J45" s="27">
        <f t="shared" si="9"/>
        <v>0.006196705682961707</v>
      </c>
      <c r="K45" s="12">
        <v>15021.57</v>
      </c>
      <c r="L45" s="9">
        <v>15191.81</v>
      </c>
      <c r="M45" s="27">
        <f t="shared" si="10"/>
        <v>0.011333036426951363</v>
      </c>
      <c r="N45" s="12">
        <f t="shared" si="11"/>
        <v>170.23999999999978</v>
      </c>
    </row>
    <row r="46" spans="1:14" ht="15">
      <c r="A46" s="1">
        <v>45</v>
      </c>
      <c r="B46" s="81" t="s">
        <v>44</v>
      </c>
      <c r="C46" s="8">
        <v>41280</v>
      </c>
      <c r="D46" s="12">
        <v>47142</v>
      </c>
      <c r="E46" s="9">
        <v>47028</v>
      </c>
      <c r="F46" s="132">
        <f>E46/'4a_by province'!E46</f>
        <v>0.24217269506467826</v>
      </c>
      <c r="G46" s="68">
        <f t="shared" si="6"/>
        <v>0.015771792611055345</v>
      </c>
      <c r="H46" s="33">
        <f t="shared" si="7"/>
        <v>0.13924418604651162</v>
      </c>
      <c r="I46" s="8">
        <f t="shared" si="8"/>
        <v>5748</v>
      </c>
      <c r="J46" s="27">
        <f t="shared" si="9"/>
        <v>0.019027064244478576</v>
      </c>
      <c r="K46" s="12">
        <v>46989.33</v>
      </c>
      <c r="L46" s="9">
        <v>47513.3</v>
      </c>
      <c r="M46" s="27">
        <f t="shared" si="10"/>
        <v>0.0111508293478541</v>
      </c>
      <c r="N46" s="12">
        <f t="shared" si="11"/>
        <v>523.9700000000012</v>
      </c>
    </row>
    <row r="47" spans="1:14" ht="15">
      <c r="A47" s="1">
        <v>46</v>
      </c>
      <c r="B47" s="81" t="s">
        <v>45</v>
      </c>
      <c r="C47" s="8">
        <v>14101</v>
      </c>
      <c r="D47" s="12">
        <v>15521</v>
      </c>
      <c r="E47" s="9">
        <v>15674</v>
      </c>
      <c r="F47" s="132">
        <f>E47/'4a_by province'!E47</f>
        <v>0.13397382749395262</v>
      </c>
      <c r="G47" s="68">
        <f t="shared" si="6"/>
        <v>0.005256593463164105</v>
      </c>
      <c r="H47" s="33">
        <f t="shared" si="7"/>
        <v>0.11155237217218637</v>
      </c>
      <c r="I47" s="8">
        <f t="shared" si="8"/>
        <v>1573</v>
      </c>
      <c r="J47" s="27">
        <f t="shared" si="9"/>
        <v>0.00520695408082199</v>
      </c>
      <c r="K47" s="12">
        <v>15489.58</v>
      </c>
      <c r="L47" s="9">
        <v>15559.87</v>
      </c>
      <c r="M47" s="27">
        <f t="shared" si="10"/>
        <v>0.004537889342383775</v>
      </c>
      <c r="N47" s="12">
        <f t="shared" si="11"/>
        <v>70.29000000000087</v>
      </c>
    </row>
    <row r="48" spans="1:14" ht="15">
      <c r="A48" s="1">
        <v>47</v>
      </c>
      <c r="B48" s="81" t="s">
        <v>46</v>
      </c>
      <c r="C48" s="8">
        <v>4282</v>
      </c>
      <c r="D48" s="12">
        <v>4936</v>
      </c>
      <c r="E48" s="9">
        <v>4989</v>
      </c>
      <c r="F48" s="132">
        <f>E48/'4a_by province'!E48</f>
        <v>0.09761490148506134</v>
      </c>
      <c r="G48" s="68">
        <f t="shared" si="6"/>
        <v>0.0016731622296622252</v>
      </c>
      <c r="H48" s="33">
        <f t="shared" si="7"/>
        <v>0.1651097617935544</v>
      </c>
      <c r="I48" s="8">
        <f t="shared" si="8"/>
        <v>707</v>
      </c>
      <c r="J48" s="27">
        <f t="shared" si="9"/>
        <v>0.002340315661246756</v>
      </c>
      <c r="K48" s="12">
        <v>4736.164</v>
      </c>
      <c r="L48" s="9">
        <v>4743.17</v>
      </c>
      <c r="M48" s="27">
        <f t="shared" si="10"/>
        <v>0.0014792562081888028</v>
      </c>
      <c r="N48" s="12">
        <f t="shared" si="11"/>
        <v>7.006000000000313</v>
      </c>
    </row>
    <row r="49" spans="1:14" ht="15">
      <c r="A49" s="1">
        <v>48</v>
      </c>
      <c r="B49" s="81" t="s">
        <v>47</v>
      </c>
      <c r="C49" s="8">
        <v>29784</v>
      </c>
      <c r="D49" s="12">
        <v>35269</v>
      </c>
      <c r="E49" s="9">
        <v>33099</v>
      </c>
      <c r="F49" s="132">
        <f>E49/'4a_by province'!E49</f>
        <v>0.23544098504086552</v>
      </c>
      <c r="G49" s="68">
        <f t="shared" si="6"/>
        <v>0.01110042025247344</v>
      </c>
      <c r="H49" s="33">
        <f t="shared" si="7"/>
        <v>0.1113013698630137</v>
      </c>
      <c r="I49" s="8">
        <f t="shared" si="8"/>
        <v>3315</v>
      </c>
      <c r="J49" s="27">
        <f t="shared" si="9"/>
        <v>0.01097333298024469</v>
      </c>
      <c r="K49" s="12">
        <v>40099.12</v>
      </c>
      <c r="L49" s="9">
        <v>40218.72</v>
      </c>
      <c r="M49" s="27">
        <f t="shared" si="10"/>
        <v>0.0029826090946633876</v>
      </c>
      <c r="N49" s="12">
        <f t="shared" si="11"/>
        <v>119.59999999999854</v>
      </c>
    </row>
    <row r="50" spans="1:14" ht="15">
      <c r="A50" s="1">
        <v>49</v>
      </c>
      <c r="B50" s="81" t="s">
        <v>48</v>
      </c>
      <c r="C50" s="8">
        <v>1949</v>
      </c>
      <c r="D50" s="12">
        <v>2421</v>
      </c>
      <c r="E50" s="9">
        <v>2545</v>
      </c>
      <c r="F50" s="132">
        <f>E50/'4a_by province'!E50</f>
        <v>0.13428661882650908</v>
      </c>
      <c r="G50" s="68">
        <f t="shared" si="6"/>
        <v>0.0008535173129866433</v>
      </c>
      <c r="H50" s="33">
        <f t="shared" si="7"/>
        <v>0.30579784504874297</v>
      </c>
      <c r="I50" s="8">
        <f t="shared" si="8"/>
        <v>596</v>
      </c>
      <c r="J50" s="27">
        <f t="shared" si="9"/>
        <v>0.001972882792224988</v>
      </c>
      <c r="K50" s="12">
        <v>2380.718</v>
      </c>
      <c r="L50" s="9">
        <v>2431.43</v>
      </c>
      <c r="M50" s="27">
        <f t="shared" si="10"/>
        <v>0.02130113688391485</v>
      </c>
      <c r="N50" s="12">
        <f t="shared" si="11"/>
        <v>50.71199999999999</v>
      </c>
    </row>
    <row r="51" spans="1:14" ht="15">
      <c r="A51" s="1">
        <v>50</v>
      </c>
      <c r="B51" s="81" t="s">
        <v>49</v>
      </c>
      <c r="C51" s="8">
        <v>6326</v>
      </c>
      <c r="D51" s="12">
        <v>6971</v>
      </c>
      <c r="E51" s="9">
        <v>6867</v>
      </c>
      <c r="F51" s="132">
        <f>E51/'4a_by province'!E51</f>
        <v>0.20191713958069923</v>
      </c>
      <c r="G51" s="68">
        <f t="shared" si="6"/>
        <v>0.002302987578891662</v>
      </c>
      <c r="H51" s="33">
        <f t="shared" si="7"/>
        <v>0.08552007587733165</v>
      </c>
      <c r="I51" s="8">
        <f t="shared" si="8"/>
        <v>541</v>
      </c>
      <c r="J51" s="27">
        <f t="shared" si="9"/>
        <v>0.0017908214607277157</v>
      </c>
      <c r="K51" s="12">
        <v>6935.958</v>
      </c>
      <c r="L51" s="9">
        <v>6939.421</v>
      </c>
      <c r="M51" s="27">
        <f t="shared" si="10"/>
        <v>0.0004992821467489635</v>
      </c>
      <c r="N51" s="12">
        <f t="shared" si="11"/>
        <v>3.4630000000006476</v>
      </c>
    </row>
    <row r="52" spans="1:14" ht="15">
      <c r="A52" s="1">
        <v>51</v>
      </c>
      <c r="B52" s="81" t="s">
        <v>50</v>
      </c>
      <c r="C52" s="8">
        <v>4933</v>
      </c>
      <c r="D52" s="12">
        <v>5624</v>
      </c>
      <c r="E52" s="9">
        <v>5658</v>
      </c>
      <c r="F52" s="132">
        <f>E52/'4a_by province'!E52</f>
        <v>0.17972745465518886</v>
      </c>
      <c r="G52" s="68">
        <f t="shared" si="6"/>
        <v>0.001897524933940443</v>
      </c>
      <c r="H52" s="33">
        <f t="shared" si="7"/>
        <v>0.14696938982363672</v>
      </c>
      <c r="I52" s="8">
        <f t="shared" si="8"/>
        <v>725</v>
      </c>
      <c r="J52" s="27">
        <f t="shared" si="9"/>
        <v>0.0023998993697367725</v>
      </c>
      <c r="K52" s="12">
        <v>5650.78</v>
      </c>
      <c r="L52" s="9">
        <v>5732.98</v>
      </c>
      <c r="M52" s="27">
        <f t="shared" si="10"/>
        <v>0.014546664354301499</v>
      </c>
      <c r="N52" s="12">
        <f t="shared" si="11"/>
        <v>82.19999999999982</v>
      </c>
    </row>
    <row r="53" spans="1:14" ht="15">
      <c r="A53" s="1">
        <v>52</v>
      </c>
      <c r="B53" s="81" t="s">
        <v>51</v>
      </c>
      <c r="C53" s="8">
        <v>16446</v>
      </c>
      <c r="D53" s="12">
        <v>18948</v>
      </c>
      <c r="E53" s="9">
        <v>19347</v>
      </c>
      <c r="F53" s="132">
        <f>E53/'4a_by province'!E53</f>
        <v>0.28477435308663784</v>
      </c>
      <c r="G53" s="68">
        <f t="shared" si="6"/>
        <v>0.006488408430001016</v>
      </c>
      <c r="H53" s="33">
        <f t="shared" si="7"/>
        <v>0.1763954761036118</v>
      </c>
      <c r="I53" s="8">
        <f t="shared" si="8"/>
        <v>2901</v>
      </c>
      <c r="J53" s="27">
        <f t="shared" si="9"/>
        <v>0.009602907684974312</v>
      </c>
      <c r="K53" s="12">
        <v>18730.34</v>
      </c>
      <c r="L53" s="9">
        <v>18875.76</v>
      </c>
      <c r="M53" s="27">
        <f t="shared" si="10"/>
        <v>0.007763874014032754</v>
      </c>
      <c r="N53" s="12">
        <f t="shared" si="11"/>
        <v>145.41999999999825</v>
      </c>
    </row>
    <row r="54" spans="1:14" ht="15">
      <c r="A54" s="1">
        <v>53</v>
      </c>
      <c r="B54" s="81" t="s">
        <v>52</v>
      </c>
      <c r="C54" s="8">
        <v>7402</v>
      </c>
      <c r="D54" s="12">
        <v>8487</v>
      </c>
      <c r="E54" s="9">
        <v>8663</v>
      </c>
      <c r="F54" s="132">
        <f>E54/'4a_by province'!E54</f>
        <v>0.20688749313400043</v>
      </c>
      <c r="G54" s="68">
        <f t="shared" si="6"/>
        <v>0.0029053125667596424</v>
      </c>
      <c r="H54" s="33">
        <f t="shared" si="7"/>
        <v>0.1703593623345042</v>
      </c>
      <c r="I54" s="8">
        <f t="shared" si="8"/>
        <v>1261</v>
      </c>
      <c r="J54" s="27">
        <f t="shared" si="9"/>
        <v>0.004174169800328372</v>
      </c>
      <c r="K54" s="12">
        <v>8932.597</v>
      </c>
      <c r="L54" s="9">
        <v>8915.473</v>
      </c>
      <c r="M54" s="27">
        <f t="shared" si="10"/>
        <v>-0.0019170236830341498</v>
      </c>
      <c r="N54" s="12">
        <f t="shared" si="11"/>
        <v>-17.123999999999796</v>
      </c>
    </row>
    <row r="55" spans="1:14" ht="15">
      <c r="A55" s="1">
        <v>54</v>
      </c>
      <c r="B55" s="81" t="s">
        <v>53</v>
      </c>
      <c r="C55" s="8">
        <v>27729</v>
      </c>
      <c r="D55" s="12">
        <v>31871</v>
      </c>
      <c r="E55" s="9">
        <v>32113</v>
      </c>
      <c r="F55" s="132">
        <f>E55/'4a_by province'!E55</f>
        <v>0.23228713823808111</v>
      </c>
      <c r="G55" s="68">
        <f t="shared" si="6"/>
        <v>0.01076974517561496</v>
      </c>
      <c r="H55" s="33">
        <f t="shared" si="7"/>
        <v>0.15810162645605683</v>
      </c>
      <c r="I55" s="8">
        <f t="shared" si="8"/>
        <v>4384</v>
      </c>
      <c r="J55" s="27">
        <f t="shared" si="9"/>
        <v>0.014511943223346221</v>
      </c>
      <c r="K55" s="12">
        <v>32395.72</v>
      </c>
      <c r="L55" s="9">
        <v>32569.8</v>
      </c>
      <c r="M55" s="27">
        <f t="shared" si="10"/>
        <v>0.005373549345407297</v>
      </c>
      <c r="N55" s="12">
        <f t="shared" si="11"/>
        <v>174.0799999999981</v>
      </c>
    </row>
    <row r="56" spans="1:14" ht="15">
      <c r="A56" s="1">
        <v>55</v>
      </c>
      <c r="B56" s="81" t="s">
        <v>54</v>
      </c>
      <c r="C56" s="8">
        <v>29048</v>
      </c>
      <c r="D56" s="12">
        <v>32894</v>
      </c>
      <c r="E56" s="9">
        <v>33713</v>
      </c>
      <c r="F56" s="132">
        <f>E56/'4a_by province'!E56</f>
        <v>0.24570545663914176</v>
      </c>
      <c r="G56" s="68">
        <f t="shared" si="6"/>
        <v>0.011306337592423851</v>
      </c>
      <c r="H56" s="33">
        <f t="shared" si="7"/>
        <v>0.16059625447535114</v>
      </c>
      <c r="I56" s="8">
        <f t="shared" si="8"/>
        <v>4665</v>
      </c>
      <c r="J56" s="27">
        <f t="shared" si="9"/>
        <v>0.015442111116995921</v>
      </c>
      <c r="K56" s="12">
        <v>32831.74</v>
      </c>
      <c r="L56" s="9">
        <v>33138.14</v>
      </c>
      <c r="M56" s="27">
        <f t="shared" si="10"/>
        <v>0.009332432578961745</v>
      </c>
      <c r="N56" s="12">
        <f t="shared" si="11"/>
        <v>306.40000000000146</v>
      </c>
    </row>
    <row r="57" spans="1:14" ht="15">
      <c r="A57" s="1">
        <v>56</v>
      </c>
      <c r="B57" s="81" t="s">
        <v>55</v>
      </c>
      <c r="C57" s="8">
        <v>1493</v>
      </c>
      <c r="D57" s="12">
        <v>1689</v>
      </c>
      <c r="E57" s="9">
        <v>1749</v>
      </c>
      <c r="F57" s="132">
        <f>E57/'4a_by province'!E57</f>
        <v>0.09398678059003708</v>
      </c>
      <c r="G57" s="68">
        <f t="shared" si="6"/>
        <v>0.0005865625856242196</v>
      </c>
      <c r="H57" s="33">
        <f t="shared" si="7"/>
        <v>0.17146684527796383</v>
      </c>
      <c r="I57" s="8">
        <f t="shared" si="8"/>
        <v>256</v>
      </c>
      <c r="J57" s="27">
        <f t="shared" si="9"/>
        <v>0.0008474127429691224</v>
      </c>
      <c r="K57" s="12">
        <v>1629.149</v>
      </c>
      <c r="L57" s="9">
        <v>1650.328</v>
      </c>
      <c r="M57" s="27">
        <f t="shared" si="10"/>
        <v>0.013000038670496124</v>
      </c>
      <c r="N57" s="12">
        <f t="shared" si="11"/>
        <v>21.179000000000087</v>
      </c>
    </row>
    <row r="58" spans="1:14" ht="15">
      <c r="A58" s="1">
        <v>57</v>
      </c>
      <c r="B58" s="81" t="s">
        <v>56</v>
      </c>
      <c r="C58" s="8">
        <v>5159</v>
      </c>
      <c r="D58" s="12">
        <v>5854</v>
      </c>
      <c r="E58" s="9">
        <v>5988</v>
      </c>
      <c r="F58" s="132">
        <f>E58/'4a_by province'!E58</f>
        <v>0.25933304460805545</v>
      </c>
      <c r="G58" s="68">
        <f t="shared" si="6"/>
        <v>0.002008197119907277</v>
      </c>
      <c r="H58" s="33">
        <f t="shared" si="7"/>
        <v>0.16069005621244428</v>
      </c>
      <c r="I58" s="8">
        <f t="shared" si="8"/>
        <v>829</v>
      </c>
      <c r="J58" s="27">
        <f t="shared" si="9"/>
        <v>0.0027441607965679785</v>
      </c>
      <c r="K58" s="12">
        <v>5729.447</v>
      </c>
      <c r="L58" s="9">
        <v>5851.511</v>
      </c>
      <c r="M58" s="27">
        <f t="shared" si="10"/>
        <v>0.021304673906574284</v>
      </c>
      <c r="N58" s="12">
        <f t="shared" si="11"/>
        <v>122.0640000000003</v>
      </c>
    </row>
    <row r="59" spans="1:14" ht="15">
      <c r="A59" s="1">
        <v>58</v>
      </c>
      <c r="B59" s="81" t="s">
        <v>57</v>
      </c>
      <c r="C59" s="8">
        <v>8467</v>
      </c>
      <c r="D59" s="12">
        <v>9623</v>
      </c>
      <c r="E59" s="9">
        <v>9716</v>
      </c>
      <c r="F59" s="132">
        <f>E59/'4a_by province'!E59</f>
        <v>0.1545878347202113</v>
      </c>
      <c r="G59" s="68">
        <f t="shared" si="6"/>
        <v>0.003258457451071994</v>
      </c>
      <c r="H59" s="33">
        <f t="shared" si="7"/>
        <v>0.14751387740640132</v>
      </c>
      <c r="I59" s="8">
        <f t="shared" si="8"/>
        <v>1249</v>
      </c>
      <c r="J59" s="27">
        <f t="shared" si="9"/>
        <v>0.004134447328001695</v>
      </c>
      <c r="K59" s="12">
        <v>9682.246</v>
      </c>
      <c r="L59" s="9">
        <v>9789.546</v>
      </c>
      <c r="M59" s="27">
        <f t="shared" si="10"/>
        <v>0.011082139412694234</v>
      </c>
      <c r="N59" s="12">
        <f t="shared" si="11"/>
        <v>107.30000000000109</v>
      </c>
    </row>
    <row r="60" spans="1:14" ht="15">
      <c r="A60" s="1">
        <v>59</v>
      </c>
      <c r="B60" s="81" t="s">
        <v>58</v>
      </c>
      <c r="C60" s="8">
        <v>54947</v>
      </c>
      <c r="D60" s="12">
        <v>60230</v>
      </c>
      <c r="E60" s="9">
        <v>60348</v>
      </c>
      <c r="F60" s="132">
        <f>E60/'4a_by province'!E60</f>
        <v>0.2847382774532655</v>
      </c>
      <c r="G60" s="68">
        <f t="shared" si="6"/>
        <v>0.02023892448098937</v>
      </c>
      <c r="H60" s="33">
        <f t="shared" si="7"/>
        <v>0.09829472036689901</v>
      </c>
      <c r="I60" s="8">
        <f t="shared" si="8"/>
        <v>5401</v>
      </c>
      <c r="J60" s="27">
        <f t="shared" si="9"/>
        <v>0.01787842275303215</v>
      </c>
      <c r="K60" s="12">
        <v>60025.07</v>
      </c>
      <c r="L60" s="9">
        <v>60269.32</v>
      </c>
      <c r="M60" s="27">
        <f t="shared" si="10"/>
        <v>0.004069133113880584</v>
      </c>
      <c r="N60" s="12">
        <f t="shared" si="11"/>
        <v>244.25</v>
      </c>
    </row>
    <row r="61" spans="1:14" ht="15">
      <c r="A61" s="1">
        <v>60</v>
      </c>
      <c r="B61" s="81" t="s">
        <v>59</v>
      </c>
      <c r="C61" s="8">
        <v>8399</v>
      </c>
      <c r="D61" s="12">
        <v>9172</v>
      </c>
      <c r="E61" s="9">
        <v>9357</v>
      </c>
      <c r="F61" s="132">
        <f>E61/'4a_by province'!E61</f>
        <v>0.19953512176397833</v>
      </c>
      <c r="G61" s="68">
        <f t="shared" si="6"/>
        <v>0.0031380595275504993</v>
      </c>
      <c r="H61" s="33">
        <f t="shared" si="7"/>
        <v>0.1140611977616383</v>
      </c>
      <c r="I61" s="8">
        <f t="shared" si="8"/>
        <v>958</v>
      </c>
      <c r="J61" s="27">
        <f t="shared" si="9"/>
        <v>0.0031711773740797627</v>
      </c>
      <c r="K61" s="12">
        <v>9280.65</v>
      </c>
      <c r="L61" s="9">
        <v>9299.51</v>
      </c>
      <c r="M61" s="27">
        <f t="shared" si="10"/>
        <v>0.0020321852456455726</v>
      </c>
      <c r="N61" s="12">
        <f t="shared" si="11"/>
        <v>18.860000000000582</v>
      </c>
    </row>
    <row r="62" spans="1:14" ht="15">
      <c r="A62" s="1">
        <v>61</v>
      </c>
      <c r="B62" s="81" t="s">
        <v>60</v>
      </c>
      <c r="C62" s="8">
        <v>22381</v>
      </c>
      <c r="D62" s="12">
        <v>23825</v>
      </c>
      <c r="E62" s="9">
        <v>24126</v>
      </c>
      <c r="F62" s="132">
        <f>E62/'4a_by province'!E62</f>
        <v>0.23170005570174595</v>
      </c>
      <c r="G62" s="68">
        <f t="shared" si="6"/>
        <v>0.008091142904957074</v>
      </c>
      <c r="H62" s="33">
        <f t="shared" si="7"/>
        <v>0.07796791921719315</v>
      </c>
      <c r="I62" s="8">
        <f t="shared" si="8"/>
        <v>1745</v>
      </c>
      <c r="J62" s="27">
        <f t="shared" si="9"/>
        <v>0.0057763095175043695</v>
      </c>
      <c r="K62" s="12">
        <v>23653.33</v>
      </c>
      <c r="L62" s="9">
        <v>24019.03</v>
      </c>
      <c r="M62" s="27">
        <f t="shared" si="10"/>
        <v>0.015460825177680989</v>
      </c>
      <c r="N62" s="12">
        <f t="shared" si="11"/>
        <v>365.6999999999971</v>
      </c>
    </row>
    <row r="63" spans="1:14" ht="15">
      <c r="A63" s="1">
        <v>62</v>
      </c>
      <c r="B63" s="81" t="s">
        <v>61</v>
      </c>
      <c r="C63" s="8">
        <v>1220</v>
      </c>
      <c r="D63" s="12">
        <v>2009</v>
      </c>
      <c r="E63" s="9">
        <v>1803</v>
      </c>
      <c r="F63" s="132">
        <f>E63/'4a_by province'!E63</f>
        <v>0.25323033707865167</v>
      </c>
      <c r="G63" s="68">
        <f t="shared" si="6"/>
        <v>0.0006046725796915197</v>
      </c>
      <c r="H63" s="33">
        <f t="shared" si="7"/>
        <v>0.4778688524590164</v>
      </c>
      <c r="I63" s="8">
        <f t="shared" si="8"/>
        <v>583</v>
      </c>
      <c r="J63" s="27">
        <f t="shared" si="9"/>
        <v>0.0019298501138710874</v>
      </c>
      <c r="K63" s="12">
        <v>1878.257</v>
      </c>
      <c r="L63" s="9">
        <v>1844.888</v>
      </c>
      <c r="M63" s="27">
        <f t="shared" si="10"/>
        <v>-0.017765939378902963</v>
      </c>
      <c r="N63" s="12">
        <f t="shared" si="11"/>
        <v>-33.36900000000014</v>
      </c>
    </row>
    <row r="64" spans="1:14" ht="15">
      <c r="A64" s="1">
        <v>63</v>
      </c>
      <c r="B64" s="81" t="s">
        <v>62</v>
      </c>
      <c r="C64" s="8">
        <v>10583</v>
      </c>
      <c r="D64" s="12">
        <v>11411</v>
      </c>
      <c r="E64" s="9">
        <v>12382</v>
      </c>
      <c r="F64" s="132">
        <f>E64/'4a_by province'!E64</f>
        <v>0.1129631150158287</v>
      </c>
      <c r="G64" s="68">
        <f t="shared" si="6"/>
        <v>0.00415255456557981</v>
      </c>
      <c r="H64" s="33">
        <f t="shared" si="7"/>
        <v>0.16998960597184162</v>
      </c>
      <c r="I64" s="8">
        <f t="shared" si="8"/>
        <v>1799</v>
      </c>
      <c r="J64" s="27">
        <f t="shared" si="9"/>
        <v>0.005955060642974418</v>
      </c>
      <c r="K64" s="12">
        <v>10931.21</v>
      </c>
      <c r="L64" s="9">
        <v>11172.67</v>
      </c>
      <c r="M64" s="27">
        <f t="shared" si="10"/>
        <v>0.022089045951912092</v>
      </c>
      <c r="N64" s="12">
        <f t="shared" si="11"/>
        <v>241.46000000000095</v>
      </c>
    </row>
    <row r="65" spans="1:14" ht="15">
      <c r="A65" s="1">
        <v>64</v>
      </c>
      <c r="B65" s="81" t="s">
        <v>63</v>
      </c>
      <c r="C65" s="8">
        <v>12115</v>
      </c>
      <c r="D65" s="12">
        <v>13158</v>
      </c>
      <c r="E65" s="9">
        <v>13222</v>
      </c>
      <c r="F65" s="132">
        <f>E65/'4a_by province'!E65</f>
        <v>0.2573725497829599</v>
      </c>
      <c r="G65" s="68">
        <f t="shared" si="6"/>
        <v>0.004434265584404478</v>
      </c>
      <c r="H65" s="33">
        <f t="shared" si="7"/>
        <v>0.0913743293437887</v>
      </c>
      <c r="I65" s="8">
        <f t="shared" si="8"/>
        <v>1107</v>
      </c>
      <c r="J65" s="27">
        <f t="shared" si="9"/>
        <v>0.0036643980721360095</v>
      </c>
      <c r="K65" s="12">
        <v>13158.23</v>
      </c>
      <c r="L65" s="9">
        <v>13176.46</v>
      </c>
      <c r="M65" s="27">
        <f t="shared" si="10"/>
        <v>0.0013854446988690397</v>
      </c>
      <c r="N65" s="12">
        <f t="shared" si="11"/>
        <v>18.229999999999563</v>
      </c>
    </row>
    <row r="66" spans="1:14" ht="15">
      <c r="A66" s="1">
        <v>65</v>
      </c>
      <c r="B66" s="81" t="s">
        <v>64</v>
      </c>
      <c r="C66" s="8">
        <v>4375</v>
      </c>
      <c r="D66" s="12">
        <v>6335</v>
      </c>
      <c r="E66" s="9">
        <v>6697</v>
      </c>
      <c r="F66" s="132">
        <f>E66/'4a_by province'!E66</f>
        <v>0.10136832864105591</v>
      </c>
      <c r="G66" s="68">
        <f aca="true" t="shared" si="12" ref="G66:G83">E66/$E$83</f>
        <v>0.002245974634605717</v>
      </c>
      <c r="H66" s="33">
        <f aca="true" t="shared" si="13" ref="H66:H83">(E66-C66)/C66</f>
        <v>0.5307428571428572</v>
      </c>
      <c r="I66" s="8">
        <f aca="true" t="shared" si="14" ref="I66:I83">E66-C66</f>
        <v>2322</v>
      </c>
      <c r="J66" s="27">
        <f aca="true" t="shared" si="15" ref="J66:J83">I66/$I$83</f>
        <v>0.007686298395212118</v>
      </c>
      <c r="K66" s="12">
        <v>6440.635</v>
      </c>
      <c r="L66" s="9">
        <v>6566.498</v>
      </c>
      <c r="M66" s="27">
        <f aca="true" t="shared" si="16" ref="M66:M83">(L66-K66)/K66</f>
        <v>0.019542017207930487</v>
      </c>
      <c r="N66" s="12">
        <f aca="true" t="shared" si="17" ref="N66:N83">L66-K66</f>
        <v>125.86299999999937</v>
      </c>
    </row>
    <row r="67" spans="1:14" ht="15">
      <c r="A67" s="1">
        <v>66</v>
      </c>
      <c r="B67" s="81" t="s">
        <v>65</v>
      </c>
      <c r="C67" s="8">
        <v>4489</v>
      </c>
      <c r="D67" s="12">
        <v>4874</v>
      </c>
      <c r="E67" s="9">
        <v>4936</v>
      </c>
      <c r="F67" s="132">
        <f>E67/'4a_by province'!E67</f>
        <v>0.1446913290731078</v>
      </c>
      <c r="G67" s="68">
        <f t="shared" si="12"/>
        <v>0.0016553876058554306</v>
      </c>
      <c r="H67" s="33">
        <f t="shared" si="13"/>
        <v>0.09957674314992203</v>
      </c>
      <c r="I67" s="8">
        <f t="shared" si="14"/>
        <v>447</v>
      </c>
      <c r="J67" s="27">
        <f t="shared" si="15"/>
        <v>0.001479662094168741</v>
      </c>
      <c r="K67" s="12">
        <v>4737.726</v>
      </c>
      <c r="L67" s="9">
        <v>4775.492</v>
      </c>
      <c r="M67" s="27">
        <f t="shared" si="16"/>
        <v>0.007971334771154038</v>
      </c>
      <c r="N67" s="12">
        <f t="shared" si="17"/>
        <v>37.76600000000053</v>
      </c>
    </row>
    <row r="68" spans="1:14" ht="15">
      <c r="A68" s="1">
        <v>67</v>
      </c>
      <c r="B68" s="81" t="s">
        <v>66</v>
      </c>
      <c r="C68" s="8">
        <v>13157</v>
      </c>
      <c r="D68" s="12">
        <v>14417</v>
      </c>
      <c r="E68" s="9">
        <v>14545</v>
      </c>
      <c r="F68" s="132">
        <f>E68/'4a_by province'!E68</f>
        <v>0.18025330887820354</v>
      </c>
      <c r="G68" s="68">
        <f t="shared" si="12"/>
        <v>0.00487796043905333</v>
      </c>
      <c r="H68" s="33">
        <f t="shared" si="13"/>
        <v>0.10549517367180969</v>
      </c>
      <c r="I68" s="8">
        <f t="shared" si="14"/>
        <v>1388</v>
      </c>
      <c r="J68" s="27">
        <f t="shared" si="15"/>
        <v>0.00459456596578571</v>
      </c>
      <c r="K68" s="12">
        <v>14439.06</v>
      </c>
      <c r="L68" s="9">
        <v>14529.43</v>
      </c>
      <c r="M68" s="27">
        <f t="shared" si="16"/>
        <v>0.0062587176727571464</v>
      </c>
      <c r="N68" s="12">
        <f t="shared" si="17"/>
        <v>90.3700000000008</v>
      </c>
    </row>
    <row r="69" spans="1:14" ht="15">
      <c r="A69" s="1">
        <v>68</v>
      </c>
      <c r="B69" s="81" t="s">
        <v>67</v>
      </c>
      <c r="C69" s="8">
        <v>5314</v>
      </c>
      <c r="D69" s="12">
        <v>5839</v>
      </c>
      <c r="E69" s="9">
        <v>5834</v>
      </c>
      <c r="F69" s="132">
        <f>E69/'4a_by province'!E69</f>
        <v>0.15599764693299106</v>
      </c>
      <c r="G69" s="68">
        <f t="shared" si="12"/>
        <v>0.001956550099789421</v>
      </c>
      <c r="H69" s="33">
        <f t="shared" si="13"/>
        <v>0.09785472337222431</v>
      </c>
      <c r="I69" s="8">
        <f t="shared" si="14"/>
        <v>520</v>
      </c>
      <c r="J69" s="27">
        <f t="shared" si="15"/>
        <v>0.0017213071341560299</v>
      </c>
      <c r="K69" s="12">
        <v>5920.401</v>
      </c>
      <c r="L69" s="9">
        <v>5909.164</v>
      </c>
      <c r="M69" s="27">
        <f t="shared" si="16"/>
        <v>-0.0018980133271378206</v>
      </c>
      <c r="N69" s="12">
        <f t="shared" si="17"/>
        <v>-11.23700000000008</v>
      </c>
    </row>
    <row r="70" spans="1:14" ht="15">
      <c r="A70" s="1">
        <v>69</v>
      </c>
      <c r="B70" s="81" t="s">
        <v>68</v>
      </c>
      <c r="C70" s="8">
        <v>731</v>
      </c>
      <c r="D70" s="12">
        <v>956</v>
      </c>
      <c r="E70" s="9">
        <v>1125</v>
      </c>
      <c r="F70" s="132">
        <f>E70/'4a_by province'!E70</f>
        <v>0.15677257525083613</v>
      </c>
      <c r="G70" s="68">
        <f t="shared" si="12"/>
        <v>0.0003772915430687519</v>
      </c>
      <c r="H70" s="33">
        <f t="shared" si="13"/>
        <v>0.5389876880984952</v>
      </c>
      <c r="I70" s="8">
        <f t="shared" si="14"/>
        <v>394</v>
      </c>
      <c r="J70" s="27">
        <f t="shared" si="15"/>
        <v>0.0013042211747259149</v>
      </c>
      <c r="K70" s="12">
        <v>967.1383</v>
      </c>
      <c r="L70" s="9">
        <v>1082.751</v>
      </c>
      <c r="M70" s="27">
        <f t="shared" si="16"/>
        <v>0.11954102117556509</v>
      </c>
      <c r="N70" s="12">
        <f t="shared" si="17"/>
        <v>115.61270000000002</v>
      </c>
    </row>
    <row r="71" spans="1:14" ht="15">
      <c r="A71" s="1">
        <v>70</v>
      </c>
      <c r="B71" s="81" t="s">
        <v>69</v>
      </c>
      <c r="C71" s="8">
        <v>8841</v>
      </c>
      <c r="D71" s="12">
        <v>10784</v>
      </c>
      <c r="E71" s="9">
        <v>10942</v>
      </c>
      <c r="F71" s="132">
        <f>E71/'4a_by province'!E71</f>
        <v>0.29946085005063083</v>
      </c>
      <c r="G71" s="68">
        <f t="shared" si="12"/>
        <v>0.0036696213904518073</v>
      </c>
      <c r="H71" s="33">
        <f t="shared" si="13"/>
        <v>0.23764280058816875</v>
      </c>
      <c r="I71" s="8">
        <f t="shared" si="14"/>
        <v>2101</v>
      </c>
      <c r="J71" s="27">
        <f t="shared" si="15"/>
        <v>0.0069547428631958055</v>
      </c>
      <c r="K71" s="12">
        <v>10763.71</v>
      </c>
      <c r="L71" s="9">
        <v>10935.77</v>
      </c>
      <c r="M71" s="27">
        <f t="shared" si="16"/>
        <v>0.015985194695881003</v>
      </c>
      <c r="N71" s="12">
        <f t="shared" si="17"/>
        <v>172.0600000000013</v>
      </c>
    </row>
    <row r="72" spans="1:14" ht="15">
      <c r="A72" s="1">
        <v>71</v>
      </c>
      <c r="B72" s="81" t="s">
        <v>70</v>
      </c>
      <c r="C72" s="8">
        <v>3424</v>
      </c>
      <c r="D72" s="12">
        <v>3977</v>
      </c>
      <c r="E72" s="9">
        <v>4088</v>
      </c>
      <c r="F72" s="132">
        <f>E72/'4a_by province'!E72</f>
        <v>0.14946983546617915</v>
      </c>
      <c r="G72" s="68">
        <f t="shared" si="12"/>
        <v>0.0013709936249467181</v>
      </c>
      <c r="H72" s="33">
        <f t="shared" si="13"/>
        <v>0.1939252336448598</v>
      </c>
      <c r="I72" s="8">
        <f t="shared" si="14"/>
        <v>664</v>
      </c>
      <c r="J72" s="27">
        <f t="shared" si="15"/>
        <v>0.002197976802076161</v>
      </c>
      <c r="K72" s="12">
        <v>3917.968</v>
      </c>
      <c r="L72" s="9">
        <v>3981.506</v>
      </c>
      <c r="M72" s="27">
        <f t="shared" si="16"/>
        <v>0.01621707987405717</v>
      </c>
      <c r="N72" s="12">
        <f t="shared" si="17"/>
        <v>63.53800000000001</v>
      </c>
    </row>
    <row r="73" spans="1:14" ht="15">
      <c r="A73" s="1">
        <v>72</v>
      </c>
      <c r="B73" s="81" t="s">
        <v>71</v>
      </c>
      <c r="C73" s="8">
        <v>3860</v>
      </c>
      <c r="D73" s="12">
        <v>5218</v>
      </c>
      <c r="E73" s="9">
        <v>5246</v>
      </c>
      <c r="F73" s="132">
        <f>E73/'4a_by province'!E73</f>
        <v>0.1244602609727165</v>
      </c>
      <c r="G73" s="68">
        <f t="shared" si="12"/>
        <v>0.0017593523866121534</v>
      </c>
      <c r="H73" s="33">
        <f t="shared" si="13"/>
        <v>0.3590673575129534</v>
      </c>
      <c r="I73" s="8">
        <f t="shared" si="14"/>
        <v>1386</v>
      </c>
      <c r="J73" s="27">
        <f t="shared" si="15"/>
        <v>0.004587945553731264</v>
      </c>
      <c r="K73" s="12">
        <v>5087.003</v>
      </c>
      <c r="L73" s="9">
        <v>5154.43</v>
      </c>
      <c r="M73" s="27">
        <f t="shared" si="16"/>
        <v>0.013254759236430684</v>
      </c>
      <c r="N73" s="12">
        <f t="shared" si="17"/>
        <v>67.42700000000059</v>
      </c>
    </row>
    <row r="74" spans="1:14" ht="15">
      <c r="A74" s="1">
        <v>73</v>
      </c>
      <c r="B74" s="81" t="s">
        <v>72</v>
      </c>
      <c r="C74" s="8">
        <v>1803</v>
      </c>
      <c r="D74" s="12">
        <v>2177</v>
      </c>
      <c r="E74" s="9">
        <v>2324</v>
      </c>
      <c r="F74" s="132">
        <f>E74/'4a_by province'!E74</f>
        <v>0.09022089366823247</v>
      </c>
      <c r="G74" s="68">
        <f t="shared" si="12"/>
        <v>0.000779400485414915</v>
      </c>
      <c r="H74" s="33">
        <f t="shared" si="13"/>
        <v>0.2889628397115918</v>
      </c>
      <c r="I74" s="8">
        <f t="shared" si="14"/>
        <v>521</v>
      </c>
      <c r="J74" s="27">
        <f t="shared" si="15"/>
        <v>0.001724617340183253</v>
      </c>
      <c r="K74" s="12">
        <v>2050.553</v>
      </c>
      <c r="L74" s="9">
        <v>2176.976</v>
      </c>
      <c r="M74" s="27">
        <f t="shared" si="16"/>
        <v>0.06165312479121497</v>
      </c>
      <c r="N74" s="12">
        <f t="shared" si="17"/>
        <v>126.42300000000023</v>
      </c>
    </row>
    <row r="75" spans="1:14" ht="15">
      <c r="A75" s="1">
        <v>74</v>
      </c>
      <c r="B75" s="81" t="s">
        <v>73</v>
      </c>
      <c r="C75" s="8">
        <v>5247</v>
      </c>
      <c r="D75" s="12">
        <v>6068</v>
      </c>
      <c r="E75" s="9">
        <v>6246</v>
      </c>
      <c r="F75" s="132">
        <f>E75/'4a_by province'!E75</f>
        <v>0.2552304674730304</v>
      </c>
      <c r="G75" s="68">
        <f t="shared" si="12"/>
        <v>0.002094722647117711</v>
      </c>
      <c r="H75" s="33">
        <f t="shared" si="13"/>
        <v>0.19039451114922812</v>
      </c>
      <c r="I75" s="8">
        <f t="shared" si="14"/>
        <v>999</v>
      </c>
      <c r="J75" s="27">
        <f t="shared" si="15"/>
        <v>0.0033068958211959114</v>
      </c>
      <c r="K75" s="12">
        <v>6143.06</v>
      </c>
      <c r="L75" s="9">
        <v>6245.639</v>
      </c>
      <c r="M75" s="27">
        <f t="shared" si="16"/>
        <v>0.01669835554267738</v>
      </c>
      <c r="N75" s="12">
        <f t="shared" si="17"/>
        <v>102.57899999999972</v>
      </c>
    </row>
    <row r="76" spans="1:14" ht="15">
      <c r="A76" s="1">
        <v>75</v>
      </c>
      <c r="B76" s="81" t="s">
        <v>74</v>
      </c>
      <c r="C76" s="8">
        <v>920</v>
      </c>
      <c r="D76" s="12">
        <v>1527</v>
      </c>
      <c r="E76" s="9">
        <v>1567</v>
      </c>
      <c r="F76" s="132">
        <f>E76/'4a_by province'!E76</f>
        <v>0.2074123097286565</v>
      </c>
      <c r="G76" s="68">
        <f t="shared" si="12"/>
        <v>0.0005255251982122083</v>
      </c>
      <c r="H76" s="33">
        <f t="shared" si="13"/>
        <v>0.7032608695652174</v>
      </c>
      <c r="I76" s="8">
        <f t="shared" si="14"/>
        <v>647</v>
      </c>
      <c r="J76" s="27">
        <f t="shared" si="15"/>
        <v>0.002141703299613368</v>
      </c>
      <c r="K76" s="12">
        <v>1530.656</v>
      </c>
      <c r="L76" s="9">
        <v>1513.814</v>
      </c>
      <c r="M76" s="27">
        <f t="shared" si="16"/>
        <v>-0.011003125457320176</v>
      </c>
      <c r="N76" s="12">
        <f t="shared" si="17"/>
        <v>-16.84199999999987</v>
      </c>
    </row>
    <row r="77" spans="1:14" ht="15">
      <c r="A77" s="1">
        <v>76</v>
      </c>
      <c r="B77" s="81" t="s">
        <v>75</v>
      </c>
      <c r="C77" s="8">
        <v>1732</v>
      </c>
      <c r="D77" s="12">
        <v>2116</v>
      </c>
      <c r="E77" s="9">
        <v>2154</v>
      </c>
      <c r="F77" s="132">
        <f>E77/'4a_by province'!E77</f>
        <v>0.1644651446896236</v>
      </c>
      <c r="G77" s="68">
        <f t="shared" si="12"/>
        <v>0.0007223875411289703</v>
      </c>
      <c r="H77" s="33">
        <f t="shared" si="13"/>
        <v>0.24364896073903003</v>
      </c>
      <c r="I77" s="8">
        <f t="shared" si="14"/>
        <v>422</v>
      </c>
      <c r="J77" s="27">
        <f t="shared" si="15"/>
        <v>0.0013969069434881627</v>
      </c>
      <c r="K77" s="12">
        <v>2096.892</v>
      </c>
      <c r="L77" s="9">
        <v>2122.112</v>
      </c>
      <c r="M77" s="27">
        <f t="shared" si="16"/>
        <v>0.012027324249413064</v>
      </c>
      <c r="N77" s="12">
        <f t="shared" si="17"/>
        <v>25.220000000000255</v>
      </c>
    </row>
    <row r="78" spans="1:14" ht="15">
      <c r="A78" s="1">
        <v>77</v>
      </c>
      <c r="B78" s="81" t="s">
        <v>76</v>
      </c>
      <c r="C78" s="8">
        <v>7787</v>
      </c>
      <c r="D78" s="12">
        <v>9053</v>
      </c>
      <c r="E78" s="9">
        <v>9045</v>
      </c>
      <c r="F78" s="132">
        <f>E78/'4a_by province'!E78</f>
        <v>0.2441625050614118</v>
      </c>
      <c r="G78" s="68">
        <f t="shared" si="12"/>
        <v>0.003033424006272765</v>
      </c>
      <c r="H78" s="33">
        <f t="shared" si="13"/>
        <v>0.1615513034544754</v>
      </c>
      <c r="I78" s="8">
        <f t="shared" si="14"/>
        <v>1258</v>
      </c>
      <c r="J78" s="27">
        <f t="shared" si="15"/>
        <v>0.004164239182246703</v>
      </c>
      <c r="K78" s="12">
        <v>9089.668</v>
      </c>
      <c r="L78" s="9">
        <v>9164.9</v>
      </c>
      <c r="M78" s="27">
        <f t="shared" si="16"/>
        <v>0.008276649928248201</v>
      </c>
      <c r="N78" s="12">
        <f t="shared" si="17"/>
        <v>75.23199999999997</v>
      </c>
    </row>
    <row r="79" spans="1:14" ht="15">
      <c r="A79" s="1">
        <v>78</v>
      </c>
      <c r="B79" s="81" t="s">
        <v>77</v>
      </c>
      <c r="C79" s="8">
        <v>5742</v>
      </c>
      <c r="D79" s="12">
        <v>6396</v>
      </c>
      <c r="E79" s="9">
        <v>6387</v>
      </c>
      <c r="F79" s="132">
        <f>E79/'4a_by province'!E79</f>
        <v>0.19569213799865187</v>
      </c>
      <c r="G79" s="68">
        <f t="shared" si="12"/>
        <v>0.0021420098538489944</v>
      </c>
      <c r="H79" s="33">
        <f t="shared" si="13"/>
        <v>0.11233019853709508</v>
      </c>
      <c r="I79" s="8">
        <f t="shared" si="14"/>
        <v>645</v>
      </c>
      <c r="J79" s="27">
        <f t="shared" si="15"/>
        <v>0.0021350828875589217</v>
      </c>
      <c r="K79" s="12">
        <v>6360.915</v>
      </c>
      <c r="L79" s="9">
        <v>6343.778</v>
      </c>
      <c r="M79" s="27">
        <f t="shared" si="16"/>
        <v>-0.0026941092594382596</v>
      </c>
      <c r="N79" s="12">
        <f t="shared" si="17"/>
        <v>-17.136999999999716</v>
      </c>
    </row>
    <row r="80" spans="1:14" ht="15">
      <c r="A80" s="1">
        <v>79</v>
      </c>
      <c r="B80" s="81" t="s">
        <v>78</v>
      </c>
      <c r="C80" s="8">
        <v>1318</v>
      </c>
      <c r="D80" s="12">
        <v>1686</v>
      </c>
      <c r="E80" s="9">
        <v>1674</v>
      </c>
      <c r="F80" s="132">
        <f>E80/'4a_by province'!E80</f>
        <v>0.16552951646395728</v>
      </c>
      <c r="G80" s="68">
        <f t="shared" si="12"/>
        <v>0.0005614098160863028</v>
      </c>
      <c r="H80" s="33">
        <f t="shared" si="13"/>
        <v>0.2701062215477997</v>
      </c>
      <c r="I80" s="8">
        <f t="shared" si="14"/>
        <v>356</v>
      </c>
      <c r="J80" s="27">
        <f t="shared" si="15"/>
        <v>0.0011784333456914358</v>
      </c>
      <c r="K80" s="12">
        <v>1621.992</v>
      </c>
      <c r="L80" s="9">
        <v>1603.726</v>
      </c>
      <c r="M80" s="27">
        <f t="shared" si="16"/>
        <v>-0.011261461215591599</v>
      </c>
      <c r="N80" s="12">
        <f t="shared" si="17"/>
        <v>-18.26599999999985</v>
      </c>
    </row>
    <row r="81" spans="1:14" ht="15">
      <c r="A81" s="1">
        <v>80</v>
      </c>
      <c r="B81" s="81" t="s">
        <v>79</v>
      </c>
      <c r="C81" s="8">
        <v>8250</v>
      </c>
      <c r="D81" s="12">
        <v>9064</v>
      </c>
      <c r="E81" s="9">
        <v>9089</v>
      </c>
      <c r="F81" s="132">
        <f>E81/'4a_by province'!E81</f>
        <v>0.18545951681358144</v>
      </c>
      <c r="G81" s="68">
        <f t="shared" si="12"/>
        <v>0.00304818029773501</v>
      </c>
      <c r="H81" s="33">
        <f t="shared" si="13"/>
        <v>0.1016969696969697</v>
      </c>
      <c r="I81" s="8">
        <f t="shared" si="14"/>
        <v>839</v>
      </c>
      <c r="J81" s="27">
        <f t="shared" si="15"/>
        <v>0.00277726285684021</v>
      </c>
      <c r="K81" s="12">
        <v>8740.571</v>
      </c>
      <c r="L81" s="9">
        <v>8796.747</v>
      </c>
      <c r="M81" s="27">
        <f t="shared" si="16"/>
        <v>0.006427040064087286</v>
      </c>
      <c r="N81" s="12">
        <f t="shared" si="17"/>
        <v>56.175999999999476</v>
      </c>
    </row>
    <row r="82" spans="1:14" ht="15.75" thickBot="1">
      <c r="A82" s="39">
        <v>81</v>
      </c>
      <c r="B82" s="82" t="s">
        <v>80</v>
      </c>
      <c r="C82" s="8">
        <v>16959</v>
      </c>
      <c r="D82" s="12">
        <v>19220</v>
      </c>
      <c r="E82" s="9">
        <v>19454</v>
      </c>
      <c r="F82" s="132">
        <f>E82/'4a_by province'!E82</f>
        <v>0.30133209417596035</v>
      </c>
      <c r="G82" s="68">
        <f>E82/$E$83</f>
        <v>0.006524293047875111</v>
      </c>
      <c r="H82" s="33">
        <f t="shared" si="13"/>
        <v>0.1471195235568135</v>
      </c>
      <c r="I82" s="8">
        <f t="shared" si="14"/>
        <v>2495</v>
      </c>
      <c r="J82" s="27">
        <f t="shared" si="15"/>
        <v>0.00825896403792172</v>
      </c>
      <c r="K82" s="12">
        <v>18811.19</v>
      </c>
      <c r="L82" s="9">
        <v>19041.43</v>
      </c>
      <c r="M82" s="27">
        <f t="shared" si="16"/>
        <v>0.012239523390067382</v>
      </c>
      <c r="N82" s="12">
        <f t="shared" si="17"/>
        <v>230.2400000000016</v>
      </c>
    </row>
    <row r="83" spans="1:14" ht="15.75" thickBot="1">
      <c r="A83" s="142" t="s">
        <v>274</v>
      </c>
      <c r="B83" s="143"/>
      <c r="C83" s="46">
        <v>2679683</v>
      </c>
      <c r="D83" s="45">
        <v>2964490</v>
      </c>
      <c r="E83" s="100">
        <v>2981779</v>
      </c>
      <c r="F83" s="133">
        <f>E83/'4a_by province'!E83</f>
        <v>0.2497381826222275</v>
      </c>
      <c r="G83" s="69">
        <f t="shared" si="12"/>
        <v>1</v>
      </c>
      <c r="H83" s="35">
        <f t="shared" si="13"/>
        <v>0.11273572284482904</v>
      </c>
      <c r="I83" s="46">
        <f t="shared" si="14"/>
        <v>302096</v>
      </c>
      <c r="J83" s="29">
        <f t="shared" si="15"/>
        <v>1</v>
      </c>
      <c r="K83" s="45">
        <v>2975642</v>
      </c>
      <c r="L83" s="100">
        <v>2995760</v>
      </c>
      <c r="M83" s="29">
        <f t="shared" si="16"/>
        <v>0.006760893951624557</v>
      </c>
      <c r="N83" s="45">
        <f t="shared" si="17"/>
        <v>20118</v>
      </c>
    </row>
    <row r="84" spans="10:14" ht="15">
      <c r="J84" s="52"/>
      <c r="K84" s="53"/>
      <c r="L84" s="140">
        <f>L83/'4a_by province'!K83</f>
        <v>0.24645478961062126</v>
      </c>
      <c r="M84" s="52"/>
      <c r="N84" s="53"/>
    </row>
    <row r="85" spans="10:14" ht="15">
      <c r="J85" s="52"/>
      <c r="K85" s="53"/>
      <c r="L85" s="53"/>
      <c r="M85" s="52"/>
      <c r="N85" s="53"/>
    </row>
    <row r="86" spans="10:14" ht="15">
      <c r="J86" s="52"/>
      <c r="K86" s="53"/>
      <c r="L86" s="53"/>
      <c r="M86" s="52"/>
      <c r="N86" s="53"/>
    </row>
    <row r="87" spans="10:14" ht="15">
      <c r="J87" s="52"/>
      <c r="K87" s="53"/>
      <c r="L87" s="53"/>
      <c r="M87" s="52"/>
      <c r="N87" s="53"/>
    </row>
    <row r="88" spans="10:14" ht="15">
      <c r="J88" s="52"/>
      <c r="K88" s="53"/>
      <c r="L88" s="53"/>
      <c r="M88" s="52"/>
      <c r="N88" s="53"/>
    </row>
    <row r="89" spans="10:14" ht="15">
      <c r="J89" s="52"/>
      <c r="K89" s="53"/>
      <c r="L89" s="53"/>
      <c r="M89" s="52"/>
      <c r="N89" s="53"/>
    </row>
  </sheetData>
  <sheetProtection/>
  <autoFilter ref="A1:N83"/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J7" sqref="J7"/>
    </sheetView>
  </sheetViews>
  <sheetFormatPr defaultColWidth="8.8515625" defaultRowHeight="15"/>
  <cols>
    <col min="1" max="1" width="18.28125" style="0" bestFit="1" customWidth="1"/>
    <col min="2" max="2" width="12.00390625" style="0" bestFit="1" customWidth="1"/>
    <col min="3" max="3" width="12.00390625" style="0" customWidth="1"/>
    <col min="4" max="4" width="12.00390625" style="0" bestFit="1" customWidth="1"/>
    <col min="5" max="5" width="22.421875" style="0" customWidth="1"/>
    <col min="6" max="6" width="26.421875" style="0" bestFit="1" customWidth="1"/>
    <col min="7" max="7" width="27.421875" style="0" customWidth="1"/>
  </cols>
  <sheetData>
    <row r="1" spans="1:7" ht="45.75" thickBot="1">
      <c r="A1" s="22" t="s">
        <v>298</v>
      </c>
      <c r="B1" s="89">
        <v>40878</v>
      </c>
      <c r="C1" s="90">
        <v>41214</v>
      </c>
      <c r="D1" s="89">
        <v>41244</v>
      </c>
      <c r="E1" s="13" t="s">
        <v>291</v>
      </c>
      <c r="F1" s="13" t="s">
        <v>325</v>
      </c>
      <c r="G1" s="36" t="s">
        <v>326</v>
      </c>
    </row>
    <row r="2" spans="1:7" ht="15">
      <c r="A2" s="24" t="s">
        <v>82</v>
      </c>
      <c r="B2" s="2">
        <v>847</v>
      </c>
      <c r="C2" s="11">
        <v>1283</v>
      </c>
      <c r="D2" s="2">
        <v>1167</v>
      </c>
      <c r="E2" s="27">
        <f aca="true" t="shared" si="0" ref="E2:E33">D2/$D$83</f>
        <v>0.018419142018371793</v>
      </c>
      <c r="F2" s="28">
        <f aca="true" t="shared" si="1" ref="F2:F33">(D2-B2)/B2</f>
        <v>0.3778040141676505</v>
      </c>
      <c r="G2" s="11">
        <f aca="true" t="shared" si="2" ref="G2:G33">D2-B2</f>
        <v>320</v>
      </c>
    </row>
    <row r="3" spans="1:7" ht="15">
      <c r="A3" s="24" t="s">
        <v>83</v>
      </c>
      <c r="B3" s="2">
        <v>123</v>
      </c>
      <c r="C3" s="12">
        <v>214</v>
      </c>
      <c r="D3" s="2">
        <v>242</v>
      </c>
      <c r="E3" s="27">
        <f t="shared" si="0"/>
        <v>0.0038195650115218282</v>
      </c>
      <c r="F3" s="28">
        <f t="shared" si="1"/>
        <v>0.967479674796748</v>
      </c>
      <c r="G3" s="12">
        <f t="shared" si="2"/>
        <v>119</v>
      </c>
    </row>
    <row r="4" spans="1:7" ht="15">
      <c r="A4" s="24" t="s">
        <v>84</v>
      </c>
      <c r="B4" s="2">
        <v>183</v>
      </c>
      <c r="C4" s="12">
        <v>259</v>
      </c>
      <c r="D4" s="2">
        <v>644</v>
      </c>
      <c r="E4" s="27">
        <f t="shared" si="0"/>
        <v>0.010164462262066354</v>
      </c>
      <c r="F4" s="28">
        <f t="shared" si="1"/>
        <v>2.519125683060109</v>
      </c>
      <c r="G4" s="12">
        <f t="shared" si="2"/>
        <v>461</v>
      </c>
    </row>
    <row r="5" spans="1:7" ht="15">
      <c r="A5" s="24" t="s">
        <v>85</v>
      </c>
      <c r="B5" s="2">
        <v>57</v>
      </c>
      <c r="C5" s="12">
        <v>51</v>
      </c>
      <c r="D5" s="2">
        <v>132</v>
      </c>
      <c r="E5" s="27">
        <f t="shared" si="0"/>
        <v>0.0020833990971937245</v>
      </c>
      <c r="F5" s="28">
        <f t="shared" si="1"/>
        <v>1.3157894736842106</v>
      </c>
      <c r="G5" s="12">
        <f t="shared" si="2"/>
        <v>75</v>
      </c>
    </row>
    <row r="6" spans="1:7" ht="15">
      <c r="A6" s="24" t="s">
        <v>86</v>
      </c>
      <c r="B6" s="2">
        <v>79</v>
      </c>
      <c r="C6" s="12">
        <v>89</v>
      </c>
      <c r="D6" s="2">
        <v>160</v>
      </c>
      <c r="E6" s="27">
        <f t="shared" si="0"/>
        <v>0.0025253322390226965</v>
      </c>
      <c r="F6" s="28">
        <f t="shared" si="1"/>
        <v>1.0253164556962024</v>
      </c>
      <c r="G6" s="12">
        <f t="shared" si="2"/>
        <v>81</v>
      </c>
    </row>
    <row r="7" spans="1:7" ht="15">
      <c r="A7" s="24" t="s">
        <v>87</v>
      </c>
      <c r="B7" s="2">
        <v>96</v>
      </c>
      <c r="C7" s="12">
        <v>110</v>
      </c>
      <c r="D7" s="2">
        <v>169</v>
      </c>
      <c r="E7" s="27">
        <f t="shared" si="0"/>
        <v>0.002667382177467723</v>
      </c>
      <c r="F7" s="28">
        <f t="shared" si="1"/>
        <v>0.7604166666666666</v>
      </c>
      <c r="G7" s="12">
        <f t="shared" si="2"/>
        <v>73</v>
      </c>
    </row>
    <row r="8" spans="1:7" ht="15">
      <c r="A8" s="24" t="s">
        <v>88</v>
      </c>
      <c r="B8" s="2">
        <v>2669</v>
      </c>
      <c r="C8" s="12">
        <v>4056</v>
      </c>
      <c r="D8" s="2">
        <v>4494</v>
      </c>
      <c r="E8" s="27">
        <f t="shared" si="0"/>
        <v>0.07093026926354999</v>
      </c>
      <c r="F8" s="28">
        <f t="shared" si="1"/>
        <v>0.6837766953915324</v>
      </c>
      <c r="G8" s="12">
        <f t="shared" si="2"/>
        <v>1825</v>
      </c>
    </row>
    <row r="9" spans="1:7" ht="15">
      <c r="A9" s="24" t="s">
        <v>89</v>
      </c>
      <c r="B9" s="2">
        <v>3148</v>
      </c>
      <c r="C9" s="12">
        <v>9033</v>
      </c>
      <c r="D9" s="2">
        <v>4619</v>
      </c>
      <c r="E9" s="27">
        <f t="shared" si="0"/>
        <v>0.07290318507528647</v>
      </c>
      <c r="F9" s="28">
        <f t="shared" si="1"/>
        <v>0.4672808132147395</v>
      </c>
      <c r="G9" s="12">
        <f t="shared" si="2"/>
        <v>1471</v>
      </c>
    </row>
    <row r="10" spans="1:7" ht="15">
      <c r="A10" s="24" t="s">
        <v>90</v>
      </c>
      <c r="B10" s="2">
        <v>23</v>
      </c>
      <c r="C10" s="12">
        <v>21</v>
      </c>
      <c r="D10" s="2">
        <v>43</v>
      </c>
      <c r="E10" s="27">
        <f t="shared" si="0"/>
        <v>0.0006786830392373496</v>
      </c>
      <c r="F10" s="28">
        <f t="shared" si="1"/>
        <v>0.8695652173913043</v>
      </c>
      <c r="G10" s="12">
        <f t="shared" si="2"/>
        <v>20</v>
      </c>
    </row>
    <row r="11" spans="1:7" ht="15">
      <c r="A11" s="24" t="s">
        <v>91</v>
      </c>
      <c r="B11" s="2">
        <v>105</v>
      </c>
      <c r="C11" s="12">
        <v>117</v>
      </c>
      <c r="D11" s="2">
        <v>354</v>
      </c>
      <c r="E11" s="27">
        <f t="shared" si="0"/>
        <v>0.005587297578837716</v>
      </c>
      <c r="F11" s="28">
        <f t="shared" si="1"/>
        <v>2.3714285714285714</v>
      </c>
      <c r="G11" s="12">
        <f t="shared" si="2"/>
        <v>249</v>
      </c>
    </row>
    <row r="12" spans="1:7" ht="15">
      <c r="A12" s="24" t="s">
        <v>92</v>
      </c>
      <c r="B12" s="2">
        <v>531</v>
      </c>
      <c r="C12" s="12">
        <v>1058</v>
      </c>
      <c r="D12" s="2">
        <v>806</v>
      </c>
      <c r="E12" s="27">
        <f t="shared" si="0"/>
        <v>0.012721361154076833</v>
      </c>
      <c r="F12" s="28">
        <f t="shared" si="1"/>
        <v>0.5178907721280602</v>
      </c>
      <c r="G12" s="12">
        <f t="shared" si="2"/>
        <v>275</v>
      </c>
    </row>
    <row r="13" spans="1:7" ht="15">
      <c r="A13" s="24" t="s">
        <v>93</v>
      </c>
      <c r="B13" s="2">
        <v>315</v>
      </c>
      <c r="C13" s="12">
        <v>502</v>
      </c>
      <c r="D13" s="2">
        <v>552</v>
      </c>
      <c r="E13" s="27">
        <f t="shared" si="0"/>
        <v>0.008712396224628303</v>
      </c>
      <c r="F13" s="28">
        <f t="shared" si="1"/>
        <v>0.7523809523809524</v>
      </c>
      <c r="G13" s="12">
        <f t="shared" si="2"/>
        <v>237</v>
      </c>
    </row>
    <row r="14" spans="1:7" ht="15">
      <c r="A14" s="24" t="s">
        <v>94</v>
      </c>
      <c r="B14" s="2">
        <v>68</v>
      </c>
      <c r="C14" s="12">
        <v>116</v>
      </c>
      <c r="D14" s="2">
        <v>111</v>
      </c>
      <c r="E14" s="27">
        <f t="shared" si="0"/>
        <v>0.0017519492408219956</v>
      </c>
      <c r="F14" s="28">
        <f t="shared" si="1"/>
        <v>0.6323529411764706</v>
      </c>
      <c r="G14" s="12">
        <f t="shared" si="2"/>
        <v>43</v>
      </c>
    </row>
    <row r="15" spans="1:7" ht="15">
      <c r="A15" s="24" t="s">
        <v>95</v>
      </c>
      <c r="B15" s="2">
        <v>129</v>
      </c>
      <c r="C15" s="12">
        <v>132</v>
      </c>
      <c r="D15" s="2">
        <v>301</v>
      </c>
      <c r="E15" s="27">
        <f t="shared" si="0"/>
        <v>0.004750781274661448</v>
      </c>
      <c r="F15" s="28">
        <f t="shared" si="1"/>
        <v>1.3333333333333333</v>
      </c>
      <c r="G15" s="12">
        <f t="shared" si="2"/>
        <v>172</v>
      </c>
    </row>
    <row r="16" spans="1:7" ht="15">
      <c r="A16" s="24" t="s">
        <v>96</v>
      </c>
      <c r="B16" s="2">
        <v>92</v>
      </c>
      <c r="C16" s="12">
        <v>19</v>
      </c>
      <c r="D16" s="2">
        <v>51</v>
      </c>
      <c r="E16" s="27">
        <f t="shared" si="0"/>
        <v>0.0008049496511884844</v>
      </c>
      <c r="F16" s="28">
        <f t="shared" si="1"/>
        <v>-0.44565217391304346</v>
      </c>
      <c r="G16" s="12">
        <f t="shared" si="2"/>
        <v>-41</v>
      </c>
    </row>
    <row r="17" spans="1:7" ht="15">
      <c r="A17" s="24" t="s">
        <v>97</v>
      </c>
      <c r="B17" s="2">
        <v>141</v>
      </c>
      <c r="C17" s="12">
        <v>206</v>
      </c>
      <c r="D17" s="2">
        <v>466</v>
      </c>
      <c r="E17" s="27">
        <f t="shared" si="0"/>
        <v>0.007355030146153603</v>
      </c>
      <c r="F17" s="28">
        <f t="shared" si="1"/>
        <v>2.3049645390070923</v>
      </c>
      <c r="G17" s="12">
        <f t="shared" si="2"/>
        <v>325</v>
      </c>
    </row>
    <row r="18" spans="1:7" ht="15">
      <c r="A18" s="24" t="s">
        <v>98</v>
      </c>
      <c r="B18" s="2">
        <v>97</v>
      </c>
      <c r="C18" s="12">
        <v>76</v>
      </c>
      <c r="D18" s="2">
        <v>128</v>
      </c>
      <c r="E18" s="27">
        <f t="shared" si="0"/>
        <v>0.0020202657912181572</v>
      </c>
      <c r="F18" s="28">
        <f t="shared" si="1"/>
        <v>0.31958762886597936</v>
      </c>
      <c r="G18" s="12">
        <f t="shared" si="2"/>
        <v>31</v>
      </c>
    </row>
    <row r="19" spans="1:7" ht="15">
      <c r="A19" s="24" t="s">
        <v>99</v>
      </c>
      <c r="B19" s="2">
        <v>32</v>
      </c>
      <c r="C19" s="12">
        <v>114</v>
      </c>
      <c r="D19" s="2">
        <v>119</v>
      </c>
      <c r="E19" s="27">
        <f t="shared" si="0"/>
        <v>0.0018782158527731305</v>
      </c>
      <c r="F19" s="28">
        <f t="shared" si="1"/>
        <v>2.71875</v>
      </c>
      <c r="G19" s="12">
        <f t="shared" si="2"/>
        <v>87</v>
      </c>
    </row>
    <row r="20" spans="1:7" ht="15">
      <c r="A20" s="24" t="s">
        <v>100</v>
      </c>
      <c r="B20" s="2">
        <v>259</v>
      </c>
      <c r="C20" s="12">
        <v>286</v>
      </c>
      <c r="D20" s="2">
        <v>231</v>
      </c>
      <c r="E20" s="27">
        <f t="shared" si="0"/>
        <v>0.003645948420089018</v>
      </c>
      <c r="F20" s="28">
        <f t="shared" si="1"/>
        <v>-0.10810810810810811</v>
      </c>
      <c r="G20" s="12">
        <f t="shared" si="2"/>
        <v>-28</v>
      </c>
    </row>
    <row r="21" spans="1:7" ht="15">
      <c r="A21" s="24" t="s">
        <v>101</v>
      </c>
      <c r="B21" s="2">
        <v>44</v>
      </c>
      <c r="C21" s="12">
        <v>84</v>
      </c>
      <c r="D21" s="2">
        <v>129</v>
      </c>
      <c r="E21" s="27">
        <f t="shared" si="0"/>
        <v>0.002036049117712049</v>
      </c>
      <c r="F21" s="28">
        <f t="shared" si="1"/>
        <v>1.9318181818181819</v>
      </c>
      <c r="G21" s="12">
        <f t="shared" si="2"/>
        <v>85</v>
      </c>
    </row>
    <row r="22" spans="1:7" ht="15">
      <c r="A22" s="24" t="s">
        <v>102</v>
      </c>
      <c r="B22" s="2">
        <v>2519</v>
      </c>
      <c r="C22" s="12">
        <v>3157</v>
      </c>
      <c r="D22" s="2">
        <v>3372</v>
      </c>
      <c r="E22" s="27">
        <f t="shared" si="0"/>
        <v>0.05322137693740333</v>
      </c>
      <c r="F22" s="28">
        <f t="shared" si="1"/>
        <v>0.3386264390631203</v>
      </c>
      <c r="G22" s="12">
        <f t="shared" si="2"/>
        <v>853</v>
      </c>
    </row>
    <row r="23" spans="1:7" ht="15">
      <c r="A23" s="24" t="s">
        <v>103</v>
      </c>
      <c r="B23" s="2">
        <v>123</v>
      </c>
      <c r="C23" s="12">
        <v>231</v>
      </c>
      <c r="D23" s="2">
        <v>297</v>
      </c>
      <c r="E23" s="27">
        <f t="shared" si="0"/>
        <v>0.00468764796868588</v>
      </c>
      <c r="F23" s="28">
        <f t="shared" si="1"/>
        <v>1.4146341463414633</v>
      </c>
      <c r="G23" s="12">
        <f t="shared" si="2"/>
        <v>174</v>
      </c>
    </row>
    <row r="24" spans="1:7" ht="15">
      <c r="A24" s="24" t="s">
        <v>104</v>
      </c>
      <c r="B24" s="2">
        <v>59</v>
      </c>
      <c r="C24" s="12">
        <v>119</v>
      </c>
      <c r="D24" s="2">
        <v>183</v>
      </c>
      <c r="E24" s="27">
        <f t="shared" si="0"/>
        <v>0.002888348748382209</v>
      </c>
      <c r="F24" s="28">
        <f t="shared" si="1"/>
        <v>2.1016949152542375</v>
      </c>
      <c r="G24" s="12">
        <f t="shared" si="2"/>
        <v>124</v>
      </c>
    </row>
    <row r="25" spans="1:7" ht="15">
      <c r="A25" s="24" t="s">
        <v>105</v>
      </c>
      <c r="B25" s="2">
        <v>324</v>
      </c>
      <c r="C25" s="12">
        <v>351</v>
      </c>
      <c r="D25" s="2">
        <v>406</v>
      </c>
      <c r="E25" s="27">
        <f t="shared" si="0"/>
        <v>0.0064080305565200925</v>
      </c>
      <c r="F25" s="28">
        <f t="shared" si="1"/>
        <v>0.25308641975308643</v>
      </c>
      <c r="G25" s="12">
        <f t="shared" si="2"/>
        <v>82</v>
      </c>
    </row>
    <row r="26" spans="1:7" ht="15">
      <c r="A26" s="24" t="s">
        <v>106</v>
      </c>
      <c r="B26" s="2">
        <v>618</v>
      </c>
      <c r="C26" s="12">
        <v>806</v>
      </c>
      <c r="D26" s="2">
        <v>912</v>
      </c>
      <c r="E26" s="27">
        <f t="shared" si="0"/>
        <v>0.01439439376242937</v>
      </c>
      <c r="F26" s="28">
        <f t="shared" si="1"/>
        <v>0.47572815533980584</v>
      </c>
      <c r="G26" s="12">
        <f t="shared" si="2"/>
        <v>294</v>
      </c>
    </row>
    <row r="27" spans="1:7" ht="15">
      <c r="A27" s="24" t="s">
        <v>20</v>
      </c>
      <c r="B27" s="2">
        <v>328</v>
      </c>
      <c r="C27" s="12">
        <v>353</v>
      </c>
      <c r="D27" s="2">
        <v>565</v>
      </c>
      <c r="E27" s="27">
        <f t="shared" si="0"/>
        <v>0.008917579469048897</v>
      </c>
      <c r="F27" s="28">
        <f t="shared" si="1"/>
        <v>0.7225609756097561</v>
      </c>
      <c r="G27" s="12">
        <f t="shared" si="2"/>
        <v>237</v>
      </c>
    </row>
    <row r="28" spans="1:7" ht="15">
      <c r="A28" s="24" t="s">
        <v>107</v>
      </c>
      <c r="B28" s="2">
        <v>296</v>
      </c>
      <c r="C28" s="12">
        <v>361</v>
      </c>
      <c r="D28" s="2">
        <v>538</v>
      </c>
      <c r="E28" s="27">
        <f t="shared" si="0"/>
        <v>0.008491429653713817</v>
      </c>
      <c r="F28" s="28">
        <f t="shared" si="1"/>
        <v>0.8175675675675675</v>
      </c>
      <c r="G28" s="12">
        <f t="shared" si="2"/>
        <v>242</v>
      </c>
    </row>
    <row r="29" spans="1:7" ht="15">
      <c r="A29" s="24" t="s">
        <v>108</v>
      </c>
      <c r="B29" s="2">
        <v>135</v>
      </c>
      <c r="C29" s="12">
        <v>222</v>
      </c>
      <c r="D29" s="2">
        <v>216</v>
      </c>
      <c r="E29" s="27">
        <f t="shared" si="0"/>
        <v>0.00340919852268064</v>
      </c>
      <c r="F29" s="28">
        <f t="shared" si="1"/>
        <v>0.6</v>
      </c>
      <c r="G29" s="12">
        <f t="shared" si="2"/>
        <v>81</v>
      </c>
    </row>
    <row r="30" spans="1:7" ht="15">
      <c r="A30" s="24" t="s">
        <v>109</v>
      </c>
      <c r="B30" s="2">
        <v>270</v>
      </c>
      <c r="C30" s="12">
        <v>293</v>
      </c>
      <c r="D30" s="2">
        <v>576</v>
      </c>
      <c r="E30" s="27">
        <f t="shared" si="0"/>
        <v>0.009091196060481707</v>
      </c>
      <c r="F30" s="28">
        <f t="shared" si="1"/>
        <v>1.1333333333333333</v>
      </c>
      <c r="G30" s="12">
        <f t="shared" si="2"/>
        <v>306</v>
      </c>
    </row>
    <row r="31" spans="1:7" ht="15">
      <c r="A31" s="24" t="s">
        <v>110</v>
      </c>
      <c r="B31" s="2">
        <v>129</v>
      </c>
      <c r="C31" s="12">
        <v>221</v>
      </c>
      <c r="D31" s="2">
        <v>292</v>
      </c>
      <c r="E31" s="27">
        <f t="shared" si="0"/>
        <v>0.004608731336216421</v>
      </c>
      <c r="F31" s="28">
        <f t="shared" si="1"/>
        <v>1.2635658914728682</v>
      </c>
      <c r="G31" s="12">
        <f t="shared" si="2"/>
        <v>163</v>
      </c>
    </row>
    <row r="32" spans="1:7" ht="15">
      <c r="A32" s="24" t="s">
        <v>111</v>
      </c>
      <c r="B32" s="2">
        <v>376</v>
      </c>
      <c r="C32" s="12">
        <v>270</v>
      </c>
      <c r="D32" s="2">
        <v>503</v>
      </c>
      <c r="E32" s="27">
        <f t="shared" si="0"/>
        <v>0.007939013226427602</v>
      </c>
      <c r="F32" s="28">
        <f t="shared" si="1"/>
        <v>0.3377659574468085</v>
      </c>
      <c r="G32" s="12">
        <f t="shared" si="2"/>
        <v>127</v>
      </c>
    </row>
    <row r="33" spans="1:7" ht="15">
      <c r="A33" s="24" t="s">
        <v>112</v>
      </c>
      <c r="B33" s="2">
        <v>365</v>
      </c>
      <c r="C33" s="12">
        <v>593</v>
      </c>
      <c r="D33" s="2">
        <v>687</v>
      </c>
      <c r="E33" s="27">
        <f t="shared" si="0"/>
        <v>0.010843145301303703</v>
      </c>
      <c r="F33" s="28">
        <f t="shared" si="1"/>
        <v>0.8821917808219178</v>
      </c>
      <c r="G33" s="12">
        <f t="shared" si="2"/>
        <v>322</v>
      </c>
    </row>
    <row r="34" spans="1:7" ht="15">
      <c r="A34" s="24" t="s">
        <v>113</v>
      </c>
      <c r="B34" s="2">
        <v>539</v>
      </c>
      <c r="C34" s="12">
        <v>688</v>
      </c>
      <c r="D34" s="2">
        <v>839</v>
      </c>
      <c r="E34" s="27">
        <f aca="true" t="shared" si="3" ref="E34:E65">D34/$D$83</f>
        <v>0.013242210928375265</v>
      </c>
      <c r="F34" s="28">
        <f aca="true" t="shared" si="4" ref="F34:F65">(D34-B34)/B34</f>
        <v>0.5565862708719852</v>
      </c>
      <c r="G34" s="12">
        <f aca="true" t="shared" si="5" ref="G34:G65">D34-B34</f>
        <v>300</v>
      </c>
    </row>
    <row r="35" spans="1:7" ht="15">
      <c r="A35" s="24" t="s">
        <v>114</v>
      </c>
      <c r="B35" s="2">
        <v>283</v>
      </c>
      <c r="C35" s="12">
        <v>243</v>
      </c>
      <c r="D35" s="2">
        <v>299</v>
      </c>
      <c r="E35" s="27">
        <f t="shared" si="3"/>
        <v>0.004719214621673664</v>
      </c>
      <c r="F35" s="28">
        <f t="shared" si="4"/>
        <v>0.05653710247349823</v>
      </c>
      <c r="G35" s="12">
        <f t="shared" si="5"/>
        <v>16</v>
      </c>
    </row>
    <row r="36" spans="1:7" ht="15">
      <c r="A36" s="24" t="s">
        <v>115</v>
      </c>
      <c r="B36" s="2">
        <v>80</v>
      </c>
      <c r="C36" s="12">
        <v>66</v>
      </c>
      <c r="D36" s="2">
        <v>151</v>
      </c>
      <c r="E36" s="27">
        <f t="shared" si="3"/>
        <v>0.0023832823005776695</v>
      </c>
      <c r="F36" s="28">
        <f t="shared" si="4"/>
        <v>0.8875</v>
      </c>
      <c r="G36" s="12">
        <f t="shared" si="5"/>
        <v>71</v>
      </c>
    </row>
    <row r="37" spans="1:7" ht="15">
      <c r="A37" s="24" t="s">
        <v>116</v>
      </c>
      <c r="B37" s="2">
        <v>22</v>
      </c>
      <c r="C37" s="12">
        <v>31</v>
      </c>
      <c r="D37" s="2">
        <v>94</v>
      </c>
      <c r="E37" s="27">
        <f t="shared" si="3"/>
        <v>0.001483632690425834</v>
      </c>
      <c r="F37" s="28">
        <f t="shared" si="4"/>
        <v>3.272727272727273</v>
      </c>
      <c r="G37" s="12">
        <f t="shared" si="5"/>
        <v>72</v>
      </c>
    </row>
    <row r="38" spans="1:7" ht="15">
      <c r="A38" s="24" t="s">
        <v>117</v>
      </c>
      <c r="B38" s="2">
        <v>251</v>
      </c>
      <c r="C38" s="12">
        <v>574</v>
      </c>
      <c r="D38" s="2">
        <v>618</v>
      </c>
      <c r="E38" s="27">
        <f t="shared" si="3"/>
        <v>0.009754095773225165</v>
      </c>
      <c r="F38" s="28">
        <f t="shared" si="4"/>
        <v>1.4621513944223108</v>
      </c>
      <c r="G38" s="12">
        <f t="shared" si="5"/>
        <v>367</v>
      </c>
    </row>
    <row r="39" spans="1:7" ht="15">
      <c r="A39" s="24" t="s">
        <v>118</v>
      </c>
      <c r="B39" s="2">
        <v>40</v>
      </c>
      <c r="C39" s="12">
        <v>17</v>
      </c>
      <c r="D39" s="2">
        <v>62</v>
      </c>
      <c r="E39" s="27">
        <f t="shared" si="3"/>
        <v>0.000978566242621295</v>
      </c>
      <c r="F39" s="28">
        <f t="shared" si="4"/>
        <v>0.55</v>
      </c>
      <c r="G39" s="12">
        <f t="shared" si="5"/>
        <v>22</v>
      </c>
    </row>
    <row r="40" spans="1:7" ht="15">
      <c r="A40" s="24" t="s">
        <v>119</v>
      </c>
      <c r="B40" s="2">
        <v>110</v>
      </c>
      <c r="C40" s="12">
        <v>143</v>
      </c>
      <c r="D40" s="2">
        <v>163</v>
      </c>
      <c r="E40" s="27">
        <f t="shared" si="3"/>
        <v>0.002572682218504372</v>
      </c>
      <c r="F40" s="28">
        <f t="shared" si="4"/>
        <v>0.4818181818181818</v>
      </c>
      <c r="G40" s="12">
        <f t="shared" si="5"/>
        <v>53</v>
      </c>
    </row>
    <row r="41" spans="1:7" ht="15">
      <c r="A41" s="24" t="s">
        <v>120</v>
      </c>
      <c r="B41" s="2">
        <v>12080</v>
      </c>
      <c r="C41" s="12">
        <v>15414</v>
      </c>
      <c r="D41" s="2">
        <v>15501</v>
      </c>
      <c r="E41" s="27">
        <f t="shared" si="3"/>
        <v>0.2446573439818176</v>
      </c>
      <c r="F41" s="28">
        <f t="shared" si="4"/>
        <v>0.2831953642384106</v>
      </c>
      <c r="G41" s="12">
        <f t="shared" si="5"/>
        <v>3421</v>
      </c>
    </row>
    <row r="42" spans="1:7" ht="15">
      <c r="A42" s="24" t="s">
        <v>121</v>
      </c>
      <c r="B42" s="2">
        <v>2719</v>
      </c>
      <c r="C42" s="12">
        <v>4362</v>
      </c>
      <c r="D42" s="2">
        <v>4270</v>
      </c>
      <c r="E42" s="27">
        <f t="shared" si="3"/>
        <v>0.06739480412891821</v>
      </c>
      <c r="F42" s="28">
        <f t="shared" si="4"/>
        <v>0.5704303052592865</v>
      </c>
      <c r="G42" s="12">
        <f t="shared" si="5"/>
        <v>1551</v>
      </c>
    </row>
    <row r="43" spans="1:7" ht="15">
      <c r="A43" s="24" t="s">
        <v>122</v>
      </c>
      <c r="B43" s="2">
        <v>375</v>
      </c>
      <c r="C43" s="12">
        <v>378</v>
      </c>
      <c r="D43" s="2">
        <v>572</v>
      </c>
      <c r="E43" s="27">
        <f t="shared" si="3"/>
        <v>0.00902806275450614</v>
      </c>
      <c r="F43" s="28">
        <f t="shared" si="4"/>
        <v>0.5253333333333333</v>
      </c>
      <c r="G43" s="12">
        <f t="shared" si="5"/>
        <v>197</v>
      </c>
    </row>
    <row r="44" spans="1:7" ht="15">
      <c r="A44" s="24" t="s">
        <v>123</v>
      </c>
      <c r="B44" s="2">
        <v>84</v>
      </c>
      <c r="C44" s="12">
        <v>141</v>
      </c>
      <c r="D44" s="2">
        <v>191</v>
      </c>
      <c r="E44" s="27">
        <f t="shared" si="3"/>
        <v>0.003014615360333344</v>
      </c>
      <c r="F44" s="28">
        <f t="shared" si="4"/>
        <v>1.2738095238095237</v>
      </c>
      <c r="G44" s="12">
        <f t="shared" si="5"/>
        <v>107</v>
      </c>
    </row>
    <row r="45" spans="1:7" ht="15">
      <c r="A45" s="24" t="s">
        <v>124</v>
      </c>
      <c r="B45" s="2">
        <v>53</v>
      </c>
      <c r="C45" s="12">
        <v>108</v>
      </c>
      <c r="D45" s="2">
        <v>146</v>
      </c>
      <c r="E45" s="27">
        <f t="shared" si="3"/>
        <v>0.0023043656681082103</v>
      </c>
      <c r="F45" s="28">
        <f t="shared" si="4"/>
        <v>1.7547169811320755</v>
      </c>
      <c r="G45" s="12">
        <f t="shared" si="5"/>
        <v>93</v>
      </c>
    </row>
    <row r="46" spans="1:7" ht="15">
      <c r="A46" s="24" t="s">
        <v>125</v>
      </c>
      <c r="B46" s="2">
        <v>61</v>
      </c>
      <c r="C46" s="12">
        <v>60</v>
      </c>
      <c r="D46" s="2">
        <v>128</v>
      </c>
      <c r="E46" s="27">
        <f t="shared" si="3"/>
        <v>0.0020202657912181572</v>
      </c>
      <c r="F46" s="28">
        <f t="shared" si="4"/>
        <v>1.098360655737705</v>
      </c>
      <c r="G46" s="12">
        <f t="shared" si="5"/>
        <v>67</v>
      </c>
    </row>
    <row r="47" spans="1:7" ht="15">
      <c r="A47" s="24" t="s">
        <v>126</v>
      </c>
      <c r="B47" s="2">
        <v>155</v>
      </c>
      <c r="C47" s="12">
        <v>181</v>
      </c>
      <c r="D47" s="2">
        <v>274</v>
      </c>
      <c r="E47" s="27">
        <f t="shared" si="3"/>
        <v>0.0043246314593263675</v>
      </c>
      <c r="F47" s="28">
        <f t="shared" si="4"/>
        <v>0.7677419354838709</v>
      </c>
      <c r="G47" s="12">
        <f t="shared" si="5"/>
        <v>119</v>
      </c>
    </row>
    <row r="48" spans="1:7" ht="15">
      <c r="A48" s="24" t="s">
        <v>127</v>
      </c>
      <c r="B48" s="2">
        <v>876</v>
      </c>
      <c r="C48" s="12">
        <v>1049</v>
      </c>
      <c r="D48" s="2">
        <v>1109</v>
      </c>
      <c r="E48" s="27">
        <f t="shared" si="3"/>
        <v>0.017503709081726066</v>
      </c>
      <c r="F48" s="28">
        <f t="shared" si="4"/>
        <v>0.2659817351598174</v>
      </c>
      <c r="G48" s="12">
        <f t="shared" si="5"/>
        <v>233</v>
      </c>
    </row>
    <row r="49" spans="1:7" ht="15">
      <c r="A49" s="24" t="s">
        <v>129</v>
      </c>
      <c r="B49" s="2">
        <v>62</v>
      </c>
      <c r="C49" s="12">
        <v>79</v>
      </c>
      <c r="D49" s="2">
        <v>24</v>
      </c>
      <c r="E49" s="27">
        <f t="shared" si="3"/>
        <v>0.0003787998358534045</v>
      </c>
      <c r="F49" s="28">
        <f t="shared" si="4"/>
        <v>-0.6129032258064516</v>
      </c>
      <c r="G49" s="12">
        <f t="shared" si="5"/>
        <v>-38</v>
      </c>
    </row>
    <row r="50" spans="1:7" ht="15">
      <c r="A50" s="24" t="s">
        <v>38</v>
      </c>
      <c r="B50" s="2">
        <v>154</v>
      </c>
      <c r="C50" s="12">
        <v>333</v>
      </c>
      <c r="D50" s="2">
        <v>116</v>
      </c>
      <c r="E50" s="27">
        <f t="shared" si="3"/>
        <v>0.0018308658732914549</v>
      </c>
      <c r="F50" s="28">
        <f t="shared" si="4"/>
        <v>-0.24675324675324675</v>
      </c>
      <c r="G50" s="12">
        <f t="shared" si="5"/>
        <v>-38</v>
      </c>
    </row>
    <row r="51" spans="1:7" ht="15">
      <c r="A51" s="24" t="s">
        <v>130</v>
      </c>
      <c r="B51" s="2">
        <v>40</v>
      </c>
      <c r="C51" s="12">
        <v>84</v>
      </c>
      <c r="D51" s="2">
        <v>255</v>
      </c>
      <c r="E51" s="27">
        <f t="shared" si="3"/>
        <v>0.0040247482559424225</v>
      </c>
      <c r="F51" s="28">
        <f t="shared" si="4"/>
        <v>5.375</v>
      </c>
      <c r="G51" s="12">
        <f t="shared" si="5"/>
        <v>215</v>
      </c>
    </row>
    <row r="52" spans="1:7" ht="15">
      <c r="A52" s="24" t="s">
        <v>128</v>
      </c>
      <c r="B52" s="2">
        <v>22</v>
      </c>
      <c r="C52" s="12">
        <v>17</v>
      </c>
      <c r="D52" s="2">
        <v>111</v>
      </c>
      <c r="E52" s="27">
        <f t="shared" si="3"/>
        <v>0.0017519492408219956</v>
      </c>
      <c r="F52" s="28">
        <f t="shared" si="4"/>
        <v>4.045454545454546</v>
      </c>
      <c r="G52" s="12">
        <f t="shared" si="5"/>
        <v>89</v>
      </c>
    </row>
    <row r="53" spans="1:7" ht="15">
      <c r="A53" s="24" t="s">
        <v>131</v>
      </c>
      <c r="B53" s="2">
        <v>1127</v>
      </c>
      <c r="C53" s="12">
        <v>1463</v>
      </c>
      <c r="D53" s="2">
        <v>1876</v>
      </c>
      <c r="E53" s="27">
        <f t="shared" si="3"/>
        <v>0.029609520502541117</v>
      </c>
      <c r="F53" s="28">
        <f t="shared" si="4"/>
        <v>0.6645962732919255</v>
      </c>
      <c r="G53" s="12">
        <f t="shared" si="5"/>
        <v>749</v>
      </c>
    </row>
    <row r="54" spans="1:7" ht="15">
      <c r="A54" s="24" t="s">
        <v>132</v>
      </c>
      <c r="B54" s="2">
        <v>546</v>
      </c>
      <c r="C54" s="12">
        <v>785</v>
      </c>
      <c r="D54" s="2">
        <v>1178</v>
      </c>
      <c r="E54" s="27">
        <f t="shared" si="3"/>
        <v>0.018592758609804604</v>
      </c>
      <c r="F54" s="28">
        <f t="shared" si="4"/>
        <v>1.1575091575091576</v>
      </c>
      <c r="G54" s="12">
        <f t="shared" si="5"/>
        <v>632</v>
      </c>
    </row>
    <row r="55" spans="1:7" ht="15">
      <c r="A55" s="24" t="s">
        <v>133</v>
      </c>
      <c r="B55" s="2">
        <v>289</v>
      </c>
      <c r="C55" s="12">
        <v>417</v>
      </c>
      <c r="D55" s="2">
        <v>672</v>
      </c>
      <c r="E55" s="27">
        <f t="shared" si="3"/>
        <v>0.010606395403895325</v>
      </c>
      <c r="F55" s="28">
        <f t="shared" si="4"/>
        <v>1.3252595155709344</v>
      </c>
      <c r="G55" s="12">
        <f t="shared" si="5"/>
        <v>383</v>
      </c>
    </row>
    <row r="56" spans="1:7" ht="15">
      <c r="A56" s="24" t="s">
        <v>134</v>
      </c>
      <c r="B56" s="2">
        <v>184</v>
      </c>
      <c r="C56" s="12">
        <v>294</v>
      </c>
      <c r="D56" s="2">
        <v>341</v>
      </c>
      <c r="E56" s="27">
        <f t="shared" si="3"/>
        <v>0.005382114334417122</v>
      </c>
      <c r="F56" s="28">
        <f t="shared" si="4"/>
        <v>0.8532608695652174</v>
      </c>
      <c r="G56" s="12">
        <f t="shared" si="5"/>
        <v>157</v>
      </c>
    </row>
    <row r="57" spans="1:7" ht="15">
      <c r="A57" s="24" t="s">
        <v>135</v>
      </c>
      <c r="B57" s="2">
        <v>627</v>
      </c>
      <c r="C57" s="12">
        <v>936</v>
      </c>
      <c r="D57" s="2">
        <v>1103</v>
      </c>
      <c r="E57" s="27">
        <f t="shared" si="3"/>
        <v>0.017409009122762713</v>
      </c>
      <c r="F57" s="28">
        <f t="shared" si="4"/>
        <v>0.759170653907496</v>
      </c>
      <c r="G57" s="12">
        <f t="shared" si="5"/>
        <v>476</v>
      </c>
    </row>
    <row r="58" spans="1:7" ht="15">
      <c r="A58" s="24" t="s">
        <v>136</v>
      </c>
      <c r="B58" s="2">
        <v>49</v>
      </c>
      <c r="C58" s="12">
        <v>112</v>
      </c>
      <c r="D58" s="2">
        <v>120</v>
      </c>
      <c r="E58" s="27">
        <f t="shared" si="3"/>
        <v>0.0018939991792670224</v>
      </c>
      <c r="F58" s="28">
        <f t="shared" si="4"/>
        <v>1.4489795918367347</v>
      </c>
      <c r="G58" s="12">
        <f t="shared" si="5"/>
        <v>71</v>
      </c>
    </row>
    <row r="59" spans="1:7" ht="15">
      <c r="A59" s="24" t="s">
        <v>137</v>
      </c>
      <c r="B59" s="2">
        <v>468</v>
      </c>
      <c r="C59" s="12">
        <v>724</v>
      </c>
      <c r="D59" s="2">
        <v>818</v>
      </c>
      <c r="E59" s="27">
        <f t="shared" si="3"/>
        <v>0.012910761072003535</v>
      </c>
      <c r="F59" s="28">
        <f t="shared" si="4"/>
        <v>0.7478632478632479</v>
      </c>
      <c r="G59" s="12">
        <f t="shared" si="5"/>
        <v>350</v>
      </c>
    </row>
    <row r="60" spans="1:7" ht="15">
      <c r="A60" s="24" t="s">
        <v>138</v>
      </c>
      <c r="B60" s="2">
        <v>807</v>
      </c>
      <c r="C60" s="12">
        <v>3109</v>
      </c>
      <c r="D60" s="2">
        <v>1300</v>
      </c>
      <c r="E60" s="27">
        <f t="shared" si="3"/>
        <v>0.020518324442059407</v>
      </c>
      <c r="F60" s="28">
        <f t="shared" si="4"/>
        <v>0.61090458488228</v>
      </c>
      <c r="G60" s="12">
        <f t="shared" si="5"/>
        <v>493</v>
      </c>
    </row>
    <row r="61" spans="1:7" ht="15">
      <c r="A61" s="24" t="s">
        <v>139</v>
      </c>
      <c r="B61" s="2">
        <v>51</v>
      </c>
      <c r="C61" s="12">
        <v>34</v>
      </c>
      <c r="D61" s="2">
        <v>84</v>
      </c>
      <c r="E61" s="27">
        <f t="shared" si="3"/>
        <v>0.0013257994254869156</v>
      </c>
      <c r="F61" s="28">
        <f t="shared" si="4"/>
        <v>0.6470588235294118</v>
      </c>
      <c r="G61" s="12">
        <f t="shared" si="5"/>
        <v>33</v>
      </c>
    </row>
    <row r="62" spans="1:7" ht="15">
      <c r="A62" s="24" t="s">
        <v>140</v>
      </c>
      <c r="B62" s="2">
        <v>157</v>
      </c>
      <c r="C62" s="12">
        <v>172</v>
      </c>
      <c r="D62" s="2">
        <v>201</v>
      </c>
      <c r="E62" s="27">
        <f t="shared" si="3"/>
        <v>0.0031724486252722624</v>
      </c>
      <c r="F62" s="28">
        <f t="shared" si="4"/>
        <v>0.2802547770700637</v>
      </c>
      <c r="G62" s="12">
        <f t="shared" si="5"/>
        <v>44</v>
      </c>
    </row>
    <row r="63" spans="1:7" ht="15">
      <c r="A63" s="24" t="s">
        <v>141</v>
      </c>
      <c r="B63" s="2">
        <v>86</v>
      </c>
      <c r="C63" s="12">
        <v>125</v>
      </c>
      <c r="D63" s="2">
        <v>128</v>
      </c>
      <c r="E63" s="27">
        <f t="shared" si="3"/>
        <v>0.0020202657912181572</v>
      </c>
      <c r="F63" s="28">
        <f t="shared" si="4"/>
        <v>0.4883720930232558</v>
      </c>
      <c r="G63" s="12">
        <f t="shared" si="5"/>
        <v>42</v>
      </c>
    </row>
    <row r="64" spans="1:7" ht="15">
      <c r="A64" s="24" t="s">
        <v>142</v>
      </c>
      <c r="B64" s="2">
        <v>130</v>
      </c>
      <c r="C64" s="12">
        <v>253</v>
      </c>
      <c r="D64" s="2">
        <v>272</v>
      </c>
      <c r="E64" s="27">
        <f t="shared" si="3"/>
        <v>0.004293064806338584</v>
      </c>
      <c r="F64" s="28">
        <f t="shared" si="4"/>
        <v>1.0923076923076922</v>
      </c>
      <c r="G64" s="12">
        <f t="shared" si="5"/>
        <v>142</v>
      </c>
    </row>
    <row r="65" spans="1:7" ht="15">
      <c r="A65" s="24" t="s">
        <v>143</v>
      </c>
      <c r="B65" s="2">
        <v>156</v>
      </c>
      <c r="C65" s="12">
        <v>253</v>
      </c>
      <c r="D65" s="2">
        <v>331</v>
      </c>
      <c r="E65" s="27">
        <f t="shared" si="3"/>
        <v>0.0052242810694782035</v>
      </c>
      <c r="F65" s="28">
        <f t="shared" si="4"/>
        <v>1.1217948717948718</v>
      </c>
      <c r="G65" s="12">
        <f t="shared" si="5"/>
        <v>175</v>
      </c>
    </row>
    <row r="66" spans="1:7" ht="15">
      <c r="A66" s="24" t="s">
        <v>144</v>
      </c>
      <c r="B66" s="2">
        <v>77</v>
      </c>
      <c r="C66" s="12">
        <v>159</v>
      </c>
      <c r="D66" s="2">
        <v>174</v>
      </c>
      <c r="E66" s="27">
        <f aca="true" t="shared" si="6" ref="E66:E82">D66/$D$83</f>
        <v>0.0027462988099371823</v>
      </c>
      <c r="F66" s="28">
        <f aca="true" t="shared" si="7" ref="F66:F82">(D66-B66)/B66</f>
        <v>1.2597402597402598</v>
      </c>
      <c r="G66" s="12">
        <f aca="true" t="shared" si="8" ref="G66:G82">D66-B66</f>
        <v>97</v>
      </c>
    </row>
    <row r="67" spans="1:7" ht="15">
      <c r="A67" s="24" t="s">
        <v>145</v>
      </c>
      <c r="B67" s="2">
        <v>332</v>
      </c>
      <c r="C67" s="12">
        <v>540</v>
      </c>
      <c r="D67" s="2">
        <v>657</v>
      </c>
      <c r="E67" s="27">
        <f t="shared" si="6"/>
        <v>0.010369645506486946</v>
      </c>
      <c r="F67" s="28">
        <f t="shared" si="7"/>
        <v>0.9789156626506024</v>
      </c>
      <c r="G67" s="12">
        <f t="shared" si="8"/>
        <v>325</v>
      </c>
    </row>
    <row r="68" spans="1:7" ht="15">
      <c r="A68" s="24" t="s">
        <v>146</v>
      </c>
      <c r="B68" s="2">
        <v>299</v>
      </c>
      <c r="C68" s="12">
        <v>497</v>
      </c>
      <c r="D68" s="2">
        <v>480</v>
      </c>
      <c r="E68" s="27">
        <f t="shared" si="6"/>
        <v>0.00757599671706809</v>
      </c>
      <c r="F68" s="28">
        <f t="shared" si="7"/>
        <v>0.6053511705685619</v>
      </c>
      <c r="G68" s="12">
        <f t="shared" si="8"/>
        <v>181</v>
      </c>
    </row>
    <row r="69" spans="1:7" ht="15">
      <c r="A69" s="24" t="s">
        <v>147</v>
      </c>
      <c r="B69" s="2">
        <v>42</v>
      </c>
      <c r="C69" s="12">
        <v>76</v>
      </c>
      <c r="D69" s="2">
        <v>97</v>
      </c>
      <c r="E69" s="27">
        <f t="shared" si="6"/>
        <v>0.0015309826699075096</v>
      </c>
      <c r="F69" s="28">
        <f t="shared" si="7"/>
        <v>1.3095238095238095</v>
      </c>
      <c r="G69" s="12">
        <f t="shared" si="8"/>
        <v>55</v>
      </c>
    </row>
    <row r="70" spans="1:7" ht="15">
      <c r="A70" s="24" t="s">
        <v>148</v>
      </c>
      <c r="B70" s="2">
        <v>91</v>
      </c>
      <c r="C70" s="12">
        <v>101</v>
      </c>
      <c r="D70" s="2">
        <v>183</v>
      </c>
      <c r="E70" s="27">
        <f t="shared" si="6"/>
        <v>0.002888348748382209</v>
      </c>
      <c r="F70" s="28">
        <f t="shared" si="7"/>
        <v>1.010989010989011</v>
      </c>
      <c r="G70" s="12">
        <f t="shared" si="8"/>
        <v>92</v>
      </c>
    </row>
    <row r="71" spans="1:7" ht="15">
      <c r="A71" s="24" t="s">
        <v>149</v>
      </c>
      <c r="B71" s="2">
        <v>319</v>
      </c>
      <c r="C71" s="12">
        <v>317</v>
      </c>
      <c r="D71" s="2">
        <v>606</v>
      </c>
      <c r="E71" s="27">
        <f t="shared" si="6"/>
        <v>0.009564695855298462</v>
      </c>
      <c r="F71" s="28">
        <f t="shared" si="7"/>
        <v>0.8996865203761756</v>
      </c>
      <c r="G71" s="12">
        <f t="shared" si="8"/>
        <v>287</v>
      </c>
    </row>
    <row r="72" spans="1:7" ht="15">
      <c r="A72" s="24" t="s">
        <v>150</v>
      </c>
      <c r="B72" s="2">
        <v>185</v>
      </c>
      <c r="C72" s="12">
        <v>264</v>
      </c>
      <c r="D72" s="2">
        <v>477</v>
      </c>
      <c r="E72" s="27">
        <f t="shared" si="6"/>
        <v>0.007528646737586414</v>
      </c>
      <c r="F72" s="28">
        <f t="shared" si="7"/>
        <v>1.5783783783783785</v>
      </c>
      <c r="G72" s="12">
        <f t="shared" si="8"/>
        <v>292</v>
      </c>
    </row>
    <row r="73" spans="1:7" ht="15">
      <c r="A73" s="24" t="s">
        <v>151</v>
      </c>
      <c r="B73" s="2">
        <v>42</v>
      </c>
      <c r="C73" s="12">
        <v>40</v>
      </c>
      <c r="D73" s="2">
        <v>36</v>
      </c>
      <c r="E73" s="27">
        <f t="shared" si="6"/>
        <v>0.0005681997537801067</v>
      </c>
      <c r="F73" s="28">
        <f t="shared" si="7"/>
        <v>-0.14285714285714285</v>
      </c>
      <c r="G73" s="12">
        <f t="shared" si="8"/>
        <v>-6</v>
      </c>
    </row>
    <row r="74" spans="1:7" ht="15">
      <c r="A74" s="24" t="s">
        <v>152</v>
      </c>
      <c r="B74" s="2">
        <v>939</v>
      </c>
      <c r="C74" s="12">
        <v>1484</v>
      </c>
      <c r="D74" s="2">
        <v>1514</v>
      </c>
      <c r="E74" s="27">
        <f t="shared" si="6"/>
        <v>0.023895956311752266</v>
      </c>
      <c r="F74" s="28">
        <f t="shared" si="7"/>
        <v>0.6123535676251332</v>
      </c>
      <c r="G74" s="12">
        <f t="shared" si="8"/>
        <v>575</v>
      </c>
    </row>
    <row r="75" spans="1:7" ht="15">
      <c r="A75" s="24" t="s">
        <v>153</v>
      </c>
      <c r="B75" s="2">
        <v>163</v>
      </c>
      <c r="C75" s="12">
        <v>199</v>
      </c>
      <c r="D75" s="2">
        <v>279</v>
      </c>
      <c r="E75" s="27">
        <f t="shared" si="6"/>
        <v>0.004403548091795827</v>
      </c>
      <c r="F75" s="28">
        <f t="shared" si="7"/>
        <v>0.7116564417177914</v>
      </c>
      <c r="G75" s="12">
        <f t="shared" si="8"/>
        <v>116</v>
      </c>
    </row>
    <row r="76" spans="1:7" ht="15">
      <c r="A76" s="24" t="s">
        <v>154</v>
      </c>
      <c r="B76" s="2">
        <v>274</v>
      </c>
      <c r="C76" s="12">
        <v>424</v>
      </c>
      <c r="D76" s="2">
        <v>499</v>
      </c>
      <c r="E76" s="27">
        <f t="shared" si="6"/>
        <v>0.007875879920452035</v>
      </c>
      <c r="F76" s="28">
        <f t="shared" si="7"/>
        <v>0.8211678832116789</v>
      </c>
      <c r="G76" s="12">
        <f t="shared" si="8"/>
        <v>225</v>
      </c>
    </row>
    <row r="77" spans="1:7" ht="15">
      <c r="A77" s="24" t="s">
        <v>155</v>
      </c>
      <c r="B77" s="2">
        <v>45</v>
      </c>
      <c r="C77" s="12">
        <v>32</v>
      </c>
      <c r="D77" s="2">
        <v>84</v>
      </c>
      <c r="E77" s="27">
        <f t="shared" si="6"/>
        <v>0.0013257994254869156</v>
      </c>
      <c r="F77" s="28">
        <f t="shared" si="7"/>
        <v>0.8666666666666667</v>
      </c>
      <c r="G77" s="12">
        <f t="shared" si="8"/>
        <v>39</v>
      </c>
    </row>
    <row r="78" spans="1:7" ht="15">
      <c r="A78" s="24" t="s">
        <v>156</v>
      </c>
      <c r="B78" s="2">
        <v>229</v>
      </c>
      <c r="C78" s="12">
        <v>241</v>
      </c>
      <c r="D78" s="2">
        <v>316</v>
      </c>
      <c r="E78" s="27">
        <f t="shared" si="6"/>
        <v>0.004987531172069825</v>
      </c>
      <c r="F78" s="28">
        <f t="shared" si="7"/>
        <v>0.3799126637554585</v>
      </c>
      <c r="G78" s="12">
        <f t="shared" si="8"/>
        <v>87</v>
      </c>
    </row>
    <row r="79" spans="1:7" ht="15">
      <c r="A79" s="24" t="s">
        <v>157</v>
      </c>
      <c r="B79" s="2">
        <v>700</v>
      </c>
      <c r="C79" s="12">
        <v>190</v>
      </c>
      <c r="D79" s="2">
        <v>363</v>
      </c>
      <c r="E79" s="27">
        <f t="shared" si="6"/>
        <v>0.005729347517282743</v>
      </c>
      <c r="F79" s="28">
        <f t="shared" si="7"/>
        <v>-0.48142857142857143</v>
      </c>
      <c r="G79" s="12">
        <f t="shared" si="8"/>
        <v>-337</v>
      </c>
    </row>
    <row r="80" spans="1:7" ht="15">
      <c r="A80" s="24" t="s">
        <v>158</v>
      </c>
      <c r="B80" s="2">
        <v>111</v>
      </c>
      <c r="C80" s="12">
        <v>178</v>
      </c>
      <c r="D80" s="2">
        <v>192</v>
      </c>
      <c r="E80" s="27">
        <f t="shared" si="6"/>
        <v>0.003030398686827236</v>
      </c>
      <c r="F80" s="28">
        <f t="shared" si="7"/>
        <v>0.7297297297297297</v>
      </c>
      <c r="G80" s="12">
        <f t="shared" si="8"/>
        <v>81</v>
      </c>
    </row>
    <row r="81" spans="1:7" ht="15">
      <c r="A81" s="24" t="s">
        <v>159</v>
      </c>
      <c r="B81" s="2">
        <v>107</v>
      </c>
      <c r="C81" s="12">
        <v>159</v>
      </c>
      <c r="D81" s="2">
        <v>271</v>
      </c>
      <c r="E81" s="27">
        <f t="shared" si="6"/>
        <v>0.004277281479844692</v>
      </c>
      <c r="F81" s="28">
        <f t="shared" si="7"/>
        <v>1.5327102803738317</v>
      </c>
      <c r="G81" s="12">
        <f t="shared" si="8"/>
        <v>164</v>
      </c>
    </row>
    <row r="82" spans="1:7" ht="15.75" thickBot="1">
      <c r="A82" s="24" t="s">
        <v>160</v>
      </c>
      <c r="B82" s="2">
        <v>176</v>
      </c>
      <c r="C82" s="12">
        <v>273</v>
      </c>
      <c r="D82" s="2">
        <v>318</v>
      </c>
      <c r="E82" s="27">
        <f t="shared" si="6"/>
        <v>0.005019097825057609</v>
      </c>
      <c r="F82" s="28">
        <f t="shared" si="7"/>
        <v>0.8068181818181818</v>
      </c>
      <c r="G82" s="12">
        <f t="shared" si="8"/>
        <v>142</v>
      </c>
    </row>
    <row r="83" spans="1:7" ht="15.75" thickBot="1">
      <c r="A83" s="26" t="s">
        <v>81</v>
      </c>
      <c r="B83" s="100">
        <v>41394</v>
      </c>
      <c r="C83" s="45">
        <v>62622</v>
      </c>
      <c r="D83" s="100">
        <v>63358</v>
      </c>
      <c r="E83" s="29">
        <f>D83/$D$83</f>
        <v>1</v>
      </c>
      <c r="F83" s="30">
        <f>(D83-B83)/B83</f>
        <v>0.530608300719911</v>
      </c>
      <c r="G83" s="45">
        <f>D83-B83</f>
        <v>21964</v>
      </c>
    </row>
  </sheetData>
  <sheetProtection/>
  <autoFilter ref="A1:F83"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pane ySplit="1" topLeftCell="A61" activePane="bottomLeft" state="frozen"/>
      <selection pane="topLeft" activeCell="A1" sqref="A1"/>
      <selection pane="bottomLeft" activeCell="K66" sqref="K66"/>
    </sheetView>
  </sheetViews>
  <sheetFormatPr defaultColWidth="8.8515625" defaultRowHeight="15"/>
  <cols>
    <col min="1" max="1" width="18.28125" style="0" bestFit="1" customWidth="1"/>
    <col min="2" max="2" width="12.00390625" style="0" bestFit="1" customWidth="1"/>
    <col min="3" max="3" width="12.00390625" style="0" customWidth="1"/>
    <col min="4" max="4" width="12.00390625" style="0" bestFit="1" customWidth="1"/>
    <col min="5" max="5" width="21.421875" style="0" bestFit="1" customWidth="1"/>
    <col min="6" max="6" width="31.140625" style="0" customWidth="1"/>
    <col min="7" max="7" width="36.7109375" style="0" customWidth="1"/>
  </cols>
  <sheetData>
    <row r="1" spans="1:7" ht="45.75" thickBot="1">
      <c r="A1" s="10" t="s">
        <v>327</v>
      </c>
      <c r="B1" s="89">
        <v>40878</v>
      </c>
      <c r="C1" s="90">
        <v>41214</v>
      </c>
      <c r="D1" s="89">
        <v>41244</v>
      </c>
      <c r="E1" s="13" t="s">
        <v>291</v>
      </c>
      <c r="F1" s="155" t="s">
        <v>328</v>
      </c>
      <c r="G1" s="156" t="s">
        <v>329</v>
      </c>
    </row>
    <row r="2" spans="1:7" ht="15">
      <c r="A2" s="23" t="s">
        <v>82</v>
      </c>
      <c r="B2" s="94">
        <v>673</v>
      </c>
      <c r="C2" s="11">
        <v>705</v>
      </c>
      <c r="D2" s="7">
        <v>686</v>
      </c>
      <c r="E2" s="37">
        <f aca="true" t="shared" si="0" ref="E2:E33">D2/$D$83</f>
        <v>0.022061424666345072</v>
      </c>
      <c r="F2" s="107">
        <f aca="true" t="shared" si="1" ref="F2:F33">(D2-B2)/B2</f>
        <v>0.019316493313521546</v>
      </c>
      <c r="G2" s="11">
        <f aca="true" t="shared" si="2" ref="G2:G33">D2-B2</f>
        <v>13</v>
      </c>
    </row>
    <row r="3" spans="1:7" ht="15">
      <c r="A3" s="23" t="s">
        <v>83</v>
      </c>
      <c r="B3" s="8">
        <v>62</v>
      </c>
      <c r="C3" s="12">
        <v>105</v>
      </c>
      <c r="D3" s="9">
        <v>103</v>
      </c>
      <c r="E3" s="27">
        <f t="shared" si="0"/>
        <v>0.003312429651069304</v>
      </c>
      <c r="F3" s="28">
        <f t="shared" si="1"/>
        <v>0.6612903225806451</v>
      </c>
      <c r="G3" s="12">
        <f t="shared" si="2"/>
        <v>41</v>
      </c>
    </row>
    <row r="4" spans="1:7" ht="15">
      <c r="A4" s="23" t="s">
        <v>84</v>
      </c>
      <c r="B4" s="8">
        <v>132</v>
      </c>
      <c r="C4" s="12">
        <v>143</v>
      </c>
      <c r="D4" s="9">
        <v>444</v>
      </c>
      <c r="E4" s="27">
        <f t="shared" si="0"/>
        <v>0.01427882296189098</v>
      </c>
      <c r="F4" s="28">
        <f t="shared" si="1"/>
        <v>2.3636363636363638</v>
      </c>
      <c r="G4" s="12">
        <f t="shared" si="2"/>
        <v>312</v>
      </c>
    </row>
    <row r="5" spans="1:7" ht="15">
      <c r="A5" s="23" t="s">
        <v>85</v>
      </c>
      <c r="B5" s="8">
        <v>43</v>
      </c>
      <c r="C5" s="12">
        <v>11</v>
      </c>
      <c r="D5" s="9">
        <v>61</v>
      </c>
      <c r="E5" s="27">
        <f t="shared" si="0"/>
        <v>0.0019617301817012383</v>
      </c>
      <c r="F5" s="28">
        <f t="shared" si="1"/>
        <v>0.4186046511627907</v>
      </c>
      <c r="G5" s="12">
        <f t="shared" si="2"/>
        <v>18</v>
      </c>
    </row>
    <row r="6" spans="1:7" ht="15">
      <c r="A6" s="23" t="s">
        <v>86</v>
      </c>
      <c r="B6" s="8">
        <v>56</v>
      </c>
      <c r="C6" s="12">
        <v>40</v>
      </c>
      <c r="D6" s="9">
        <v>87</v>
      </c>
      <c r="E6" s="27">
        <f t="shared" si="0"/>
        <v>0.0027978774722624217</v>
      </c>
      <c r="F6" s="28">
        <f t="shared" si="1"/>
        <v>0.5535714285714286</v>
      </c>
      <c r="G6" s="12">
        <f t="shared" si="2"/>
        <v>31</v>
      </c>
    </row>
    <row r="7" spans="1:7" ht="15">
      <c r="A7" s="23" t="s">
        <v>87</v>
      </c>
      <c r="B7" s="8">
        <v>70</v>
      </c>
      <c r="C7" s="12">
        <v>59</v>
      </c>
      <c r="D7" s="9">
        <v>89</v>
      </c>
      <c r="E7" s="27">
        <f t="shared" si="0"/>
        <v>0.0028621964946132818</v>
      </c>
      <c r="F7" s="28">
        <f t="shared" si="1"/>
        <v>0.2714285714285714</v>
      </c>
      <c r="G7" s="12">
        <f t="shared" si="2"/>
        <v>19</v>
      </c>
    </row>
    <row r="8" spans="1:7" ht="15">
      <c r="A8" s="23" t="s">
        <v>88</v>
      </c>
      <c r="B8" s="8">
        <v>1576</v>
      </c>
      <c r="C8" s="12">
        <v>1713</v>
      </c>
      <c r="D8" s="9">
        <v>1888</v>
      </c>
      <c r="E8" s="27">
        <f t="shared" si="0"/>
        <v>0.06071715709921209</v>
      </c>
      <c r="F8" s="28">
        <f t="shared" si="1"/>
        <v>0.19796954314720813</v>
      </c>
      <c r="G8" s="12">
        <f t="shared" si="2"/>
        <v>312</v>
      </c>
    </row>
    <row r="9" spans="1:7" ht="15">
      <c r="A9" s="23" t="s">
        <v>89</v>
      </c>
      <c r="B9" s="8">
        <v>2020</v>
      </c>
      <c r="C9" s="12">
        <v>4008</v>
      </c>
      <c r="D9" s="9">
        <v>2294</v>
      </c>
      <c r="E9" s="27">
        <f t="shared" si="0"/>
        <v>0.07377391863643673</v>
      </c>
      <c r="F9" s="28">
        <f t="shared" si="1"/>
        <v>0.13564356435643565</v>
      </c>
      <c r="G9" s="12">
        <f t="shared" si="2"/>
        <v>274</v>
      </c>
    </row>
    <row r="10" spans="1:7" ht="15">
      <c r="A10" s="23" t="s">
        <v>90</v>
      </c>
      <c r="B10" s="8">
        <v>13</v>
      </c>
      <c r="C10" s="12">
        <v>5</v>
      </c>
      <c r="D10" s="9">
        <v>12</v>
      </c>
      <c r="E10" s="27">
        <f t="shared" si="0"/>
        <v>0.0003859141341051616</v>
      </c>
      <c r="F10" s="28">
        <f t="shared" si="1"/>
        <v>-0.07692307692307693</v>
      </c>
      <c r="G10" s="12">
        <f t="shared" si="2"/>
        <v>-1</v>
      </c>
    </row>
    <row r="11" spans="1:7" ht="15">
      <c r="A11" s="23" t="s">
        <v>91</v>
      </c>
      <c r="B11" s="8">
        <v>78</v>
      </c>
      <c r="C11" s="12">
        <v>62</v>
      </c>
      <c r="D11" s="9">
        <v>169</v>
      </c>
      <c r="E11" s="27">
        <f t="shared" si="0"/>
        <v>0.005434957388647693</v>
      </c>
      <c r="F11" s="28">
        <f t="shared" si="1"/>
        <v>1.1666666666666667</v>
      </c>
      <c r="G11" s="12">
        <f t="shared" si="2"/>
        <v>91</v>
      </c>
    </row>
    <row r="12" spans="1:7" ht="15">
      <c r="A12" s="23" t="s">
        <v>92</v>
      </c>
      <c r="B12" s="8">
        <v>330</v>
      </c>
      <c r="C12" s="12">
        <v>511</v>
      </c>
      <c r="D12" s="9">
        <v>404</v>
      </c>
      <c r="E12" s="27">
        <f t="shared" si="0"/>
        <v>0.012992442514873774</v>
      </c>
      <c r="F12" s="28">
        <f t="shared" si="1"/>
        <v>0.22424242424242424</v>
      </c>
      <c r="G12" s="12">
        <f t="shared" si="2"/>
        <v>74</v>
      </c>
    </row>
    <row r="13" spans="1:7" ht="15">
      <c r="A13" s="23" t="s">
        <v>93</v>
      </c>
      <c r="B13" s="8">
        <v>231</v>
      </c>
      <c r="C13" s="12">
        <v>258</v>
      </c>
      <c r="D13" s="9">
        <v>271</v>
      </c>
      <c r="E13" s="27">
        <f t="shared" si="0"/>
        <v>0.008715227528541565</v>
      </c>
      <c r="F13" s="28">
        <f t="shared" si="1"/>
        <v>0.17316017316017315</v>
      </c>
      <c r="G13" s="12">
        <f t="shared" si="2"/>
        <v>40</v>
      </c>
    </row>
    <row r="14" spans="1:7" ht="15">
      <c r="A14" s="23" t="s">
        <v>94</v>
      </c>
      <c r="B14" s="8">
        <v>49</v>
      </c>
      <c r="C14" s="12">
        <v>58</v>
      </c>
      <c r="D14" s="9">
        <v>56</v>
      </c>
      <c r="E14" s="27">
        <f t="shared" si="0"/>
        <v>0.0018009326258240875</v>
      </c>
      <c r="F14" s="28">
        <f t="shared" si="1"/>
        <v>0.14285714285714285</v>
      </c>
      <c r="G14" s="12">
        <f t="shared" si="2"/>
        <v>7</v>
      </c>
    </row>
    <row r="15" spans="1:7" ht="15">
      <c r="A15" s="23" t="s">
        <v>95</v>
      </c>
      <c r="B15" s="8">
        <v>81</v>
      </c>
      <c r="C15" s="12">
        <v>76</v>
      </c>
      <c r="D15" s="9">
        <v>165</v>
      </c>
      <c r="E15" s="27">
        <f t="shared" si="0"/>
        <v>0.005306319343945972</v>
      </c>
      <c r="F15" s="28">
        <f t="shared" si="1"/>
        <v>1.037037037037037</v>
      </c>
      <c r="G15" s="12">
        <f t="shared" si="2"/>
        <v>84</v>
      </c>
    </row>
    <row r="16" spans="1:7" ht="15">
      <c r="A16" s="23" t="s">
        <v>96</v>
      </c>
      <c r="B16" s="8">
        <v>78</v>
      </c>
      <c r="C16" s="12">
        <v>7</v>
      </c>
      <c r="D16" s="9">
        <v>25</v>
      </c>
      <c r="E16" s="27">
        <f t="shared" si="0"/>
        <v>0.0008039877793857533</v>
      </c>
      <c r="F16" s="28">
        <f t="shared" si="1"/>
        <v>-0.6794871794871795</v>
      </c>
      <c r="G16" s="12">
        <f t="shared" si="2"/>
        <v>-53</v>
      </c>
    </row>
    <row r="17" spans="1:7" ht="15">
      <c r="A17" s="23" t="s">
        <v>97</v>
      </c>
      <c r="B17" s="8">
        <v>94</v>
      </c>
      <c r="C17" s="12">
        <v>91</v>
      </c>
      <c r="D17" s="9">
        <v>249</v>
      </c>
      <c r="E17" s="27">
        <f t="shared" si="0"/>
        <v>0.008007718282682104</v>
      </c>
      <c r="F17" s="28">
        <f t="shared" si="1"/>
        <v>1.648936170212766</v>
      </c>
      <c r="G17" s="12">
        <f t="shared" si="2"/>
        <v>155</v>
      </c>
    </row>
    <row r="18" spans="1:7" ht="15">
      <c r="A18" s="23" t="s">
        <v>98</v>
      </c>
      <c r="B18" s="8">
        <v>64</v>
      </c>
      <c r="C18" s="12">
        <v>42</v>
      </c>
      <c r="D18" s="9">
        <v>69</v>
      </c>
      <c r="E18" s="27">
        <f t="shared" si="0"/>
        <v>0.002219006271104679</v>
      </c>
      <c r="F18" s="28">
        <f t="shared" si="1"/>
        <v>0.078125</v>
      </c>
      <c r="G18" s="12">
        <f t="shared" si="2"/>
        <v>5</v>
      </c>
    </row>
    <row r="19" spans="1:7" ht="15">
      <c r="A19" s="23" t="s">
        <v>99</v>
      </c>
      <c r="B19" s="8">
        <v>20</v>
      </c>
      <c r="C19" s="12">
        <v>34</v>
      </c>
      <c r="D19" s="9">
        <v>44</v>
      </c>
      <c r="E19" s="27">
        <f t="shared" si="0"/>
        <v>0.0014150184917189259</v>
      </c>
      <c r="F19" s="28">
        <f t="shared" si="1"/>
        <v>1.2</v>
      </c>
      <c r="G19" s="12">
        <f t="shared" si="2"/>
        <v>24</v>
      </c>
    </row>
    <row r="20" spans="1:7" ht="15">
      <c r="A20" s="23" t="s">
        <v>100</v>
      </c>
      <c r="B20" s="8">
        <v>143</v>
      </c>
      <c r="C20" s="12">
        <v>106</v>
      </c>
      <c r="D20" s="9">
        <v>95</v>
      </c>
      <c r="E20" s="27">
        <f t="shared" si="0"/>
        <v>0.003055153561665863</v>
      </c>
      <c r="F20" s="28">
        <f t="shared" si="1"/>
        <v>-0.3356643356643357</v>
      </c>
      <c r="G20" s="12">
        <f t="shared" si="2"/>
        <v>-48</v>
      </c>
    </row>
    <row r="21" spans="1:7" ht="15">
      <c r="A21" s="23" t="s">
        <v>101</v>
      </c>
      <c r="B21" s="8">
        <v>30</v>
      </c>
      <c r="C21" s="12">
        <v>44</v>
      </c>
      <c r="D21" s="9">
        <v>58</v>
      </c>
      <c r="E21" s="27">
        <f t="shared" si="0"/>
        <v>0.0018652516481749478</v>
      </c>
      <c r="F21" s="28">
        <f t="shared" si="1"/>
        <v>0.9333333333333333</v>
      </c>
      <c r="G21" s="12">
        <f t="shared" si="2"/>
        <v>28</v>
      </c>
    </row>
    <row r="22" spans="1:7" ht="15">
      <c r="A22" s="23" t="s">
        <v>102</v>
      </c>
      <c r="B22" s="8">
        <v>1734</v>
      </c>
      <c r="C22" s="12">
        <v>1468</v>
      </c>
      <c r="D22" s="9">
        <v>1706</v>
      </c>
      <c r="E22" s="27">
        <f t="shared" si="0"/>
        <v>0.054864126065283805</v>
      </c>
      <c r="F22" s="28">
        <f t="shared" si="1"/>
        <v>-0.016147635524798153</v>
      </c>
      <c r="G22" s="12">
        <f t="shared" si="2"/>
        <v>-28</v>
      </c>
    </row>
    <row r="23" spans="1:7" ht="15">
      <c r="A23" s="23" t="s">
        <v>103</v>
      </c>
      <c r="B23" s="8">
        <v>76</v>
      </c>
      <c r="C23" s="12">
        <v>111</v>
      </c>
      <c r="D23" s="9">
        <v>111</v>
      </c>
      <c r="E23" s="27">
        <f t="shared" si="0"/>
        <v>0.003569705740472745</v>
      </c>
      <c r="F23" s="28">
        <f t="shared" si="1"/>
        <v>0.4605263157894737</v>
      </c>
      <c r="G23" s="12">
        <f t="shared" si="2"/>
        <v>35</v>
      </c>
    </row>
    <row r="24" spans="1:7" ht="15">
      <c r="A24" s="23" t="s">
        <v>104</v>
      </c>
      <c r="B24" s="8">
        <v>26</v>
      </c>
      <c r="C24" s="12">
        <v>57</v>
      </c>
      <c r="D24" s="9">
        <v>82</v>
      </c>
      <c r="E24" s="27">
        <f t="shared" si="0"/>
        <v>0.002637079916385271</v>
      </c>
      <c r="F24" s="28">
        <f t="shared" si="1"/>
        <v>2.1538461538461537</v>
      </c>
      <c r="G24" s="12">
        <f t="shared" si="2"/>
        <v>56</v>
      </c>
    </row>
    <row r="25" spans="1:7" ht="15">
      <c r="A25" s="23" t="s">
        <v>105</v>
      </c>
      <c r="B25" s="8">
        <v>144</v>
      </c>
      <c r="C25" s="12">
        <v>97</v>
      </c>
      <c r="D25" s="9">
        <v>115</v>
      </c>
      <c r="E25" s="27">
        <f t="shared" si="0"/>
        <v>0.003698343785174465</v>
      </c>
      <c r="F25" s="28">
        <f t="shared" si="1"/>
        <v>-0.2013888888888889</v>
      </c>
      <c r="G25" s="12">
        <f t="shared" si="2"/>
        <v>-29</v>
      </c>
    </row>
    <row r="26" spans="1:7" ht="15">
      <c r="A26" s="23" t="s">
        <v>106</v>
      </c>
      <c r="B26" s="8">
        <v>356</v>
      </c>
      <c r="C26" s="12">
        <v>364</v>
      </c>
      <c r="D26" s="9">
        <v>455</v>
      </c>
      <c r="E26" s="27">
        <f t="shared" si="0"/>
        <v>0.01463257758482071</v>
      </c>
      <c r="F26" s="28">
        <f t="shared" si="1"/>
        <v>0.27808988764044945</v>
      </c>
      <c r="G26" s="12">
        <f t="shared" si="2"/>
        <v>99</v>
      </c>
    </row>
    <row r="27" spans="1:7" ht="15">
      <c r="A27" s="23" t="s">
        <v>20</v>
      </c>
      <c r="B27" s="8">
        <v>258</v>
      </c>
      <c r="C27" s="12">
        <v>214</v>
      </c>
      <c r="D27" s="9">
        <v>373</v>
      </c>
      <c r="E27" s="27">
        <f t="shared" si="0"/>
        <v>0.01199549766843544</v>
      </c>
      <c r="F27" s="28">
        <f t="shared" si="1"/>
        <v>0.44573643410852715</v>
      </c>
      <c r="G27" s="12">
        <f t="shared" si="2"/>
        <v>115</v>
      </c>
    </row>
    <row r="28" spans="1:7" ht="15">
      <c r="A28" s="23" t="s">
        <v>107</v>
      </c>
      <c r="B28" s="8">
        <v>223</v>
      </c>
      <c r="C28" s="12">
        <v>177</v>
      </c>
      <c r="D28" s="9">
        <v>251</v>
      </c>
      <c r="E28" s="27">
        <f t="shared" si="0"/>
        <v>0.008072037305032963</v>
      </c>
      <c r="F28" s="28">
        <f t="shared" si="1"/>
        <v>0.12556053811659193</v>
      </c>
      <c r="G28" s="12">
        <f t="shared" si="2"/>
        <v>28</v>
      </c>
    </row>
    <row r="29" spans="1:7" ht="15">
      <c r="A29" s="23" t="s">
        <v>108</v>
      </c>
      <c r="B29" s="8">
        <v>87</v>
      </c>
      <c r="C29" s="12">
        <v>134</v>
      </c>
      <c r="D29" s="9">
        <v>115</v>
      </c>
      <c r="E29" s="27">
        <f t="shared" si="0"/>
        <v>0.003698343785174465</v>
      </c>
      <c r="F29" s="28">
        <f t="shared" si="1"/>
        <v>0.3218390804597701</v>
      </c>
      <c r="G29" s="12">
        <f t="shared" si="2"/>
        <v>28</v>
      </c>
    </row>
    <row r="30" spans="1:7" ht="15">
      <c r="A30" s="23" t="s">
        <v>109</v>
      </c>
      <c r="B30" s="8">
        <v>122</v>
      </c>
      <c r="C30" s="12">
        <v>128</v>
      </c>
      <c r="D30" s="9">
        <v>258</v>
      </c>
      <c r="E30" s="27">
        <f t="shared" si="0"/>
        <v>0.008297153883260975</v>
      </c>
      <c r="F30" s="28">
        <f t="shared" si="1"/>
        <v>1.1147540983606556</v>
      </c>
      <c r="G30" s="12">
        <f t="shared" si="2"/>
        <v>136</v>
      </c>
    </row>
    <row r="31" spans="1:7" ht="15">
      <c r="A31" s="23" t="s">
        <v>110</v>
      </c>
      <c r="B31" s="8">
        <v>93</v>
      </c>
      <c r="C31" s="12">
        <v>123</v>
      </c>
      <c r="D31" s="9">
        <v>155</v>
      </c>
      <c r="E31" s="27">
        <f t="shared" si="0"/>
        <v>0.004984724232191671</v>
      </c>
      <c r="F31" s="28">
        <f t="shared" si="1"/>
        <v>0.6666666666666666</v>
      </c>
      <c r="G31" s="12">
        <f t="shared" si="2"/>
        <v>62</v>
      </c>
    </row>
    <row r="32" spans="1:7" ht="15">
      <c r="A32" s="23" t="s">
        <v>111</v>
      </c>
      <c r="B32" s="8">
        <v>219</v>
      </c>
      <c r="C32" s="12">
        <v>75</v>
      </c>
      <c r="D32" s="9">
        <v>173</v>
      </c>
      <c r="E32" s="27">
        <f t="shared" si="0"/>
        <v>0.005563595433349413</v>
      </c>
      <c r="F32" s="28">
        <f t="shared" si="1"/>
        <v>-0.2100456621004566</v>
      </c>
      <c r="G32" s="12">
        <f t="shared" si="2"/>
        <v>-46</v>
      </c>
    </row>
    <row r="33" spans="1:7" ht="15">
      <c r="A33" s="23" t="s">
        <v>112</v>
      </c>
      <c r="B33" s="8">
        <v>233</v>
      </c>
      <c r="C33" s="12">
        <v>310</v>
      </c>
      <c r="D33" s="9">
        <v>391</v>
      </c>
      <c r="E33" s="27">
        <f t="shared" si="0"/>
        <v>0.012574368869593183</v>
      </c>
      <c r="F33" s="28">
        <f t="shared" si="1"/>
        <v>0.6781115879828327</v>
      </c>
      <c r="G33" s="12">
        <f t="shared" si="2"/>
        <v>158</v>
      </c>
    </row>
    <row r="34" spans="1:7" ht="15">
      <c r="A34" s="23" t="s">
        <v>113</v>
      </c>
      <c r="B34" s="8">
        <v>438</v>
      </c>
      <c r="C34" s="12">
        <v>343</v>
      </c>
      <c r="D34" s="9">
        <v>455</v>
      </c>
      <c r="E34" s="27">
        <f aca="true" t="shared" si="3" ref="E34:E65">D34/$D$83</f>
        <v>0.01463257758482071</v>
      </c>
      <c r="F34" s="28">
        <f aca="true" t="shared" si="4" ref="F34:F65">(D34-B34)/B34</f>
        <v>0.03881278538812785</v>
      </c>
      <c r="G34" s="12">
        <f aca="true" t="shared" si="5" ref="G34:G65">D34-B34</f>
        <v>17</v>
      </c>
    </row>
    <row r="35" spans="1:7" ht="15">
      <c r="A35" s="23" t="s">
        <v>114</v>
      </c>
      <c r="B35" s="8">
        <v>239</v>
      </c>
      <c r="C35" s="12">
        <v>103</v>
      </c>
      <c r="D35" s="9">
        <v>124</v>
      </c>
      <c r="E35" s="27">
        <f t="shared" si="3"/>
        <v>0.003987779385753337</v>
      </c>
      <c r="F35" s="28">
        <f t="shared" si="4"/>
        <v>-0.4811715481171548</v>
      </c>
      <c r="G35" s="12">
        <f t="shared" si="5"/>
        <v>-115</v>
      </c>
    </row>
    <row r="36" spans="1:7" ht="15">
      <c r="A36" s="23" t="s">
        <v>115</v>
      </c>
      <c r="B36" s="8">
        <v>50</v>
      </c>
      <c r="C36" s="12">
        <v>23</v>
      </c>
      <c r="D36" s="9">
        <v>61</v>
      </c>
      <c r="E36" s="27">
        <f t="shared" si="3"/>
        <v>0.0019617301817012383</v>
      </c>
      <c r="F36" s="28">
        <f t="shared" si="4"/>
        <v>0.22</v>
      </c>
      <c r="G36" s="12">
        <f t="shared" si="5"/>
        <v>11</v>
      </c>
    </row>
    <row r="37" spans="1:7" ht="15">
      <c r="A37" s="23" t="s">
        <v>116</v>
      </c>
      <c r="B37" s="8">
        <v>11</v>
      </c>
      <c r="C37" s="12">
        <v>11</v>
      </c>
      <c r="D37" s="9">
        <v>33</v>
      </c>
      <c r="E37" s="27">
        <f t="shared" si="3"/>
        <v>0.0010612638687891945</v>
      </c>
      <c r="F37" s="28">
        <f t="shared" si="4"/>
        <v>2</v>
      </c>
      <c r="G37" s="12">
        <f t="shared" si="5"/>
        <v>22</v>
      </c>
    </row>
    <row r="38" spans="1:7" ht="15">
      <c r="A38" s="23" t="s">
        <v>117</v>
      </c>
      <c r="B38" s="8">
        <v>162</v>
      </c>
      <c r="C38" s="12">
        <v>234</v>
      </c>
      <c r="D38" s="9">
        <v>305</v>
      </c>
      <c r="E38" s="27">
        <f t="shared" si="3"/>
        <v>0.00980865090850619</v>
      </c>
      <c r="F38" s="28">
        <f t="shared" si="4"/>
        <v>0.8827160493827161</v>
      </c>
      <c r="G38" s="12">
        <f t="shared" si="5"/>
        <v>143</v>
      </c>
    </row>
    <row r="39" spans="1:7" ht="15">
      <c r="A39" s="23" t="s">
        <v>118</v>
      </c>
      <c r="B39" s="8">
        <v>31</v>
      </c>
      <c r="C39" s="12">
        <v>6</v>
      </c>
      <c r="D39" s="9">
        <v>19</v>
      </c>
      <c r="E39" s="27">
        <f t="shared" si="3"/>
        <v>0.0006110307123331725</v>
      </c>
      <c r="F39" s="28">
        <f t="shared" si="4"/>
        <v>-0.3870967741935484</v>
      </c>
      <c r="G39" s="12">
        <f t="shared" si="5"/>
        <v>-12</v>
      </c>
    </row>
    <row r="40" spans="1:7" ht="15">
      <c r="A40" s="23" t="s">
        <v>119</v>
      </c>
      <c r="B40" s="8">
        <v>95</v>
      </c>
      <c r="C40" s="12">
        <v>64</v>
      </c>
      <c r="D40" s="9">
        <v>85</v>
      </c>
      <c r="E40" s="27">
        <f t="shared" si="3"/>
        <v>0.002733558449911561</v>
      </c>
      <c r="F40" s="28">
        <f t="shared" si="4"/>
        <v>-0.10526315789473684</v>
      </c>
      <c r="G40" s="12">
        <f t="shared" si="5"/>
        <v>-10</v>
      </c>
    </row>
    <row r="41" spans="1:7" ht="15">
      <c r="A41" s="23" t="s">
        <v>120</v>
      </c>
      <c r="B41" s="8">
        <v>7583</v>
      </c>
      <c r="C41" s="12">
        <v>7126</v>
      </c>
      <c r="D41" s="9">
        <v>7246</v>
      </c>
      <c r="E41" s="27">
        <f t="shared" si="3"/>
        <v>0.23302781797716673</v>
      </c>
      <c r="F41" s="28">
        <f t="shared" si="4"/>
        <v>-0.04444151391269946</v>
      </c>
      <c r="G41" s="12">
        <f t="shared" si="5"/>
        <v>-337</v>
      </c>
    </row>
    <row r="42" spans="1:7" ht="15">
      <c r="A42" s="23" t="s">
        <v>121</v>
      </c>
      <c r="B42" s="8">
        <v>1800</v>
      </c>
      <c r="C42" s="12">
        <v>1997</v>
      </c>
      <c r="D42" s="9">
        <v>2195</v>
      </c>
      <c r="E42" s="27">
        <f t="shared" si="3"/>
        <v>0.07059012703006914</v>
      </c>
      <c r="F42" s="28">
        <f t="shared" si="4"/>
        <v>0.21944444444444444</v>
      </c>
      <c r="G42" s="12">
        <f t="shared" si="5"/>
        <v>395</v>
      </c>
    </row>
    <row r="43" spans="1:7" ht="15">
      <c r="A43" s="23" t="s">
        <v>122</v>
      </c>
      <c r="B43" s="8">
        <v>265</v>
      </c>
      <c r="C43" s="12">
        <v>163</v>
      </c>
      <c r="D43" s="9">
        <v>241</v>
      </c>
      <c r="E43" s="27">
        <f t="shared" si="3"/>
        <v>0.007750442193278662</v>
      </c>
      <c r="F43" s="28">
        <f t="shared" si="4"/>
        <v>-0.09056603773584905</v>
      </c>
      <c r="G43" s="12">
        <f t="shared" si="5"/>
        <v>-24</v>
      </c>
    </row>
    <row r="44" spans="1:7" ht="15">
      <c r="A44" s="23" t="s">
        <v>123</v>
      </c>
      <c r="B44" s="8">
        <v>35</v>
      </c>
      <c r="C44" s="12">
        <v>33</v>
      </c>
      <c r="D44" s="9">
        <v>52</v>
      </c>
      <c r="E44" s="27">
        <f t="shared" si="3"/>
        <v>0.001672294581122367</v>
      </c>
      <c r="F44" s="28">
        <f t="shared" si="4"/>
        <v>0.4857142857142857</v>
      </c>
      <c r="G44" s="12">
        <f t="shared" si="5"/>
        <v>17</v>
      </c>
    </row>
    <row r="45" spans="1:7" ht="15">
      <c r="A45" s="23" t="s">
        <v>124</v>
      </c>
      <c r="B45" s="8">
        <v>36</v>
      </c>
      <c r="C45" s="12">
        <v>52</v>
      </c>
      <c r="D45" s="9">
        <v>81</v>
      </c>
      <c r="E45" s="27">
        <f t="shared" si="3"/>
        <v>0.0026049204052098407</v>
      </c>
      <c r="F45" s="28">
        <f t="shared" si="4"/>
        <v>1.25</v>
      </c>
      <c r="G45" s="12">
        <f t="shared" si="5"/>
        <v>45</v>
      </c>
    </row>
    <row r="46" spans="1:7" ht="15">
      <c r="A46" s="23" t="s">
        <v>125</v>
      </c>
      <c r="B46" s="8">
        <v>44</v>
      </c>
      <c r="C46" s="12">
        <v>22</v>
      </c>
      <c r="D46" s="9">
        <v>54</v>
      </c>
      <c r="E46" s="27">
        <f t="shared" si="3"/>
        <v>0.0017366136034732273</v>
      </c>
      <c r="F46" s="28">
        <f t="shared" si="4"/>
        <v>0.22727272727272727</v>
      </c>
      <c r="G46" s="12">
        <f t="shared" si="5"/>
        <v>10</v>
      </c>
    </row>
    <row r="47" spans="1:7" ht="15">
      <c r="A47" s="23" t="s">
        <v>126</v>
      </c>
      <c r="B47" s="8">
        <v>95</v>
      </c>
      <c r="C47" s="12">
        <v>65</v>
      </c>
      <c r="D47" s="9">
        <v>121</v>
      </c>
      <c r="E47" s="27">
        <f t="shared" si="3"/>
        <v>0.003891300852227046</v>
      </c>
      <c r="F47" s="28">
        <f t="shared" si="4"/>
        <v>0.2736842105263158</v>
      </c>
      <c r="G47" s="12">
        <f t="shared" si="5"/>
        <v>26</v>
      </c>
    </row>
    <row r="48" spans="1:7" ht="15">
      <c r="A48" s="23" t="s">
        <v>127</v>
      </c>
      <c r="B48" s="8">
        <v>649</v>
      </c>
      <c r="C48" s="12">
        <v>611</v>
      </c>
      <c r="D48" s="9">
        <v>698</v>
      </c>
      <c r="E48" s="27">
        <f t="shared" si="3"/>
        <v>0.022447338800450235</v>
      </c>
      <c r="F48" s="28">
        <f t="shared" si="4"/>
        <v>0.07550077041602465</v>
      </c>
      <c r="G48" s="12">
        <f t="shared" si="5"/>
        <v>49</v>
      </c>
    </row>
    <row r="49" spans="1:7" ht="15">
      <c r="A49" s="23" t="s">
        <v>129</v>
      </c>
      <c r="B49" s="8">
        <v>40</v>
      </c>
      <c r="C49" s="12">
        <v>32</v>
      </c>
      <c r="D49" s="9">
        <v>7</v>
      </c>
      <c r="E49" s="27">
        <f t="shared" si="3"/>
        <v>0.00022511657822801094</v>
      </c>
      <c r="F49" s="28">
        <f t="shared" si="4"/>
        <v>-0.825</v>
      </c>
      <c r="G49" s="12">
        <f t="shared" si="5"/>
        <v>-33</v>
      </c>
    </row>
    <row r="50" spans="1:7" ht="15">
      <c r="A50" s="23" t="s">
        <v>38</v>
      </c>
      <c r="B50" s="8">
        <v>121</v>
      </c>
      <c r="C50" s="12">
        <v>189</v>
      </c>
      <c r="D50" s="9">
        <v>52</v>
      </c>
      <c r="E50" s="27">
        <f t="shared" si="3"/>
        <v>0.001672294581122367</v>
      </c>
      <c r="F50" s="28">
        <f t="shared" si="4"/>
        <v>-0.5702479338842975</v>
      </c>
      <c r="G50" s="12">
        <f t="shared" si="5"/>
        <v>-69</v>
      </c>
    </row>
    <row r="51" spans="1:7" ht="15">
      <c r="A51" s="23" t="s">
        <v>130</v>
      </c>
      <c r="B51" s="8">
        <v>19</v>
      </c>
      <c r="C51" s="12">
        <v>42</v>
      </c>
      <c r="D51" s="9">
        <v>126</v>
      </c>
      <c r="E51" s="27">
        <f t="shared" si="3"/>
        <v>0.004052098408104197</v>
      </c>
      <c r="F51" s="28">
        <f t="shared" si="4"/>
        <v>5.631578947368421</v>
      </c>
      <c r="G51" s="12">
        <f t="shared" si="5"/>
        <v>107</v>
      </c>
    </row>
    <row r="52" spans="1:7" ht="15">
      <c r="A52" s="23" t="s">
        <v>128</v>
      </c>
      <c r="B52" s="8">
        <v>12</v>
      </c>
      <c r="C52" s="12">
        <v>11</v>
      </c>
      <c r="D52" s="9">
        <v>56</v>
      </c>
      <c r="E52" s="27">
        <f t="shared" si="3"/>
        <v>0.0018009326258240875</v>
      </c>
      <c r="F52" s="28">
        <f t="shared" si="4"/>
        <v>3.6666666666666665</v>
      </c>
      <c r="G52" s="12">
        <f t="shared" si="5"/>
        <v>44</v>
      </c>
    </row>
    <row r="53" spans="1:7" ht="15">
      <c r="A53" s="23" t="s">
        <v>131</v>
      </c>
      <c r="B53" s="8">
        <v>816</v>
      </c>
      <c r="C53" s="12">
        <v>733</v>
      </c>
      <c r="D53" s="9">
        <v>1063</v>
      </c>
      <c r="E53" s="27">
        <f t="shared" si="3"/>
        <v>0.034185560379482234</v>
      </c>
      <c r="F53" s="28">
        <f t="shared" si="4"/>
        <v>0.30269607843137253</v>
      </c>
      <c r="G53" s="12">
        <f t="shared" si="5"/>
        <v>247</v>
      </c>
    </row>
    <row r="54" spans="1:7" ht="15">
      <c r="A54" s="23" t="s">
        <v>132</v>
      </c>
      <c r="B54" s="8">
        <v>337</v>
      </c>
      <c r="C54" s="12">
        <v>270</v>
      </c>
      <c r="D54" s="9">
        <v>462</v>
      </c>
      <c r="E54" s="27">
        <f t="shared" si="3"/>
        <v>0.014857694163048722</v>
      </c>
      <c r="F54" s="28">
        <f t="shared" si="4"/>
        <v>0.37091988130563797</v>
      </c>
      <c r="G54" s="12">
        <f t="shared" si="5"/>
        <v>125</v>
      </c>
    </row>
    <row r="55" spans="1:7" ht="15">
      <c r="A55" s="23" t="s">
        <v>133</v>
      </c>
      <c r="B55" s="8">
        <v>180</v>
      </c>
      <c r="C55" s="12">
        <v>144</v>
      </c>
      <c r="D55" s="9">
        <v>302</v>
      </c>
      <c r="E55" s="27">
        <f t="shared" si="3"/>
        <v>0.009712172374979901</v>
      </c>
      <c r="F55" s="28">
        <f t="shared" si="4"/>
        <v>0.6777777777777778</v>
      </c>
      <c r="G55" s="12">
        <f t="shared" si="5"/>
        <v>122</v>
      </c>
    </row>
    <row r="56" spans="1:7" ht="15">
      <c r="A56" s="23" t="s">
        <v>134</v>
      </c>
      <c r="B56" s="8">
        <v>117</v>
      </c>
      <c r="C56" s="12">
        <v>129</v>
      </c>
      <c r="D56" s="9">
        <v>153</v>
      </c>
      <c r="E56" s="27">
        <f t="shared" si="3"/>
        <v>0.004920405209840811</v>
      </c>
      <c r="F56" s="28">
        <f t="shared" si="4"/>
        <v>0.3076923076923077</v>
      </c>
      <c r="G56" s="12">
        <f t="shared" si="5"/>
        <v>36</v>
      </c>
    </row>
    <row r="57" spans="1:7" ht="15">
      <c r="A57" s="23" t="s">
        <v>135</v>
      </c>
      <c r="B57" s="8">
        <v>433</v>
      </c>
      <c r="C57" s="12">
        <v>360</v>
      </c>
      <c r="D57" s="9">
        <v>559</v>
      </c>
      <c r="E57" s="27">
        <f t="shared" si="3"/>
        <v>0.017977166747065444</v>
      </c>
      <c r="F57" s="28">
        <f t="shared" si="4"/>
        <v>0.2909930715935335</v>
      </c>
      <c r="G57" s="12">
        <f t="shared" si="5"/>
        <v>126</v>
      </c>
    </row>
    <row r="58" spans="1:7" ht="15">
      <c r="A58" s="23" t="s">
        <v>136</v>
      </c>
      <c r="B58" s="8">
        <v>36</v>
      </c>
      <c r="C58" s="12">
        <v>66</v>
      </c>
      <c r="D58" s="9">
        <v>46</v>
      </c>
      <c r="E58" s="27">
        <f t="shared" si="3"/>
        <v>0.0014793375140697861</v>
      </c>
      <c r="F58" s="28">
        <f t="shared" si="4"/>
        <v>0.2777777777777778</v>
      </c>
      <c r="G58" s="12">
        <f t="shared" si="5"/>
        <v>10</v>
      </c>
    </row>
    <row r="59" spans="1:7" ht="15">
      <c r="A59" s="23" t="s">
        <v>137</v>
      </c>
      <c r="B59" s="8">
        <v>348</v>
      </c>
      <c r="C59" s="12">
        <v>489</v>
      </c>
      <c r="D59" s="9">
        <v>562</v>
      </c>
      <c r="E59" s="27">
        <f t="shared" si="3"/>
        <v>0.018073645280591737</v>
      </c>
      <c r="F59" s="28">
        <f t="shared" si="4"/>
        <v>0.6149425287356322</v>
      </c>
      <c r="G59" s="12">
        <f t="shared" si="5"/>
        <v>214</v>
      </c>
    </row>
    <row r="60" spans="1:7" ht="15">
      <c r="A60" s="23" t="s">
        <v>138</v>
      </c>
      <c r="B60" s="8">
        <v>479</v>
      </c>
      <c r="C60" s="12">
        <v>1411</v>
      </c>
      <c r="D60" s="9">
        <v>591</v>
      </c>
      <c r="E60" s="27">
        <f t="shared" si="3"/>
        <v>0.019006271104679208</v>
      </c>
      <c r="F60" s="28">
        <f t="shared" si="4"/>
        <v>0.23382045929018788</v>
      </c>
      <c r="G60" s="12">
        <f t="shared" si="5"/>
        <v>112</v>
      </c>
    </row>
    <row r="61" spans="1:7" ht="15">
      <c r="A61" s="23" t="s">
        <v>139</v>
      </c>
      <c r="B61" s="8">
        <v>35</v>
      </c>
      <c r="C61" s="12">
        <v>17</v>
      </c>
      <c r="D61" s="9">
        <v>53</v>
      </c>
      <c r="E61" s="27">
        <f t="shared" si="3"/>
        <v>0.001704454092297797</v>
      </c>
      <c r="F61" s="28">
        <f t="shared" si="4"/>
        <v>0.5142857142857142</v>
      </c>
      <c r="G61" s="12">
        <f t="shared" si="5"/>
        <v>18</v>
      </c>
    </row>
    <row r="62" spans="1:7" ht="15">
      <c r="A62" s="23" t="s">
        <v>140</v>
      </c>
      <c r="B62" s="8">
        <v>114</v>
      </c>
      <c r="C62" s="12">
        <v>99</v>
      </c>
      <c r="D62" s="9">
        <v>91</v>
      </c>
      <c r="E62" s="27">
        <f t="shared" si="3"/>
        <v>0.0029265155169641423</v>
      </c>
      <c r="F62" s="28">
        <f t="shared" si="4"/>
        <v>-0.20175438596491227</v>
      </c>
      <c r="G62" s="12">
        <f t="shared" si="5"/>
        <v>-23</v>
      </c>
    </row>
    <row r="63" spans="1:7" ht="15">
      <c r="A63" s="23" t="s">
        <v>141</v>
      </c>
      <c r="B63" s="8">
        <v>57</v>
      </c>
      <c r="C63" s="12">
        <v>72</v>
      </c>
      <c r="D63" s="9">
        <v>63</v>
      </c>
      <c r="E63" s="27">
        <f t="shared" si="3"/>
        <v>0.0020260492040520984</v>
      </c>
      <c r="F63" s="28">
        <f t="shared" si="4"/>
        <v>0.10526315789473684</v>
      </c>
      <c r="G63" s="12">
        <f t="shared" si="5"/>
        <v>6</v>
      </c>
    </row>
    <row r="64" spans="1:7" ht="15">
      <c r="A64" s="23" t="s">
        <v>142</v>
      </c>
      <c r="B64" s="8">
        <v>107</v>
      </c>
      <c r="C64" s="12">
        <v>125</v>
      </c>
      <c r="D64" s="9">
        <v>137</v>
      </c>
      <c r="E64" s="27">
        <f t="shared" si="3"/>
        <v>0.004405853031033928</v>
      </c>
      <c r="F64" s="28">
        <f t="shared" si="4"/>
        <v>0.2803738317757009</v>
      </c>
      <c r="G64" s="12">
        <f t="shared" si="5"/>
        <v>30</v>
      </c>
    </row>
    <row r="65" spans="1:7" ht="15">
      <c r="A65" s="23" t="s">
        <v>143</v>
      </c>
      <c r="B65" s="8">
        <v>89</v>
      </c>
      <c r="C65" s="12">
        <v>70</v>
      </c>
      <c r="D65" s="9">
        <v>140</v>
      </c>
      <c r="E65" s="27">
        <f t="shared" si="3"/>
        <v>0.004502331564560219</v>
      </c>
      <c r="F65" s="28">
        <f t="shared" si="4"/>
        <v>0.5730337078651685</v>
      </c>
      <c r="G65" s="12">
        <f t="shared" si="5"/>
        <v>51</v>
      </c>
    </row>
    <row r="66" spans="1:7" ht="15">
      <c r="A66" s="23" t="s">
        <v>144</v>
      </c>
      <c r="B66" s="8">
        <v>54</v>
      </c>
      <c r="C66" s="12">
        <v>63</v>
      </c>
      <c r="D66" s="9">
        <v>93</v>
      </c>
      <c r="E66" s="27">
        <f aca="true" t="shared" si="6" ref="E66:E82">D66/$D$83</f>
        <v>0.0029908345393150023</v>
      </c>
      <c r="F66" s="28">
        <f aca="true" t="shared" si="7" ref="F66:F82">(D66-B66)/B66</f>
        <v>0.7222222222222222</v>
      </c>
      <c r="G66" s="12">
        <f aca="true" t="shared" si="8" ref="G66:G82">D66-B66</f>
        <v>39</v>
      </c>
    </row>
    <row r="67" spans="1:7" ht="15">
      <c r="A67" s="23" t="s">
        <v>145</v>
      </c>
      <c r="B67" s="8">
        <v>243</v>
      </c>
      <c r="C67" s="12">
        <v>293</v>
      </c>
      <c r="D67" s="9">
        <v>350</v>
      </c>
      <c r="E67" s="27">
        <f t="shared" si="6"/>
        <v>0.011255828911400546</v>
      </c>
      <c r="F67" s="28">
        <f t="shared" si="7"/>
        <v>0.4403292181069959</v>
      </c>
      <c r="G67" s="12">
        <f t="shared" si="8"/>
        <v>107</v>
      </c>
    </row>
    <row r="68" spans="1:7" ht="15">
      <c r="A68" s="23" t="s">
        <v>146</v>
      </c>
      <c r="B68" s="8">
        <v>251</v>
      </c>
      <c r="C68" s="12">
        <v>307</v>
      </c>
      <c r="D68" s="9">
        <v>315</v>
      </c>
      <c r="E68" s="27">
        <f t="shared" si="6"/>
        <v>0.010130246020260492</v>
      </c>
      <c r="F68" s="28">
        <f t="shared" si="7"/>
        <v>0.2549800796812749</v>
      </c>
      <c r="G68" s="12">
        <f t="shared" si="8"/>
        <v>64</v>
      </c>
    </row>
    <row r="69" spans="1:7" ht="15">
      <c r="A69" s="23" t="s">
        <v>147</v>
      </c>
      <c r="B69" s="8">
        <v>32</v>
      </c>
      <c r="C69" s="12">
        <v>13</v>
      </c>
      <c r="D69" s="9">
        <v>45</v>
      </c>
      <c r="E69" s="27">
        <f t="shared" si="6"/>
        <v>0.001447178002894356</v>
      </c>
      <c r="F69" s="28">
        <f t="shared" si="7"/>
        <v>0.40625</v>
      </c>
      <c r="G69" s="12">
        <f t="shared" si="8"/>
        <v>13</v>
      </c>
    </row>
    <row r="70" spans="1:7" ht="15">
      <c r="A70" s="23" t="s">
        <v>148</v>
      </c>
      <c r="B70" s="8">
        <v>63</v>
      </c>
      <c r="C70" s="12">
        <v>50</v>
      </c>
      <c r="D70" s="9">
        <v>120</v>
      </c>
      <c r="E70" s="27">
        <f t="shared" si="6"/>
        <v>0.003859141341051616</v>
      </c>
      <c r="F70" s="28">
        <f t="shared" si="7"/>
        <v>0.9047619047619048</v>
      </c>
      <c r="G70" s="12">
        <f t="shared" si="8"/>
        <v>57</v>
      </c>
    </row>
    <row r="71" spans="1:7" ht="15">
      <c r="A71" s="23" t="s">
        <v>149</v>
      </c>
      <c r="B71" s="8">
        <v>231</v>
      </c>
      <c r="C71" s="12">
        <v>158</v>
      </c>
      <c r="D71" s="9">
        <v>293</v>
      </c>
      <c r="E71" s="27">
        <f t="shared" si="6"/>
        <v>0.009422736774401029</v>
      </c>
      <c r="F71" s="28">
        <f t="shared" si="7"/>
        <v>0.2683982683982684</v>
      </c>
      <c r="G71" s="12">
        <f t="shared" si="8"/>
        <v>62</v>
      </c>
    </row>
    <row r="72" spans="1:7" ht="15">
      <c r="A72" s="23" t="s">
        <v>150</v>
      </c>
      <c r="B72" s="8">
        <v>133</v>
      </c>
      <c r="C72" s="12">
        <v>95</v>
      </c>
      <c r="D72" s="9">
        <v>232</v>
      </c>
      <c r="E72" s="27">
        <f t="shared" si="6"/>
        <v>0.007461006592699791</v>
      </c>
      <c r="F72" s="28">
        <f t="shared" si="7"/>
        <v>0.7443609022556391</v>
      </c>
      <c r="G72" s="12">
        <f t="shared" si="8"/>
        <v>99</v>
      </c>
    </row>
    <row r="73" spans="1:7" ht="15">
      <c r="A73" s="23" t="s">
        <v>151</v>
      </c>
      <c r="B73" s="8">
        <v>33</v>
      </c>
      <c r="C73" s="12">
        <v>14</v>
      </c>
      <c r="D73" s="9">
        <v>17</v>
      </c>
      <c r="E73" s="27">
        <f t="shared" si="6"/>
        <v>0.0005467116899823122</v>
      </c>
      <c r="F73" s="28">
        <f t="shared" si="7"/>
        <v>-0.48484848484848486</v>
      </c>
      <c r="G73" s="12">
        <f t="shared" si="8"/>
        <v>-16</v>
      </c>
    </row>
    <row r="74" spans="1:7" ht="15">
      <c r="A74" s="23" t="s">
        <v>152</v>
      </c>
      <c r="B74" s="8">
        <v>578</v>
      </c>
      <c r="C74" s="12">
        <v>688</v>
      </c>
      <c r="D74" s="9">
        <v>678</v>
      </c>
      <c r="E74" s="27">
        <f t="shared" si="6"/>
        <v>0.02180414857694163</v>
      </c>
      <c r="F74" s="28">
        <f t="shared" si="7"/>
        <v>0.17301038062283736</v>
      </c>
      <c r="G74" s="12">
        <f t="shared" si="8"/>
        <v>100</v>
      </c>
    </row>
    <row r="75" spans="1:7" ht="15">
      <c r="A75" s="23" t="s">
        <v>153</v>
      </c>
      <c r="B75" s="8">
        <v>139</v>
      </c>
      <c r="C75" s="12">
        <v>84</v>
      </c>
      <c r="D75" s="9">
        <v>146</v>
      </c>
      <c r="E75" s="27">
        <f t="shared" si="6"/>
        <v>0.004695288631612799</v>
      </c>
      <c r="F75" s="28">
        <f t="shared" si="7"/>
        <v>0.050359712230215826</v>
      </c>
      <c r="G75" s="12">
        <f t="shared" si="8"/>
        <v>7</v>
      </c>
    </row>
    <row r="76" spans="1:7" ht="15">
      <c r="A76" s="23" t="s">
        <v>154</v>
      </c>
      <c r="B76" s="8">
        <v>166</v>
      </c>
      <c r="C76" s="12">
        <v>171</v>
      </c>
      <c r="D76" s="9">
        <v>226</v>
      </c>
      <c r="E76" s="27">
        <f t="shared" si="6"/>
        <v>0.00726804952564721</v>
      </c>
      <c r="F76" s="28">
        <f t="shared" si="7"/>
        <v>0.3614457831325301</v>
      </c>
      <c r="G76" s="12">
        <f t="shared" si="8"/>
        <v>60</v>
      </c>
    </row>
    <row r="77" spans="1:7" ht="15">
      <c r="A77" s="23" t="s">
        <v>155</v>
      </c>
      <c r="B77" s="8">
        <v>31</v>
      </c>
      <c r="C77" s="12">
        <v>12</v>
      </c>
      <c r="D77" s="9">
        <v>31</v>
      </c>
      <c r="E77" s="27">
        <f t="shared" si="6"/>
        <v>0.0009969448464383342</v>
      </c>
      <c r="F77" s="28">
        <f t="shared" si="7"/>
        <v>0</v>
      </c>
      <c r="G77" s="12">
        <f t="shared" si="8"/>
        <v>0</v>
      </c>
    </row>
    <row r="78" spans="1:7" ht="15">
      <c r="A78" s="23" t="s">
        <v>156</v>
      </c>
      <c r="B78" s="8">
        <v>207</v>
      </c>
      <c r="C78" s="12">
        <v>167</v>
      </c>
      <c r="D78" s="9">
        <v>248</v>
      </c>
      <c r="E78" s="27">
        <f t="shared" si="6"/>
        <v>0.007975558771506673</v>
      </c>
      <c r="F78" s="28">
        <f t="shared" si="7"/>
        <v>0.19806763285024154</v>
      </c>
      <c r="G78" s="12">
        <f t="shared" si="8"/>
        <v>41</v>
      </c>
    </row>
    <row r="79" spans="1:7" ht="15">
      <c r="A79" s="23" t="s">
        <v>157</v>
      </c>
      <c r="B79" s="8">
        <v>493</v>
      </c>
      <c r="C79" s="12">
        <v>81</v>
      </c>
      <c r="D79" s="9">
        <v>205</v>
      </c>
      <c r="E79" s="27">
        <f t="shared" si="6"/>
        <v>0.006592699790963177</v>
      </c>
      <c r="F79" s="28">
        <f t="shared" si="7"/>
        <v>-0.5841784989858012</v>
      </c>
      <c r="G79" s="12">
        <f t="shared" si="8"/>
        <v>-288</v>
      </c>
    </row>
    <row r="80" spans="1:7" ht="15">
      <c r="A80" s="23" t="s">
        <v>158</v>
      </c>
      <c r="B80" s="8">
        <v>63</v>
      </c>
      <c r="C80" s="12">
        <v>84</v>
      </c>
      <c r="D80" s="9">
        <v>98</v>
      </c>
      <c r="E80" s="27">
        <f t="shared" si="6"/>
        <v>0.003151632095192153</v>
      </c>
      <c r="F80" s="28">
        <f t="shared" si="7"/>
        <v>0.5555555555555556</v>
      </c>
      <c r="G80" s="12">
        <f t="shared" si="8"/>
        <v>35</v>
      </c>
    </row>
    <row r="81" spans="1:7" ht="15">
      <c r="A81" s="23" t="s">
        <v>159</v>
      </c>
      <c r="B81" s="8">
        <v>60</v>
      </c>
      <c r="C81" s="12">
        <v>88</v>
      </c>
      <c r="D81" s="9">
        <v>156</v>
      </c>
      <c r="E81" s="27">
        <f t="shared" si="6"/>
        <v>0.005016883743367101</v>
      </c>
      <c r="F81" s="28">
        <f t="shared" si="7"/>
        <v>1.6</v>
      </c>
      <c r="G81" s="12">
        <f t="shared" si="8"/>
        <v>96</v>
      </c>
    </row>
    <row r="82" spans="1:7" ht="15.75" thickBot="1">
      <c r="A82" s="23" t="s">
        <v>160</v>
      </c>
      <c r="B82" s="8">
        <v>134</v>
      </c>
      <c r="C82" s="12">
        <v>132</v>
      </c>
      <c r="D82" s="9">
        <v>155</v>
      </c>
      <c r="E82" s="27">
        <f t="shared" si="6"/>
        <v>0.004984724232191671</v>
      </c>
      <c r="F82" s="28">
        <f t="shared" si="7"/>
        <v>0.15671641791044777</v>
      </c>
      <c r="G82" s="12">
        <f t="shared" si="8"/>
        <v>21</v>
      </c>
    </row>
    <row r="83" spans="1:7" ht="15.75" thickBot="1">
      <c r="A83" s="25" t="s">
        <v>81</v>
      </c>
      <c r="B83" s="46">
        <v>27198</v>
      </c>
      <c r="C83" s="45">
        <v>28948</v>
      </c>
      <c r="D83" s="100">
        <v>31095</v>
      </c>
      <c r="E83" s="29">
        <f>D83/$D$83</f>
        <v>1</v>
      </c>
      <c r="F83" s="29">
        <f>(D83-B83)/B83</f>
        <v>0.14328259430840504</v>
      </c>
      <c r="G83" s="45">
        <f>D83-B83</f>
        <v>3897</v>
      </c>
    </row>
  </sheetData>
  <sheetProtection/>
  <autoFilter ref="A1:G83"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7">
      <selection activeCell="U15" sqref="U15"/>
    </sheetView>
  </sheetViews>
  <sheetFormatPr defaultColWidth="8.8515625" defaultRowHeight="15"/>
  <cols>
    <col min="1" max="1" width="8.8515625" style="0" customWidth="1"/>
    <col min="2" max="2" width="12.421875" style="0" customWidth="1"/>
    <col min="3" max="3" width="18.8515625" style="0" customWidth="1"/>
  </cols>
  <sheetData>
    <row r="1" spans="1:4" ht="90.75" thickBot="1">
      <c r="A1" s="18" t="s">
        <v>330</v>
      </c>
      <c r="B1" s="18" t="s">
        <v>331</v>
      </c>
      <c r="C1" s="18" t="s">
        <v>332</v>
      </c>
      <c r="D1" s="23"/>
    </row>
    <row r="2" spans="1:4" ht="15">
      <c r="A2" s="51">
        <v>39722</v>
      </c>
      <c r="B2" s="85">
        <v>0.22645685232878826</v>
      </c>
      <c r="C2" s="112">
        <v>0.22713749333580427</v>
      </c>
      <c r="D2" s="85"/>
    </row>
    <row r="3" spans="1:4" ht="15">
      <c r="A3" s="51">
        <v>39753</v>
      </c>
      <c r="B3" s="85">
        <v>0.2274872287752957</v>
      </c>
      <c r="C3" s="112">
        <v>0.22729007152988326</v>
      </c>
      <c r="D3" s="85"/>
    </row>
    <row r="4" spans="1:4" ht="15">
      <c r="A4" s="51">
        <v>39783</v>
      </c>
      <c r="B4" s="85">
        <v>0.23042877822521418</v>
      </c>
      <c r="C4" s="112">
        <v>0.23207399260152112</v>
      </c>
      <c r="D4" s="85"/>
    </row>
    <row r="5" spans="1:4" ht="15">
      <c r="A5" s="51">
        <v>39814</v>
      </c>
      <c r="B5" s="85">
        <v>0.23536168034683602</v>
      </c>
      <c r="C5" s="112">
        <v>0.23266611662203882</v>
      </c>
      <c r="D5" s="85"/>
    </row>
    <row r="6" spans="1:4" ht="15">
      <c r="A6" s="51">
        <v>39845</v>
      </c>
      <c r="B6" s="85">
        <v>0.23670968119976704</v>
      </c>
      <c r="C6" s="112">
        <v>0.2332736753024149</v>
      </c>
      <c r="D6" s="85"/>
    </row>
    <row r="7" spans="1:4" ht="15">
      <c r="A7" s="51">
        <v>39873</v>
      </c>
      <c r="B7" s="85">
        <v>0.23721361379481237</v>
      </c>
      <c r="C7" s="112">
        <v>0.23393646162790324</v>
      </c>
      <c r="D7" s="85"/>
    </row>
    <row r="8" spans="1:4" ht="15">
      <c r="A8" s="51">
        <v>39904</v>
      </c>
      <c r="B8" s="85">
        <v>0.23647000671405904</v>
      </c>
      <c r="C8" s="112">
        <v>0.2342828222429355</v>
      </c>
      <c r="D8" s="85"/>
    </row>
    <row r="9" spans="1:4" ht="15">
      <c r="A9" s="51">
        <v>39934</v>
      </c>
      <c r="B9" s="85">
        <v>0.23470216811458944</v>
      </c>
      <c r="C9" s="112">
        <v>0.2344535687320013</v>
      </c>
      <c r="D9" s="85"/>
    </row>
    <row r="10" spans="1:4" ht="15">
      <c r="A10" s="51">
        <v>39965</v>
      </c>
      <c r="B10" s="85">
        <v>0.2345513033379982</v>
      </c>
      <c r="C10" s="112">
        <v>0.23499690610744445</v>
      </c>
      <c r="D10" s="85"/>
    </row>
    <row r="11" spans="1:4" ht="15">
      <c r="A11" s="51">
        <v>39995</v>
      </c>
      <c r="B11" s="85">
        <v>0.23114660266677792</v>
      </c>
      <c r="C11" s="112">
        <v>0.23489257613140252</v>
      </c>
      <c r="D11" s="85"/>
    </row>
    <row r="12" spans="1:4" ht="15">
      <c r="A12" s="51">
        <v>40026</v>
      </c>
      <c r="B12" s="85">
        <v>0.229076352137914</v>
      </c>
      <c r="C12" s="112">
        <v>0.23521472934389073</v>
      </c>
      <c r="D12" s="85"/>
    </row>
    <row r="13" spans="1:4" ht="15">
      <c r="A13" s="51">
        <v>40057</v>
      </c>
      <c r="B13" s="85">
        <v>0.23377973994132653</v>
      </c>
      <c r="C13" s="112">
        <v>0.23551142332347164</v>
      </c>
      <c r="D13" s="85"/>
    </row>
    <row r="14" spans="1:4" ht="15">
      <c r="A14" s="51">
        <v>40087</v>
      </c>
      <c r="B14" s="85">
        <v>0.2346934026943763</v>
      </c>
      <c r="C14" s="112">
        <v>0.23550801949954508</v>
      </c>
      <c r="D14" s="85"/>
    </row>
    <row r="15" spans="1:4" ht="15">
      <c r="A15" s="51">
        <v>40118</v>
      </c>
      <c r="B15" s="85">
        <v>0.23747265062169806</v>
      </c>
      <c r="C15" s="112">
        <v>0.23575702414307906</v>
      </c>
      <c r="D15" s="85"/>
    </row>
    <row r="16" spans="1:4" ht="15">
      <c r="A16" s="51">
        <v>40148</v>
      </c>
      <c r="B16" s="85">
        <v>0.23913662174998965</v>
      </c>
      <c r="C16" s="112">
        <v>0.23635826102348784</v>
      </c>
      <c r="D16" s="85"/>
    </row>
    <row r="17" spans="1:4" ht="15">
      <c r="A17" s="51">
        <v>40179</v>
      </c>
      <c r="B17" s="85">
        <v>0.2422480266403274</v>
      </c>
      <c r="C17" s="112">
        <v>0.23620867115693675</v>
      </c>
      <c r="D17" s="85"/>
    </row>
    <row r="18" spans="1:4" ht="15">
      <c r="A18" s="51">
        <v>40210</v>
      </c>
      <c r="B18" s="85">
        <v>0.23973201239130335</v>
      </c>
      <c r="C18" s="112">
        <v>0.23534204380984144</v>
      </c>
      <c r="D18" s="85"/>
    </row>
    <row r="19" spans="1:4" ht="15">
      <c r="A19" s="51">
        <v>40238</v>
      </c>
      <c r="B19" s="85">
        <v>0.2425300206785525</v>
      </c>
      <c r="C19" s="112">
        <v>0.24049631402930027</v>
      </c>
      <c r="D19" s="85"/>
    </row>
    <row r="20" spans="1:4" ht="15">
      <c r="A20" s="51">
        <v>40269</v>
      </c>
      <c r="B20" s="85">
        <v>0.24122461122033315</v>
      </c>
      <c r="C20" s="112">
        <v>0.24036130372711978</v>
      </c>
      <c r="D20" s="85"/>
    </row>
    <row r="21" spans="1:4" ht="15">
      <c r="A21" s="51">
        <v>40299</v>
      </c>
      <c r="B21" s="85">
        <v>0.23962430875490873</v>
      </c>
      <c r="C21" s="112">
        <v>0.2404158178031783</v>
      </c>
      <c r="D21" s="85"/>
    </row>
    <row r="22" spans="1:4" ht="15">
      <c r="A22" s="51">
        <v>40330</v>
      </c>
      <c r="B22" s="85">
        <v>0.2410910029198183</v>
      </c>
      <c r="C22" s="112">
        <v>0.24313046948207467</v>
      </c>
      <c r="D22" s="85"/>
    </row>
    <row r="23" spans="1:4" ht="15">
      <c r="A23" s="51">
        <v>40360</v>
      </c>
      <c r="B23" s="85">
        <v>0.23630332404349869</v>
      </c>
      <c r="C23" s="112">
        <v>0.2406638618205043</v>
      </c>
      <c r="D23" s="85"/>
    </row>
    <row r="24" spans="1:4" ht="15">
      <c r="A24" s="51">
        <v>40391</v>
      </c>
      <c r="B24" s="85">
        <v>0.23365646268600096</v>
      </c>
      <c r="C24" s="112">
        <v>0.24050806570653527</v>
      </c>
      <c r="D24" s="85"/>
    </row>
    <row r="25" spans="1:4" ht="15">
      <c r="A25" s="51">
        <v>40422</v>
      </c>
      <c r="B25" s="85">
        <v>0.23743672616152017</v>
      </c>
      <c r="C25" s="112">
        <v>0.240704426363197</v>
      </c>
      <c r="D25" s="85"/>
    </row>
    <row r="26" spans="1:4" ht="15">
      <c r="A26" s="51">
        <v>40452</v>
      </c>
      <c r="B26" s="85">
        <v>0.23926347030514908</v>
      </c>
      <c r="C26" s="112">
        <v>0.24072954579448572</v>
      </c>
      <c r="D26" s="85"/>
    </row>
    <row r="27" spans="1:4" ht="15">
      <c r="A27" s="51">
        <v>40483</v>
      </c>
      <c r="B27" s="85">
        <v>0.24172171470712586</v>
      </c>
      <c r="C27" s="112">
        <v>0.24083918157586134</v>
      </c>
      <c r="D27" s="85"/>
    </row>
    <row r="28" spans="1:4" ht="15">
      <c r="A28" s="51">
        <v>40513</v>
      </c>
      <c r="B28" s="85">
        <v>0.2424198045820826</v>
      </c>
      <c r="C28" s="112">
        <v>0.2407606854561222</v>
      </c>
      <c r="D28" s="85"/>
    </row>
    <row r="29" spans="1:4" ht="15">
      <c r="A29" s="51">
        <v>40544</v>
      </c>
      <c r="B29" s="85">
        <v>0.24513811962784732</v>
      </c>
      <c r="C29" s="112">
        <v>0.24082213927590856</v>
      </c>
      <c r="D29" s="85"/>
    </row>
    <row r="30" spans="1:4" ht="15">
      <c r="A30" s="51">
        <v>40575</v>
      </c>
      <c r="B30" s="85">
        <v>0.24666992175354233</v>
      </c>
      <c r="C30" s="112">
        <v>0.24130561394469624</v>
      </c>
      <c r="D30" s="85"/>
    </row>
    <row r="31" spans="1:4" ht="15">
      <c r="A31" s="51">
        <v>40603</v>
      </c>
      <c r="B31" s="85">
        <v>0.24543636901711408</v>
      </c>
      <c r="C31" s="112">
        <v>0.24170357910870321</v>
      </c>
      <c r="D31" s="85"/>
    </row>
    <row r="32" spans="1:4" ht="15">
      <c r="A32" s="51">
        <v>40634</v>
      </c>
      <c r="B32" s="85">
        <v>0.2443101043095221</v>
      </c>
      <c r="C32" s="112">
        <v>0.24185912008488497</v>
      </c>
      <c r="D32" s="85"/>
    </row>
    <row r="33" spans="1:4" ht="15">
      <c r="A33" s="51">
        <v>40664</v>
      </c>
      <c r="B33" s="85">
        <v>0.24326266438614272</v>
      </c>
      <c r="C33" s="112">
        <v>0.24196861529060265</v>
      </c>
      <c r="D33" s="85"/>
    </row>
    <row r="34" spans="1:4" ht="15">
      <c r="A34" s="51">
        <v>40695</v>
      </c>
      <c r="B34" s="85">
        <v>0.24262720252357683</v>
      </c>
      <c r="C34" s="112">
        <v>0.24201135440493435</v>
      </c>
      <c r="D34" s="85"/>
    </row>
    <row r="35" spans="1:4" ht="15">
      <c r="A35" s="51">
        <v>40725</v>
      </c>
      <c r="B35" s="85">
        <v>0.23806624873913979</v>
      </c>
      <c r="C35" s="112">
        <v>0.24152462215265083</v>
      </c>
      <c r="D35" s="85"/>
    </row>
    <row r="36" spans="1:4" ht="15">
      <c r="A36" s="51">
        <v>40756</v>
      </c>
      <c r="B36" s="85">
        <v>0.23427765214212362</v>
      </c>
      <c r="C36" s="112">
        <v>0.240934556288139</v>
      </c>
      <c r="D36" s="85"/>
    </row>
    <row r="37" spans="1:4" ht="15">
      <c r="A37" s="51">
        <v>40787</v>
      </c>
      <c r="B37" s="85">
        <v>0.23677602790989402</v>
      </c>
      <c r="C37" s="112">
        <v>0.2410301841133282</v>
      </c>
      <c r="D37" s="85"/>
    </row>
    <row r="38" spans="1:4" ht="15">
      <c r="A38" s="51">
        <v>40817</v>
      </c>
      <c r="B38" s="85">
        <v>0.23965770007386633</v>
      </c>
      <c r="C38" s="112">
        <v>0.24125768955711002</v>
      </c>
      <c r="D38" s="85"/>
    </row>
    <row r="39" spans="1:7" ht="15">
      <c r="A39" s="51">
        <v>40848</v>
      </c>
      <c r="B39" s="85">
        <v>0.24180406185580713</v>
      </c>
      <c r="C39" s="112">
        <v>0.24130680747766028</v>
      </c>
      <c r="D39" s="85"/>
      <c r="G39" s="70"/>
    </row>
    <row r="40" spans="1:4" ht="15">
      <c r="A40" s="51">
        <v>40878</v>
      </c>
      <c r="B40" s="85">
        <v>0.24292428776915545</v>
      </c>
      <c r="C40" s="112">
        <v>0.24159500197048445</v>
      </c>
      <c r="D40" s="85"/>
    </row>
    <row r="41" spans="1:4" ht="15">
      <c r="A41" s="51">
        <v>40909</v>
      </c>
      <c r="B41" s="85">
        <v>0.24509552677580726</v>
      </c>
      <c r="C41" s="112">
        <v>0.24164202889825084</v>
      </c>
      <c r="D41" s="85"/>
    </row>
    <row r="42" spans="1:4" ht="15">
      <c r="A42" s="51">
        <v>40940</v>
      </c>
      <c r="B42" s="85">
        <v>0.2470967034041066</v>
      </c>
      <c r="C42" s="113">
        <v>0.24200998892750147</v>
      </c>
      <c r="D42" s="111"/>
    </row>
    <row r="43" spans="1:4" ht="15">
      <c r="A43" s="51">
        <v>40969</v>
      </c>
      <c r="B43" s="86">
        <v>0.2445764511217256</v>
      </c>
      <c r="C43" s="113">
        <v>0.24205938337664307</v>
      </c>
      <c r="D43" s="111"/>
    </row>
    <row r="44" spans="1:4" ht="15">
      <c r="A44" s="51">
        <v>41000</v>
      </c>
      <c r="B44" s="87">
        <v>0.242585643006356</v>
      </c>
      <c r="C44" s="113">
        <v>0.24230739656211422</v>
      </c>
      <c r="D44" s="111"/>
    </row>
    <row r="45" spans="1:4" ht="15">
      <c r="A45" s="51">
        <v>41030</v>
      </c>
      <c r="B45" s="86">
        <v>0.24147970632728236</v>
      </c>
      <c r="C45" s="113">
        <v>0.24260892627615788</v>
      </c>
      <c r="D45" s="111"/>
    </row>
    <row r="46" spans="1:4" ht="15">
      <c r="A46" s="51">
        <v>41061</v>
      </c>
      <c r="B46" s="86">
        <v>0.24254733399718245</v>
      </c>
      <c r="C46" s="113">
        <v>0.24319171543707185</v>
      </c>
      <c r="D46" s="111"/>
    </row>
    <row r="47" spans="1:4" ht="15">
      <c r="A47" s="51">
        <v>41091</v>
      </c>
      <c r="B47" s="86">
        <v>0.24019271975489812</v>
      </c>
      <c r="C47" s="113">
        <v>0.24368698500957472</v>
      </c>
      <c r="D47" s="111"/>
    </row>
    <row r="48" spans="1:4" ht="15">
      <c r="A48" s="51">
        <v>41122</v>
      </c>
      <c r="B48" s="86">
        <v>0.24108051554145613</v>
      </c>
      <c r="C48" s="113">
        <v>0.24480526562540852</v>
      </c>
      <c r="D48" s="111"/>
    </row>
    <row r="49" spans="1:4" ht="15">
      <c r="A49" s="51">
        <v>41153</v>
      </c>
      <c r="B49" s="91">
        <v>0.24257514136324337</v>
      </c>
      <c r="C49" s="113">
        <v>0.2449078745247954</v>
      </c>
      <c r="D49" s="111"/>
    </row>
    <row r="50" spans="1:4" ht="15">
      <c r="A50" s="51">
        <v>41183</v>
      </c>
      <c r="B50" s="86">
        <v>0.24816819889396255</v>
      </c>
      <c r="C50" s="113">
        <v>0.24837267156353232</v>
      </c>
      <c r="D50" s="111"/>
    </row>
    <row r="51" spans="1:4" ht="15">
      <c r="A51" s="51">
        <v>41214</v>
      </c>
      <c r="B51" s="86">
        <v>0.24710506005685978</v>
      </c>
      <c r="C51" s="113">
        <v>0.2458167940706264</v>
      </c>
      <c r="D51" s="111"/>
    </row>
    <row r="52" spans="1:3" ht="15">
      <c r="A52" s="51">
        <v>41244</v>
      </c>
      <c r="B52" s="111">
        <f>'4a_Women by province'!F83</f>
        <v>0.2497381826222275</v>
      </c>
      <c r="C52" s="111">
        <f>'4a_Women by province'!L84</f>
        <v>0.24645478961062126</v>
      </c>
    </row>
    <row r="53" ht="15">
      <c r="A53" s="5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I55"/>
  <sheetViews>
    <sheetView zoomScalePageLayoutView="0" workbookViewId="0" topLeftCell="A1">
      <pane ySplit="1" topLeftCell="A28" activePane="bottomLeft" state="frozen"/>
      <selection pane="topLeft" activeCell="A1" sqref="A1"/>
      <selection pane="bottomLeft" activeCell="K34" sqref="K34"/>
    </sheetView>
  </sheetViews>
  <sheetFormatPr defaultColWidth="8.8515625" defaultRowHeight="15"/>
  <cols>
    <col min="1" max="1" width="9.421875" style="0" customWidth="1"/>
    <col min="2" max="2" width="32.00390625" style="0" customWidth="1"/>
    <col min="3" max="3" width="15.421875" style="0" customWidth="1"/>
    <col min="4" max="5" width="32.00390625" style="0" customWidth="1"/>
    <col min="6" max="6" width="17.7109375" style="0" customWidth="1"/>
    <col min="7" max="7" width="14.421875" style="0" customWidth="1"/>
    <col min="8" max="8" width="17.421875" style="0" customWidth="1"/>
    <col min="9" max="9" width="14.421875" style="0" customWidth="1"/>
    <col min="10" max="10" width="16.28125" style="0" customWidth="1"/>
    <col min="11" max="11" width="18.421875" style="0" customWidth="1"/>
    <col min="12" max="12" width="18.00390625" style="0" customWidth="1"/>
    <col min="13" max="13" width="16.28125" style="0" customWidth="1"/>
    <col min="14" max="14" width="15.421875" style="0" customWidth="1"/>
    <col min="15" max="15" width="17.421875" style="0" customWidth="1"/>
    <col min="16" max="16" width="17.28125" style="0" customWidth="1"/>
    <col min="17" max="17" width="15.8515625" style="0" customWidth="1"/>
    <col min="18" max="18" width="8.8515625" style="0" customWidth="1"/>
    <col min="19" max="19" width="9.140625" style="0" bestFit="1" customWidth="1"/>
    <col min="20" max="22" width="8.8515625" style="0" customWidth="1"/>
    <col min="23" max="23" width="10.140625" style="0" bestFit="1" customWidth="1"/>
  </cols>
  <sheetData>
    <row r="1" spans="1:17" ht="30.75" thickBot="1">
      <c r="A1" s="18" t="s">
        <v>165</v>
      </c>
      <c r="B1" s="71" t="s">
        <v>161</v>
      </c>
      <c r="C1" s="71" t="s">
        <v>162</v>
      </c>
      <c r="D1" s="71" t="s">
        <v>333</v>
      </c>
      <c r="E1" s="71" t="s">
        <v>334</v>
      </c>
      <c r="F1" s="72" t="s">
        <v>335</v>
      </c>
      <c r="G1" s="72" t="s">
        <v>336</v>
      </c>
      <c r="H1" s="72" t="s">
        <v>337</v>
      </c>
      <c r="I1" s="72" t="s">
        <v>338</v>
      </c>
      <c r="J1" s="73" t="s">
        <v>339</v>
      </c>
      <c r="K1" s="73" t="s">
        <v>340</v>
      </c>
      <c r="L1" s="73" t="s">
        <v>341</v>
      </c>
      <c r="M1" s="73" t="s">
        <v>342</v>
      </c>
      <c r="N1" s="18" t="s">
        <v>163</v>
      </c>
      <c r="O1" s="18" t="s">
        <v>164</v>
      </c>
      <c r="P1" s="18" t="s">
        <v>343</v>
      </c>
      <c r="Q1" s="18" t="s">
        <v>344</v>
      </c>
    </row>
    <row r="2" spans="1:24" ht="15">
      <c r="A2" s="51">
        <v>39722</v>
      </c>
      <c r="B2" s="12">
        <v>9119936</v>
      </c>
      <c r="C2" s="2">
        <f>'Sigortalı Sayıları'!F11</f>
        <v>8818450.3</v>
      </c>
      <c r="D2" s="74">
        <f aca="true" t="shared" si="0" ref="D2:D33">(B2/$B$2)*100</f>
        <v>100</v>
      </c>
      <c r="E2" s="74">
        <f>(C2/$C$2)*100</f>
        <v>100</v>
      </c>
      <c r="F2" s="12">
        <v>1910373</v>
      </c>
      <c r="G2" s="2">
        <v>1920529</v>
      </c>
      <c r="H2" s="74">
        <f>(F2/$F$2)*100</f>
        <v>100</v>
      </c>
      <c r="I2" s="74">
        <f>(G2/$G$2)*100</f>
        <v>100</v>
      </c>
      <c r="J2" s="12">
        <v>1137405</v>
      </c>
      <c r="K2" s="2">
        <v>1142355</v>
      </c>
      <c r="L2" s="74">
        <f>(J2/$J$2)*100</f>
        <v>100</v>
      </c>
      <c r="M2" s="74">
        <f>(K2/$K$2)*100</f>
        <v>100</v>
      </c>
      <c r="N2" s="44">
        <v>2444205</v>
      </c>
      <c r="O2" s="2">
        <v>2437563</v>
      </c>
      <c r="P2" s="114">
        <f>(N2/$N$2)*100</f>
        <v>100</v>
      </c>
      <c r="Q2" s="114">
        <f>(O2/$O$2)*100</f>
        <v>100</v>
      </c>
      <c r="S2" s="2"/>
      <c r="W2" s="9"/>
      <c r="X2" s="53"/>
    </row>
    <row r="3" spans="1:24" ht="15">
      <c r="A3" s="51">
        <v>39753</v>
      </c>
      <c r="B3" s="12">
        <v>9022823</v>
      </c>
      <c r="C3" s="2">
        <f>'Sigortalı Sayıları'!F12</f>
        <v>8812526.8</v>
      </c>
      <c r="D3" s="74">
        <f t="shared" si="0"/>
        <v>98.93515700110176</v>
      </c>
      <c r="E3" s="74">
        <f aca="true" t="shared" si="1" ref="E3:E52">(C3/$C$2)*100</f>
        <v>99.93282833379466</v>
      </c>
      <c r="F3" s="12">
        <v>1911654</v>
      </c>
      <c r="G3" s="2">
        <v>1918988</v>
      </c>
      <c r="H3" s="74">
        <f aca="true" t="shared" si="2" ref="H3:H52">(F3/$F$2)*100</f>
        <v>100.06705496779948</v>
      </c>
      <c r="I3" s="74">
        <f aca="true" t="shared" si="3" ref="I3:I42">(G3/$G$2)*100</f>
        <v>99.91976169065919</v>
      </c>
      <c r="J3" s="12">
        <v>1140518</v>
      </c>
      <c r="K3" s="2">
        <v>1148372</v>
      </c>
      <c r="L3" s="74">
        <f aca="true" t="shared" si="4" ref="L3:L52">(J3/$J$2)*100</f>
        <v>100.27369318756291</v>
      </c>
      <c r="M3" s="74">
        <f aca="true" t="shared" si="5" ref="M3:M52">(K3/$K$2)*100</f>
        <v>100.52671892712861</v>
      </c>
      <c r="N3" s="44">
        <v>2457221</v>
      </c>
      <c r="O3" s="2">
        <v>2449030</v>
      </c>
      <c r="P3" s="114">
        <f aca="true" t="shared" si="6" ref="P3:P52">(N3/$N$2)*100</f>
        <v>100.53252489050632</v>
      </c>
      <c r="Q3" s="114">
        <f aca="true" t="shared" si="7" ref="Q3:Q52">(O3/$O$2)*100</f>
        <v>100.47042886686417</v>
      </c>
      <c r="S3" s="2"/>
      <c r="W3" s="9"/>
      <c r="X3" s="53"/>
    </row>
    <row r="4" spans="1:24" ht="15">
      <c r="A4" s="51">
        <v>39783</v>
      </c>
      <c r="B4" s="12">
        <v>8802989</v>
      </c>
      <c r="C4" s="2">
        <f>'Sigortalı Sayıları'!F13</f>
        <v>8767676.1</v>
      </c>
      <c r="D4" s="74">
        <f t="shared" si="0"/>
        <v>96.5246795591548</v>
      </c>
      <c r="E4" s="74">
        <f t="shared" si="1"/>
        <v>99.4242276332838</v>
      </c>
      <c r="F4" s="12">
        <v>1897864</v>
      </c>
      <c r="G4" s="2">
        <v>1911395</v>
      </c>
      <c r="H4" s="74">
        <f t="shared" si="2"/>
        <v>99.34520640733511</v>
      </c>
      <c r="I4" s="74">
        <f t="shared" si="3"/>
        <v>99.5244018705263</v>
      </c>
      <c r="J4" s="12">
        <v>1141467</v>
      </c>
      <c r="K4" s="2">
        <v>1158524</v>
      </c>
      <c r="L4" s="74">
        <f t="shared" si="4"/>
        <v>100.35712872723437</v>
      </c>
      <c r="M4" s="74">
        <f t="shared" si="5"/>
        <v>101.41540939550315</v>
      </c>
      <c r="N4" s="44">
        <v>2464205</v>
      </c>
      <c r="O4" s="2">
        <v>2458102</v>
      </c>
      <c r="P4" s="114">
        <f t="shared" si="6"/>
        <v>100.81826197066121</v>
      </c>
      <c r="Q4" s="114">
        <f t="shared" si="7"/>
        <v>100.84260386295657</v>
      </c>
      <c r="S4" s="2"/>
      <c r="W4" s="9"/>
      <c r="X4" s="53"/>
    </row>
    <row r="5" spans="1:24" ht="15">
      <c r="A5" s="51">
        <v>39814</v>
      </c>
      <c r="B5" s="12">
        <v>8481011</v>
      </c>
      <c r="C5" s="2">
        <f>'Sigortalı Sayıları'!F14</f>
        <v>8749510.5</v>
      </c>
      <c r="D5" s="74">
        <f t="shared" si="0"/>
        <v>92.99419425750357</v>
      </c>
      <c r="E5" s="74">
        <f t="shared" si="1"/>
        <v>99.21823225561525</v>
      </c>
      <c r="F5" s="12">
        <v>1912296</v>
      </c>
      <c r="G5" s="2">
        <v>1915574</v>
      </c>
      <c r="H5" s="74">
        <f t="shared" si="2"/>
        <v>100.10066097039687</v>
      </c>
      <c r="I5" s="74">
        <f t="shared" si="3"/>
        <v>99.74199816821303</v>
      </c>
      <c r="J5" s="12">
        <v>1144082</v>
      </c>
      <c r="K5" s="2">
        <v>1153083</v>
      </c>
      <c r="L5" s="74">
        <f t="shared" si="4"/>
        <v>100.58703803834166</v>
      </c>
      <c r="M5" s="74">
        <f t="shared" si="5"/>
        <v>100.93911262260855</v>
      </c>
      <c r="N5" s="44">
        <v>2467890</v>
      </c>
      <c r="O5" s="2">
        <v>2465495</v>
      </c>
      <c r="P5" s="114">
        <f t="shared" si="6"/>
        <v>100.96902673875555</v>
      </c>
      <c r="Q5" s="114">
        <f t="shared" si="7"/>
        <v>101.14589858805701</v>
      </c>
      <c r="S5" s="2"/>
      <c r="W5" s="9"/>
      <c r="X5" s="53"/>
    </row>
    <row r="6" spans="1:24" ht="15">
      <c r="A6" s="51">
        <v>39845</v>
      </c>
      <c r="B6" s="12">
        <v>8362290</v>
      </c>
      <c r="C6" s="2">
        <f>'Sigortalı Sayıları'!F15</f>
        <v>8735939.4</v>
      </c>
      <c r="D6" s="74">
        <f t="shared" si="0"/>
        <v>91.69241977136681</v>
      </c>
      <c r="E6" s="74">
        <f t="shared" si="1"/>
        <v>99.06433786897908</v>
      </c>
      <c r="F6" s="12">
        <v>1918636</v>
      </c>
      <c r="G6" s="2">
        <v>1914284</v>
      </c>
      <c r="H6" s="74">
        <f t="shared" si="2"/>
        <v>100.4325333324958</v>
      </c>
      <c r="I6" s="74">
        <f t="shared" si="3"/>
        <v>99.6748291746701</v>
      </c>
      <c r="J6" s="12">
        <v>1146634</v>
      </c>
      <c r="K6" s="2">
        <v>1146138</v>
      </c>
      <c r="L6" s="74">
        <f t="shared" si="4"/>
        <v>100.81140842531904</v>
      </c>
      <c r="M6" s="74">
        <f t="shared" si="5"/>
        <v>100.33115800254737</v>
      </c>
      <c r="N6" s="44">
        <v>2472895</v>
      </c>
      <c r="O6" s="2">
        <v>2465385</v>
      </c>
      <c r="P6" s="114">
        <f t="shared" si="6"/>
        <v>101.17379679691352</v>
      </c>
      <c r="Q6" s="114">
        <f t="shared" si="7"/>
        <v>101.14138588418022</v>
      </c>
      <c r="S6" s="2"/>
      <c r="W6" s="9"/>
      <c r="X6" s="53"/>
    </row>
    <row r="7" spans="1:24" ht="15">
      <c r="A7" s="51">
        <v>39873</v>
      </c>
      <c r="B7" s="12">
        <v>8410234</v>
      </c>
      <c r="C7" s="2">
        <f>'Sigortalı Sayıları'!F16</f>
        <v>8720402</v>
      </c>
      <c r="D7" s="74">
        <f t="shared" si="0"/>
        <v>92.2181252149138</v>
      </c>
      <c r="E7" s="74">
        <f t="shared" si="1"/>
        <v>98.88814591380074</v>
      </c>
      <c r="F7" s="12">
        <v>1916016</v>
      </c>
      <c r="G7" s="2">
        <v>1911065</v>
      </c>
      <c r="H7" s="74">
        <f t="shared" si="2"/>
        <v>100.29538734058741</v>
      </c>
      <c r="I7" s="74">
        <f t="shared" si="3"/>
        <v>99.50721910473625</v>
      </c>
      <c r="J7" s="12">
        <v>1150295</v>
      </c>
      <c r="K7" s="2">
        <v>1145870</v>
      </c>
      <c r="L7" s="74">
        <f t="shared" si="4"/>
        <v>101.13328146086926</v>
      </c>
      <c r="M7" s="74">
        <f t="shared" si="5"/>
        <v>100.3076976946746</v>
      </c>
      <c r="N7" s="44">
        <v>2279020</v>
      </c>
      <c r="O7" s="2">
        <v>2272091</v>
      </c>
      <c r="P7" s="114">
        <f>(N7/$N$2)*100</f>
        <v>93.24176981881635</v>
      </c>
      <c r="Q7" s="114">
        <f t="shared" si="7"/>
        <v>93.21158058273777</v>
      </c>
      <c r="S7" s="2"/>
      <c r="W7" s="9"/>
      <c r="X7" s="53"/>
    </row>
    <row r="8" spans="1:24" ht="15">
      <c r="A8" s="51">
        <v>39904</v>
      </c>
      <c r="B8" s="12">
        <v>8503053</v>
      </c>
      <c r="C8" s="2">
        <f>'Sigortalı Sayıları'!F17</f>
        <v>8720614</v>
      </c>
      <c r="D8" s="74">
        <f t="shared" si="0"/>
        <v>93.23588455006701</v>
      </c>
      <c r="E8" s="74">
        <f t="shared" si="1"/>
        <v>98.89054996431742</v>
      </c>
      <c r="F8" s="12">
        <v>1931510</v>
      </c>
      <c r="G8" s="2">
        <v>1914501</v>
      </c>
      <c r="H8" s="74">
        <f t="shared" si="2"/>
        <v>101.10643314159067</v>
      </c>
      <c r="I8" s="74">
        <f t="shared" si="3"/>
        <v>99.68612814490174</v>
      </c>
      <c r="J8" s="12">
        <v>1149546</v>
      </c>
      <c r="K8" s="2">
        <v>1140345</v>
      </c>
      <c r="L8" s="74">
        <f t="shared" si="4"/>
        <v>101.06742980732457</v>
      </c>
      <c r="M8" s="74">
        <f t="shared" si="5"/>
        <v>99.82404769095422</v>
      </c>
      <c r="N8" s="44">
        <v>2271908</v>
      </c>
      <c r="O8" s="2">
        <v>2272433</v>
      </c>
      <c r="P8" s="114">
        <f t="shared" si="6"/>
        <v>92.95079586204922</v>
      </c>
      <c r="Q8" s="114">
        <f t="shared" si="7"/>
        <v>93.22561098933649</v>
      </c>
      <c r="S8" s="2"/>
      <c r="W8" s="9"/>
      <c r="X8" s="53"/>
    </row>
    <row r="9" spans="1:24" ht="15">
      <c r="A9" s="51">
        <v>39934</v>
      </c>
      <c r="B9" s="12">
        <v>8674726</v>
      </c>
      <c r="C9" s="2">
        <f>'Sigortalı Sayıları'!F18</f>
        <v>8726767.6</v>
      </c>
      <c r="D9" s="74">
        <f t="shared" si="0"/>
        <v>95.11827714580453</v>
      </c>
      <c r="E9" s="74">
        <f t="shared" si="1"/>
        <v>98.96033093252223</v>
      </c>
      <c r="F9" s="12">
        <v>1945342</v>
      </c>
      <c r="G9" s="2">
        <v>1919193</v>
      </c>
      <c r="H9" s="74">
        <f t="shared" si="2"/>
        <v>101.83048022558945</v>
      </c>
      <c r="I9" s="74">
        <f t="shared" si="3"/>
        <v>99.93043583304392</v>
      </c>
      <c r="J9" s="12">
        <v>1153672</v>
      </c>
      <c r="K9" s="2">
        <v>1142360</v>
      </c>
      <c r="L9" s="74">
        <f t="shared" si="4"/>
        <v>101.4301853781195</v>
      </c>
      <c r="M9" s="74">
        <f t="shared" si="5"/>
        <v>100.00043769231107</v>
      </c>
      <c r="N9" s="44">
        <v>2270276</v>
      </c>
      <c r="O9" s="2">
        <v>2275711</v>
      </c>
      <c r="P9" s="114">
        <f t="shared" si="6"/>
        <v>92.88402568524326</v>
      </c>
      <c r="Q9" s="114">
        <f t="shared" si="7"/>
        <v>93.36008956486458</v>
      </c>
      <c r="S9" s="2"/>
      <c r="W9" s="9"/>
      <c r="X9" s="53"/>
    </row>
    <row r="10" spans="1:24" ht="15">
      <c r="A10" s="51">
        <v>39965</v>
      </c>
      <c r="B10" s="12">
        <v>8922743</v>
      </c>
      <c r="C10" s="2">
        <f>'Sigortalı Sayıları'!F19</f>
        <v>8775047</v>
      </c>
      <c r="D10" s="74">
        <f t="shared" si="0"/>
        <v>97.83778087916406</v>
      </c>
      <c r="E10" s="74">
        <f t="shared" si="1"/>
        <v>99.50781261419593</v>
      </c>
      <c r="F10" s="12">
        <v>1894680</v>
      </c>
      <c r="G10" s="2">
        <v>1900501</v>
      </c>
      <c r="H10" s="74">
        <f t="shared" si="2"/>
        <v>99.17853738510752</v>
      </c>
      <c r="I10" s="74">
        <f t="shared" si="3"/>
        <v>98.95716232350566</v>
      </c>
      <c r="J10" s="12">
        <v>1158562</v>
      </c>
      <c r="K10" s="2">
        <v>1152624</v>
      </c>
      <c r="L10" s="74">
        <f t="shared" si="4"/>
        <v>101.86011139391861</v>
      </c>
      <c r="M10" s="74">
        <f t="shared" si="5"/>
        <v>100.89893246845332</v>
      </c>
      <c r="N10" s="44">
        <v>2271485</v>
      </c>
      <c r="O10" s="2">
        <v>2264601</v>
      </c>
      <c r="P10" s="114">
        <f t="shared" si="6"/>
        <v>92.93348962136973</v>
      </c>
      <c r="Q10" s="114">
        <f t="shared" si="7"/>
        <v>92.90430647330962</v>
      </c>
      <c r="S10" s="2"/>
      <c r="W10" s="9"/>
      <c r="X10" s="53"/>
    </row>
    <row r="11" spans="1:61" ht="15">
      <c r="A11" s="51">
        <v>39995</v>
      </c>
      <c r="B11" s="12">
        <v>9013349</v>
      </c>
      <c r="C11" s="2">
        <f>'Sigortalı Sayıları'!F20</f>
        <v>8780420.9</v>
      </c>
      <c r="D11" s="74">
        <f t="shared" si="0"/>
        <v>98.83127469315575</v>
      </c>
      <c r="E11" s="74">
        <f t="shared" si="1"/>
        <v>99.56875189283541</v>
      </c>
      <c r="F11" s="12">
        <v>1830370</v>
      </c>
      <c r="G11" s="2">
        <v>1833108</v>
      </c>
      <c r="H11" s="74">
        <f t="shared" si="2"/>
        <v>95.81217908753945</v>
      </c>
      <c r="I11" s="74">
        <f t="shared" si="3"/>
        <v>95.44807706626663</v>
      </c>
      <c r="J11" s="12">
        <v>1049015</v>
      </c>
      <c r="K11" s="2">
        <v>1043977</v>
      </c>
      <c r="L11" s="74">
        <f t="shared" si="4"/>
        <v>92.22880152628132</v>
      </c>
      <c r="M11" s="74">
        <f t="shared" si="5"/>
        <v>91.38814116452416</v>
      </c>
      <c r="N11" s="44">
        <v>2260614</v>
      </c>
      <c r="O11" s="2">
        <v>2265395</v>
      </c>
      <c r="P11" s="114">
        <f t="shared" si="6"/>
        <v>92.48872332721683</v>
      </c>
      <c r="Q11" s="114">
        <f t="shared" si="7"/>
        <v>92.93687999038383</v>
      </c>
      <c r="S11" s="2"/>
      <c r="W11" s="9"/>
      <c r="X11" s="53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</row>
    <row r="12" spans="1:61" ht="15">
      <c r="A12" s="51">
        <v>40026</v>
      </c>
      <c r="B12" s="12">
        <v>8977653</v>
      </c>
      <c r="C12" s="2">
        <f>'Sigortalı Sayıları'!F21</f>
        <v>8825039.9</v>
      </c>
      <c r="D12" s="74">
        <f t="shared" si="0"/>
        <v>98.43986843767325</v>
      </c>
      <c r="E12" s="74">
        <f t="shared" si="1"/>
        <v>100.0747251475693</v>
      </c>
      <c r="F12" s="12">
        <v>1786003</v>
      </c>
      <c r="G12" s="2">
        <v>1779320</v>
      </c>
      <c r="H12" s="74">
        <f t="shared" si="2"/>
        <v>93.4897530482267</v>
      </c>
      <c r="I12" s="74">
        <f t="shared" si="3"/>
        <v>92.64739038046288</v>
      </c>
      <c r="J12" s="12">
        <v>1053385</v>
      </c>
      <c r="K12" s="2">
        <v>1051794</v>
      </c>
      <c r="L12" s="74">
        <f t="shared" si="4"/>
        <v>92.61300943815088</v>
      </c>
      <c r="M12" s="74">
        <f t="shared" si="5"/>
        <v>92.07242932363407</v>
      </c>
      <c r="N12" s="44">
        <v>2248048</v>
      </c>
      <c r="O12" s="2">
        <v>2260862</v>
      </c>
      <c r="P12" s="114">
        <f t="shared" si="6"/>
        <v>91.97460933105039</v>
      </c>
      <c r="Q12" s="114">
        <f t="shared" si="7"/>
        <v>92.75091556607973</v>
      </c>
      <c r="S12" s="2"/>
      <c r="W12" s="9"/>
      <c r="X12" s="53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</row>
    <row r="13" spans="1:61" ht="15">
      <c r="A13" s="51">
        <v>40057</v>
      </c>
      <c r="B13" s="12">
        <v>8950211</v>
      </c>
      <c r="C13" s="2">
        <f>'Sigortalı Sayıları'!F22</f>
        <v>8858308.1</v>
      </c>
      <c r="D13" s="74">
        <f t="shared" si="0"/>
        <v>98.13896720327861</v>
      </c>
      <c r="E13" s="74">
        <f t="shared" si="1"/>
        <v>100.45198190888482</v>
      </c>
      <c r="F13" s="12">
        <v>1820914</v>
      </c>
      <c r="G13" s="2">
        <v>1841034</v>
      </c>
      <c r="H13" s="74">
        <f t="shared" si="2"/>
        <v>95.31719721750673</v>
      </c>
      <c r="I13" s="74">
        <f t="shared" si="3"/>
        <v>95.8607758591513</v>
      </c>
      <c r="J13" s="12">
        <v>1059182</v>
      </c>
      <c r="K13" s="2">
        <v>1059246</v>
      </c>
      <c r="L13" s="74">
        <f t="shared" si="4"/>
        <v>93.12267837753483</v>
      </c>
      <c r="M13" s="74">
        <f t="shared" si="5"/>
        <v>92.72476594403666</v>
      </c>
      <c r="N13" s="44">
        <v>2262750</v>
      </c>
      <c r="O13" s="2">
        <v>2264931</v>
      </c>
      <c r="P13" s="114">
        <f t="shared" si="6"/>
        <v>92.57611370568344</v>
      </c>
      <c r="Q13" s="114">
        <f t="shared" si="7"/>
        <v>92.91784458493996</v>
      </c>
      <c r="S13" s="2"/>
      <c r="W13" s="9"/>
      <c r="X13" s="53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</row>
    <row r="14" spans="1:24" ht="15">
      <c r="A14" s="51">
        <v>40087</v>
      </c>
      <c r="B14" s="12">
        <v>9046769</v>
      </c>
      <c r="C14" s="2">
        <f>'Sigortalı Sayıları'!F23</f>
        <v>8920322</v>
      </c>
      <c r="D14" s="74">
        <f t="shared" si="0"/>
        <v>99.19772463315532</v>
      </c>
      <c r="E14" s="74">
        <f t="shared" si="1"/>
        <v>101.15521091047029</v>
      </c>
      <c r="F14" s="12">
        <v>1831341</v>
      </c>
      <c r="G14" s="2">
        <v>1843202</v>
      </c>
      <c r="H14" s="74">
        <f t="shared" si="2"/>
        <v>95.86300685782305</v>
      </c>
      <c r="I14" s="74">
        <f t="shared" si="3"/>
        <v>95.97366142349321</v>
      </c>
      <c r="J14" s="12">
        <v>1061647</v>
      </c>
      <c r="K14" s="2">
        <v>1066268</v>
      </c>
      <c r="L14" s="74">
        <f t="shared" si="4"/>
        <v>93.33939977404707</v>
      </c>
      <c r="M14" s="74">
        <f t="shared" si="5"/>
        <v>93.33946102568817</v>
      </c>
      <c r="N14" s="44">
        <v>2279402</v>
      </c>
      <c r="O14" s="2">
        <v>2263483</v>
      </c>
      <c r="P14" s="114">
        <f t="shared" si="6"/>
        <v>93.25739862245597</v>
      </c>
      <c r="Q14" s="114">
        <f t="shared" si="7"/>
        <v>92.85844099208923</v>
      </c>
      <c r="S14" s="2"/>
      <c r="W14" s="9"/>
      <c r="X14" s="53"/>
    </row>
    <row r="15" spans="1:24" ht="15">
      <c r="A15" s="51">
        <v>40118</v>
      </c>
      <c r="B15" s="12">
        <v>8975981</v>
      </c>
      <c r="C15" s="2">
        <f>'Sigortalı Sayıları'!F24</f>
        <v>8968374.3</v>
      </c>
      <c r="D15" s="74">
        <f t="shared" si="0"/>
        <v>98.42153497568404</v>
      </c>
      <c r="E15" s="74">
        <f t="shared" si="1"/>
        <v>101.7001173097273</v>
      </c>
      <c r="F15" s="12">
        <v>1833978</v>
      </c>
      <c r="G15" s="2">
        <v>1842387</v>
      </c>
      <c r="H15" s="74">
        <f t="shared" si="2"/>
        <v>96.00104272830488</v>
      </c>
      <c r="I15" s="74">
        <f t="shared" si="3"/>
        <v>95.93122519889052</v>
      </c>
      <c r="J15" s="12">
        <v>1066653</v>
      </c>
      <c r="K15" s="2">
        <v>1074000</v>
      </c>
      <c r="L15" s="74">
        <f t="shared" si="4"/>
        <v>93.7795244437997</v>
      </c>
      <c r="M15" s="74">
        <f t="shared" si="5"/>
        <v>94.01630841551007</v>
      </c>
      <c r="N15" s="44">
        <v>2266276</v>
      </c>
      <c r="O15" s="2">
        <v>2259034</v>
      </c>
      <c r="P15" s="114">
        <f t="shared" si="6"/>
        <v>92.72037329111102</v>
      </c>
      <c r="Q15" s="114">
        <f t="shared" si="7"/>
        <v>92.67592263256375</v>
      </c>
      <c r="S15" s="2"/>
      <c r="W15" s="9"/>
      <c r="X15" s="53"/>
    </row>
    <row r="16" spans="1:24" ht="15">
      <c r="A16" s="51">
        <v>40148</v>
      </c>
      <c r="B16" s="12">
        <v>9030202</v>
      </c>
      <c r="C16" s="2">
        <f>'Sigortalı Sayıları'!F25</f>
        <v>9063441.19999999</v>
      </c>
      <c r="D16" s="74">
        <f t="shared" si="0"/>
        <v>99.01606765661514</v>
      </c>
      <c r="E16" s="74">
        <f t="shared" si="1"/>
        <v>102.77816273455653</v>
      </c>
      <c r="F16" s="12">
        <v>1832133</v>
      </c>
      <c r="G16" s="2">
        <v>1839985</v>
      </c>
      <c r="H16" s="74">
        <f t="shared" si="2"/>
        <v>95.9044647301862</v>
      </c>
      <c r="I16" s="74">
        <f t="shared" si="3"/>
        <v>95.80615549153384</v>
      </c>
      <c r="J16" s="12">
        <v>1016692</v>
      </c>
      <c r="K16" s="2">
        <v>1031890</v>
      </c>
      <c r="L16" s="74">
        <f t="shared" si="4"/>
        <v>89.38698176990606</v>
      </c>
      <c r="M16" s="74">
        <f t="shared" si="5"/>
        <v>90.33006377176972</v>
      </c>
      <c r="N16" s="44">
        <v>2241418</v>
      </c>
      <c r="O16" s="2">
        <v>2240642</v>
      </c>
      <c r="P16" s="114">
        <f t="shared" si="6"/>
        <v>91.70335548777618</v>
      </c>
      <c r="Q16" s="114">
        <f t="shared" si="7"/>
        <v>91.92139854436583</v>
      </c>
      <c r="S16" s="2"/>
      <c r="W16" s="9"/>
      <c r="X16" s="53"/>
    </row>
    <row r="17" spans="1:24" ht="15">
      <c r="A17" s="51">
        <v>40179</v>
      </c>
      <c r="B17" s="12">
        <v>8874966</v>
      </c>
      <c r="C17" s="2">
        <f>'Sigortalı Sayıları'!F26</f>
        <v>9130285.19999999</v>
      </c>
      <c r="D17" s="74">
        <f t="shared" si="0"/>
        <v>97.31390658881817</v>
      </c>
      <c r="E17" s="74">
        <f t="shared" si="1"/>
        <v>103.53616439840899</v>
      </c>
      <c r="F17" s="12">
        <v>1829450</v>
      </c>
      <c r="G17" s="2">
        <v>1831163</v>
      </c>
      <c r="H17" s="74">
        <f t="shared" si="2"/>
        <v>95.76402095297621</v>
      </c>
      <c r="I17" s="74">
        <f t="shared" si="3"/>
        <v>95.34680288607983</v>
      </c>
      <c r="J17" s="12">
        <v>1023665</v>
      </c>
      <c r="K17" s="2">
        <v>1031721</v>
      </c>
      <c r="L17" s="74">
        <f t="shared" si="4"/>
        <v>90.00004395971531</v>
      </c>
      <c r="M17" s="74">
        <f t="shared" si="5"/>
        <v>90.31526977165592</v>
      </c>
      <c r="N17" s="44">
        <v>2224741</v>
      </c>
      <c r="O17" s="2">
        <v>2231666</v>
      </c>
      <c r="P17" s="114">
        <f t="shared" si="6"/>
        <v>91.02104774354032</v>
      </c>
      <c r="Q17" s="114">
        <f t="shared" si="7"/>
        <v>91.55316190802043</v>
      </c>
      <c r="S17" s="2"/>
      <c r="W17" s="9"/>
      <c r="X17" s="53"/>
    </row>
    <row r="18" spans="1:24" ht="15">
      <c r="A18" s="51">
        <v>40210</v>
      </c>
      <c r="B18" s="12">
        <v>8900113</v>
      </c>
      <c r="C18" s="2">
        <f>'Sigortalı Sayıları'!F27</f>
        <v>9222331.3</v>
      </c>
      <c r="D18" s="74">
        <f t="shared" si="0"/>
        <v>97.58964317293454</v>
      </c>
      <c r="E18" s="74">
        <f t="shared" si="1"/>
        <v>104.579954371348</v>
      </c>
      <c r="F18" s="12">
        <v>1836308</v>
      </c>
      <c r="G18" s="2">
        <v>1831987</v>
      </c>
      <c r="H18" s="74">
        <f t="shared" si="2"/>
        <v>96.12300843866618</v>
      </c>
      <c r="I18" s="74">
        <f t="shared" si="3"/>
        <v>95.38970773156771</v>
      </c>
      <c r="J18" s="12">
        <v>1036251</v>
      </c>
      <c r="K18" s="2">
        <v>1035802</v>
      </c>
      <c r="L18" s="74">
        <f t="shared" si="4"/>
        <v>91.10659791367192</v>
      </c>
      <c r="M18" s="74">
        <f t="shared" si="5"/>
        <v>90.67251423594242</v>
      </c>
      <c r="N18" s="44">
        <v>2232394</v>
      </c>
      <c r="O18" s="2">
        <v>2233344</v>
      </c>
      <c r="P18" s="114">
        <f t="shared" si="6"/>
        <v>91.33415568661385</v>
      </c>
      <c r="Q18" s="114">
        <f t="shared" si="7"/>
        <v>91.6220011544317</v>
      </c>
      <c r="S18" s="2"/>
      <c r="W18" s="9"/>
      <c r="X18" s="53"/>
    </row>
    <row r="19" spans="1:24" ht="15">
      <c r="A19" s="51">
        <v>40238</v>
      </c>
      <c r="B19" s="12">
        <v>9136036</v>
      </c>
      <c r="C19" s="2">
        <f>'Sigortalı Sayıları'!F28</f>
        <v>9315986.19999999</v>
      </c>
      <c r="D19" s="74">
        <f t="shared" si="0"/>
        <v>100.17653632657071</v>
      </c>
      <c r="E19" s="74">
        <f t="shared" si="1"/>
        <v>105.64198791254728</v>
      </c>
      <c r="F19" s="12">
        <v>1836519</v>
      </c>
      <c r="G19" s="2">
        <v>1829488</v>
      </c>
      <c r="H19" s="74">
        <f t="shared" si="2"/>
        <v>96.13405340213666</v>
      </c>
      <c r="I19" s="74">
        <f t="shared" si="3"/>
        <v>95.2595873324485</v>
      </c>
      <c r="J19" s="12">
        <v>1044023</v>
      </c>
      <c r="K19" s="2">
        <v>1040005</v>
      </c>
      <c r="L19" s="74">
        <f t="shared" si="4"/>
        <v>91.78990772855755</v>
      </c>
      <c r="M19" s="74">
        <f t="shared" si="5"/>
        <v>91.04043839261877</v>
      </c>
      <c r="N19" s="44">
        <v>2233661</v>
      </c>
      <c r="O19" s="2">
        <v>2234703</v>
      </c>
      <c r="P19" s="114">
        <f t="shared" si="6"/>
        <v>91.38599258245523</v>
      </c>
      <c r="Q19" s="114">
        <f t="shared" si="7"/>
        <v>91.6777535596003</v>
      </c>
      <c r="S19" s="2"/>
      <c r="W19" s="9"/>
      <c r="X19" s="53"/>
    </row>
    <row r="20" spans="1:24" ht="15">
      <c r="A20" s="51">
        <v>40269</v>
      </c>
      <c r="B20" s="12">
        <v>9361665</v>
      </c>
      <c r="C20" s="2">
        <f>'Sigortalı Sayıları'!F29</f>
        <v>9404671.3</v>
      </c>
      <c r="D20" s="74">
        <f t="shared" si="0"/>
        <v>102.65055588109391</v>
      </c>
      <c r="E20" s="74">
        <f t="shared" si="1"/>
        <v>106.64766461290824</v>
      </c>
      <c r="F20" s="12">
        <v>1840882</v>
      </c>
      <c r="G20" s="2">
        <v>1827599</v>
      </c>
      <c r="H20" s="74">
        <f t="shared" si="2"/>
        <v>96.36243812072303</v>
      </c>
      <c r="I20" s="74">
        <f t="shared" si="3"/>
        <v>95.16122901554728</v>
      </c>
      <c r="J20" s="12">
        <v>1049270</v>
      </c>
      <c r="K20" s="2">
        <v>1040867</v>
      </c>
      <c r="L20" s="74">
        <f t="shared" si="4"/>
        <v>92.25122098109293</v>
      </c>
      <c r="M20" s="74">
        <f t="shared" si="5"/>
        <v>91.11589654704537</v>
      </c>
      <c r="N20" s="44">
        <v>2228659</v>
      </c>
      <c r="O20" s="2">
        <v>2237105</v>
      </c>
      <c r="P20" s="114">
        <f t="shared" si="6"/>
        <v>91.18134526359286</v>
      </c>
      <c r="Q20" s="114">
        <f t="shared" si="7"/>
        <v>91.77629460243695</v>
      </c>
      <c r="S20" s="2"/>
      <c r="W20" s="9"/>
      <c r="X20" s="53"/>
    </row>
    <row r="21" spans="1:24" ht="15">
      <c r="A21" s="51">
        <v>40299</v>
      </c>
      <c r="B21" s="12">
        <v>9604589</v>
      </c>
      <c r="C21" s="2">
        <f>'Sigortalı Sayıları'!F30</f>
        <v>9505200.3</v>
      </c>
      <c r="D21" s="74">
        <f t="shared" si="0"/>
        <v>105.31421492431525</v>
      </c>
      <c r="E21" s="74">
        <f t="shared" si="1"/>
        <v>107.78764949211089</v>
      </c>
      <c r="F21" s="12">
        <v>1850444</v>
      </c>
      <c r="G21" s="2">
        <v>1835260</v>
      </c>
      <c r="H21" s="74">
        <f t="shared" si="2"/>
        <v>96.8629686453902</v>
      </c>
      <c r="I21" s="74">
        <f t="shared" si="3"/>
        <v>95.56012952681266</v>
      </c>
      <c r="J21" s="12">
        <v>1047511</v>
      </c>
      <c r="K21" s="2">
        <v>1037234</v>
      </c>
      <c r="L21" s="74">
        <f t="shared" si="4"/>
        <v>92.09657070260813</v>
      </c>
      <c r="M21" s="74">
        <f t="shared" si="5"/>
        <v>90.79786931382976</v>
      </c>
      <c r="N21" s="44">
        <v>2220139</v>
      </c>
      <c r="O21" s="2">
        <v>2234036</v>
      </c>
      <c r="P21" s="114">
        <f t="shared" si="6"/>
        <v>90.83276566409118</v>
      </c>
      <c r="Q21" s="114">
        <f t="shared" si="7"/>
        <v>91.65039016427473</v>
      </c>
      <c r="S21" s="2"/>
      <c r="W21" s="9"/>
      <c r="X21" s="53"/>
    </row>
    <row r="22" spans="1:24" ht="15">
      <c r="A22" s="51">
        <v>40330</v>
      </c>
      <c r="B22" s="12">
        <v>9743072</v>
      </c>
      <c r="C22" s="2">
        <f>'Sigortalı Sayıları'!F31</f>
        <v>9539921.69999999</v>
      </c>
      <c r="D22" s="74">
        <f t="shared" si="0"/>
        <v>106.83267952757562</v>
      </c>
      <c r="E22" s="74">
        <f t="shared" si="1"/>
        <v>108.18138533932644</v>
      </c>
      <c r="F22" s="12">
        <v>1849129</v>
      </c>
      <c r="G22" s="2">
        <v>1846812</v>
      </c>
      <c r="H22" s="74">
        <f t="shared" si="2"/>
        <v>96.7941339204438</v>
      </c>
      <c r="I22" s="74">
        <f t="shared" si="3"/>
        <v>96.16163046743893</v>
      </c>
      <c r="J22" s="12">
        <v>1054916</v>
      </c>
      <c r="K22" s="2">
        <v>1049506</v>
      </c>
      <c r="L22" s="74">
        <f t="shared" si="4"/>
        <v>92.74761408645118</v>
      </c>
      <c r="M22" s="74">
        <f t="shared" si="5"/>
        <v>91.8721413220934</v>
      </c>
      <c r="N22" s="44">
        <v>2250200</v>
      </c>
      <c r="O22" s="2">
        <v>2239999</v>
      </c>
      <c r="P22" s="114">
        <f t="shared" si="6"/>
        <v>92.06265431909353</v>
      </c>
      <c r="Q22" s="114">
        <f t="shared" si="7"/>
        <v>91.895019738977</v>
      </c>
      <c r="S22" s="2"/>
      <c r="W22" s="9"/>
      <c r="X22" s="53"/>
    </row>
    <row r="23" spans="1:24" ht="15">
      <c r="A23" s="51">
        <v>40360</v>
      </c>
      <c r="B23" s="12">
        <v>9976855</v>
      </c>
      <c r="C23" s="2">
        <f>'Sigortalı Sayıları'!F32</f>
        <v>9677148.4</v>
      </c>
      <c r="D23" s="74">
        <f t="shared" si="0"/>
        <v>109.39610760426388</v>
      </c>
      <c r="E23" s="74">
        <f t="shared" si="1"/>
        <v>109.73751703289636</v>
      </c>
      <c r="F23" s="12">
        <v>1859828.0926363636</v>
      </c>
      <c r="G23" s="2">
        <v>1857467</v>
      </c>
      <c r="H23" s="74">
        <f t="shared" si="2"/>
        <v>97.35418646705976</v>
      </c>
      <c r="I23" s="74">
        <f t="shared" si="3"/>
        <v>96.71642552650859</v>
      </c>
      <c r="J23" s="12">
        <v>1068099</v>
      </c>
      <c r="K23" s="2">
        <v>1062968</v>
      </c>
      <c r="L23" s="74">
        <f t="shared" si="4"/>
        <v>93.90665594049614</v>
      </c>
      <c r="M23" s="74">
        <f t="shared" si="5"/>
        <v>93.05058410038912</v>
      </c>
      <c r="N23" s="44">
        <v>2238883</v>
      </c>
      <c r="O23" s="2">
        <v>2238448</v>
      </c>
      <c r="P23" s="114">
        <f t="shared" si="6"/>
        <v>91.59964078299488</v>
      </c>
      <c r="Q23" s="114">
        <f t="shared" si="7"/>
        <v>91.83139061431437</v>
      </c>
      <c r="S23" s="2"/>
      <c r="W23" s="9"/>
      <c r="X23" s="53"/>
    </row>
    <row r="24" spans="1:24" ht="15">
      <c r="A24" s="51">
        <v>40391</v>
      </c>
      <c r="B24" s="12">
        <v>9937919</v>
      </c>
      <c r="C24" s="2">
        <f>'Sigortalı Sayıları'!F33</f>
        <v>9780107.6</v>
      </c>
      <c r="D24" s="74">
        <f t="shared" si="0"/>
        <v>108.96917478368269</v>
      </c>
      <c r="E24" s="74">
        <f t="shared" si="1"/>
        <v>110.90506004212553</v>
      </c>
      <c r="F24" s="12">
        <v>1861234</v>
      </c>
      <c r="G24" s="2">
        <v>1855275</v>
      </c>
      <c r="H24" s="74">
        <f t="shared" si="2"/>
        <v>97.42777981053962</v>
      </c>
      <c r="I24" s="74">
        <f t="shared" si="3"/>
        <v>96.60229030647285</v>
      </c>
      <c r="J24" s="12">
        <v>1075781</v>
      </c>
      <c r="K24" s="2">
        <v>1074157</v>
      </c>
      <c r="L24" s="74">
        <f t="shared" si="4"/>
        <v>94.58205300662473</v>
      </c>
      <c r="M24" s="74">
        <f t="shared" si="5"/>
        <v>94.03005195407732</v>
      </c>
      <c r="N24" s="44">
        <v>2244536</v>
      </c>
      <c r="O24" s="2">
        <v>2251851</v>
      </c>
      <c r="P24" s="114">
        <f t="shared" si="6"/>
        <v>91.83092252900227</v>
      </c>
      <c r="Q24" s="114">
        <f t="shared" si="7"/>
        <v>92.3812430694099</v>
      </c>
      <c r="S24" s="2"/>
      <c r="W24" s="9"/>
      <c r="X24" s="53"/>
    </row>
    <row r="25" spans="1:24" ht="15">
      <c r="A25" s="51">
        <v>40422</v>
      </c>
      <c r="B25" s="12">
        <v>9959685</v>
      </c>
      <c r="C25" s="2">
        <f>'Sigortalı Sayıları'!F34</f>
        <v>9854321.19999999</v>
      </c>
      <c r="D25" s="74">
        <f t="shared" si="0"/>
        <v>109.20783873921923</v>
      </c>
      <c r="E25" s="74">
        <f t="shared" si="1"/>
        <v>111.74663194507077</v>
      </c>
      <c r="F25" s="12">
        <v>1817693.7794</v>
      </c>
      <c r="G25" s="2">
        <v>1842080</v>
      </c>
      <c r="H25" s="74">
        <f t="shared" si="2"/>
        <v>95.14863219905223</v>
      </c>
      <c r="I25" s="74">
        <f t="shared" si="3"/>
        <v>95.91524001980704</v>
      </c>
      <c r="J25" s="12">
        <v>1083929</v>
      </c>
      <c r="K25" s="2">
        <v>1083996</v>
      </c>
      <c r="L25" s="74">
        <f t="shared" si="4"/>
        <v>95.29842052742866</v>
      </c>
      <c r="M25" s="74">
        <f t="shared" si="5"/>
        <v>94.89134288377956</v>
      </c>
      <c r="N25" s="44">
        <v>2246536</v>
      </c>
      <c r="O25" s="2">
        <v>2247736</v>
      </c>
      <c r="P25" s="114">
        <f t="shared" si="6"/>
        <v>91.9127487260684</v>
      </c>
      <c r="Q25" s="114">
        <f t="shared" si="7"/>
        <v>92.21242691983757</v>
      </c>
      <c r="S25" s="2"/>
      <c r="W25" s="9"/>
      <c r="X25" s="53"/>
    </row>
    <row r="26" spans="1:24" ht="15">
      <c r="A26" s="51">
        <v>40452</v>
      </c>
      <c r="B26" s="12">
        <v>9992591</v>
      </c>
      <c r="C26" s="2">
        <f>'Sigortalı Sayıları'!F35</f>
        <v>9940320.8</v>
      </c>
      <c r="D26" s="74">
        <f t="shared" si="0"/>
        <v>109.56865267475561</v>
      </c>
      <c r="E26" s="74">
        <f t="shared" si="1"/>
        <v>112.72185544891033</v>
      </c>
      <c r="F26" s="12">
        <v>1824281.3330515001</v>
      </c>
      <c r="G26" s="2">
        <v>1845399</v>
      </c>
      <c r="H26" s="74">
        <f t="shared" si="2"/>
        <v>95.49346295469525</v>
      </c>
      <c r="I26" s="74">
        <f t="shared" si="3"/>
        <v>96.08805698846515</v>
      </c>
      <c r="J26" s="12">
        <v>1089543</v>
      </c>
      <c r="K26" s="2">
        <v>1094288</v>
      </c>
      <c r="L26" s="74">
        <f t="shared" si="4"/>
        <v>95.79200021100664</v>
      </c>
      <c r="M26" s="74">
        <f t="shared" si="5"/>
        <v>95.79228873686377</v>
      </c>
      <c r="N26" s="44">
        <v>2263440</v>
      </c>
      <c r="O26" s="2">
        <v>2245571</v>
      </c>
      <c r="P26" s="114">
        <f t="shared" si="6"/>
        <v>92.60434374367125</v>
      </c>
      <c r="Q26" s="114">
        <f t="shared" si="7"/>
        <v>92.12360870262634</v>
      </c>
      <c r="S26" s="2"/>
      <c r="W26" s="9"/>
      <c r="X26" s="53"/>
    </row>
    <row r="27" spans="1:24" ht="15">
      <c r="A27" s="51">
        <v>40483</v>
      </c>
      <c r="B27" s="12">
        <v>9914976</v>
      </c>
      <c r="C27" s="2">
        <f>'Sigortalı Sayıları'!F36</f>
        <v>10029261</v>
      </c>
      <c r="D27" s="74">
        <f t="shared" si="0"/>
        <v>108.71760503582482</v>
      </c>
      <c r="E27" s="74">
        <f t="shared" si="1"/>
        <v>113.73042494779382</v>
      </c>
      <c r="F27" s="12">
        <v>1832451.5024645755</v>
      </c>
      <c r="G27" s="2">
        <v>1848523</v>
      </c>
      <c r="H27" s="74">
        <f t="shared" si="2"/>
        <v>95.92113699599896</v>
      </c>
      <c r="I27" s="74">
        <f t="shared" si="3"/>
        <v>96.25072050461097</v>
      </c>
      <c r="J27" s="12">
        <v>1095643</v>
      </c>
      <c r="K27" s="2">
        <v>1103196</v>
      </c>
      <c r="L27" s="74">
        <f t="shared" si="4"/>
        <v>96.32830873787262</v>
      </c>
      <c r="M27" s="74">
        <f t="shared" si="5"/>
        <v>96.57208135824678</v>
      </c>
      <c r="N27" s="44">
        <v>2260300</v>
      </c>
      <c r="O27" s="2">
        <v>2261679</v>
      </c>
      <c r="P27" s="114">
        <f t="shared" si="6"/>
        <v>92.47587661427744</v>
      </c>
      <c r="Q27" s="114">
        <f t="shared" si="7"/>
        <v>92.78443264851</v>
      </c>
      <c r="S27" s="2"/>
      <c r="W27" s="9"/>
      <c r="X27" s="53"/>
    </row>
    <row r="28" spans="1:24" ht="15">
      <c r="A28" s="51">
        <v>40513</v>
      </c>
      <c r="B28" s="12">
        <v>10030810</v>
      </c>
      <c r="C28" s="2">
        <f>'Sigortalı Sayıları'!F37</f>
        <v>10137451</v>
      </c>
      <c r="D28" s="74">
        <f t="shared" si="0"/>
        <v>109.98772359806033</v>
      </c>
      <c r="E28" s="74">
        <f t="shared" si="1"/>
        <v>114.95728450156373</v>
      </c>
      <c r="F28" s="12">
        <v>1862191.7550279992</v>
      </c>
      <c r="G28" s="2">
        <v>1870327</v>
      </c>
      <c r="H28" s="74">
        <f t="shared" si="2"/>
        <v>97.47791426218855</v>
      </c>
      <c r="I28" s="74">
        <f t="shared" si="3"/>
        <v>97.38603270244812</v>
      </c>
      <c r="J28" s="12">
        <v>1101131</v>
      </c>
      <c r="K28" s="2">
        <v>1117600</v>
      </c>
      <c r="L28" s="74">
        <f t="shared" si="4"/>
        <v>96.81081057319074</v>
      </c>
      <c r="M28" s="74">
        <f t="shared" si="5"/>
        <v>97.83298536794605</v>
      </c>
      <c r="N28" s="44">
        <v>2282510</v>
      </c>
      <c r="O28" s="2">
        <v>2281757</v>
      </c>
      <c r="P28" s="114">
        <f t="shared" si="6"/>
        <v>93.38455653269673</v>
      </c>
      <c r="Q28" s="114">
        <f t="shared" si="7"/>
        <v>93.60812417976479</v>
      </c>
      <c r="S28" s="2"/>
      <c r="W28" s="9"/>
      <c r="X28" s="53"/>
    </row>
    <row r="29" spans="1:24" ht="15">
      <c r="A29" s="51">
        <v>40544</v>
      </c>
      <c r="B29" s="12">
        <v>9960858</v>
      </c>
      <c r="C29" s="2">
        <f>'Sigortalı Sayıları'!F38</f>
        <v>10235652</v>
      </c>
      <c r="D29" s="74">
        <f t="shared" si="0"/>
        <v>109.22070067158367</v>
      </c>
      <c r="E29" s="74">
        <f t="shared" si="1"/>
        <v>116.07087018452663</v>
      </c>
      <c r="F29" s="12">
        <v>1876534.0000000005</v>
      </c>
      <c r="G29" s="2">
        <v>1874174</v>
      </c>
      <c r="H29" s="74">
        <f t="shared" si="2"/>
        <v>98.22867052664587</v>
      </c>
      <c r="I29" s="74">
        <f t="shared" si="3"/>
        <v>97.58634209637033</v>
      </c>
      <c r="J29" s="12">
        <v>1115031</v>
      </c>
      <c r="K29" s="2">
        <v>1123810</v>
      </c>
      <c r="L29" s="74">
        <f t="shared" si="4"/>
        <v>98.03289065900009</v>
      </c>
      <c r="M29" s="74">
        <f t="shared" si="5"/>
        <v>98.37659921828154</v>
      </c>
      <c r="N29" s="44">
        <v>2287487</v>
      </c>
      <c r="O29" s="2">
        <v>2291557</v>
      </c>
      <c r="P29" s="114">
        <f t="shared" si="6"/>
        <v>93.58818102409577</v>
      </c>
      <c r="Q29" s="114">
        <f t="shared" si="7"/>
        <v>94.01016507060535</v>
      </c>
      <c r="S29" s="2"/>
      <c r="W29" s="9"/>
      <c r="X29" s="53"/>
    </row>
    <row r="30" spans="1:24" ht="15">
      <c r="A30" s="51">
        <v>40575</v>
      </c>
      <c r="B30" s="12">
        <v>9970036</v>
      </c>
      <c r="C30" s="2">
        <f>'Sigortalı Sayıları'!F39</f>
        <v>10342249</v>
      </c>
      <c r="D30" s="74">
        <f t="shared" si="0"/>
        <v>109.32133734271821</v>
      </c>
      <c r="E30" s="74">
        <f t="shared" si="1"/>
        <v>117.27966533983867</v>
      </c>
      <c r="F30" s="12">
        <v>1883401.7738148256</v>
      </c>
      <c r="G30" s="2">
        <v>1872600</v>
      </c>
      <c r="H30" s="74">
        <f t="shared" si="2"/>
        <v>98.58816963047664</v>
      </c>
      <c r="I30" s="74">
        <f t="shared" si="3"/>
        <v>97.5043855104505</v>
      </c>
      <c r="J30" s="12">
        <v>1144364</v>
      </c>
      <c r="K30" s="2">
        <v>1143869</v>
      </c>
      <c r="L30" s="74">
        <f t="shared" si="4"/>
        <v>100.61183131778037</v>
      </c>
      <c r="M30" s="74">
        <f t="shared" si="5"/>
        <v>100.13253323178873</v>
      </c>
      <c r="N30" s="44">
        <v>2301439</v>
      </c>
      <c r="O30" s="2">
        <v>2300864</v>
      </c>
      <c r="P30" s="114">
        <f t="shared" si="6"/>
        <v>94.15900057482904</v>
      </c>
      <c r="Q30" s="114">
        <f t="shared" si="7"/>
        <v>94.39198084316179</v>
      </c>
      <c r="S30" s="2"/>
      <c r="W30" s="9"/>
      <c r="X30" s="53"/>
    </row>
    <row r="31" spans="1:24" ht="15">
      <c r="A31" s="51">
        <v>40603</v>
      </c>
      <c r="B31" s="12">
        <v>10252034</v>
      </c>
      <c r="C31" s="2">
        <f>'Sigortalı Sayıları'!F40</f>
        <v>10415613</v>
      </c>
      <c r="D31" s="74">
        <f t="shared" si="0"/>
        <v>112.41344237503421</v>
      </c>
      <c r="E31" s="74">
        <f t="shared" si="1"/>
        <v>118.11160289693983</v>
      </c>
      <c r="F31" s="12">
        <v>1901118.795957645</v>
      </c>
      <c r="G31" s="2">
        <v>1882406</v>
      </c>
      <c r="H31" s="74">
        <f t="shared" si="2"/>
        <v>99.51558130049185</v>
      </c>
      <c r="I31" s="74">
        <f t="shared" si="3"/>
        <v>98.01497399935121</v>
      </c>
      <c r="J31" s="12">
        <v>1157888</v>
      </c>
      <c r="K31" s="2">
        <v>1153430</v>
      </c>
      <c r="L31" s="74">
        <f t="shared" si="4"/>
        <v>101.80085369767144</v>
      </c>
      <c r="M31" s="74">
        <f t="shared" si="5"/>
        <v>100.96948846899608</v>
      </c>
      <c r="N31" s="44">
        <v>2306477</v>
      </c>
      <c r="O31" s="2">
        <v>2310828</v>
      </c>
      <c r="P31" s="114">
        <f t="shared" si="6"/>
        <v>94.3651207652386</v>
      </c>
      <c r="Q31" s="114">
        <f t="shared" si="7"/>
        <v>94.80074976523683</v>
      </c>
      <c r="S31" s="2"/>
      <c r="W31" s="9"/>
      <c r="X31" s="53"/>
    </row>
    <row r="32" spans="1:24" ht="15">
      <c r="A32" s="51">
        <v>40634</v>
      </c>
      <c r="B32" s="12">
        <v>10511792</v>
      </c>
      <c r="C32" s="2">
        <f>'Sigortalı Sayıları'!F41</f>
        <v>10515264</v>
      </c>
      <c r="D32" s="74">
        <f t="shared" si="0"/>
        <v>115.26168604691962</v>
      </c>
      <c r="E32" s="74">
        <f t="shared" si="1"/>
        <v>119.24163137824793</v>
      </c>
      <c r="F32" s="12">
        <v>1906281.7196028521</v>
      </c>
      <c r="G32" s="2">
        <v>1884648</v>
      </c>
      <c r="H32" s="74">
        <f t="shared" si="2"/>
        <v>99.78583866097627</v>
      </c>
      <c r="I32" s="74">
        <f t="shared" si="3"/>
        <v>98.13171266874909</v>
      </c>
      <c r="J32" s="12">
        <v>1195761</v>
      </c>
      <c r="K32" s="2">
        <v>1186178</v>
      </c>
      <c r="L32" s="74">
        <f t="shared" si="4"/>
        <v>105.13062629406411</v>
      </c>
      <c r="M32" s="74">
        <f t="shared" si="5"/>
        <v>103.8361980295092</v>
      </c>
      <c r="N32" s="44">
        <v>2305863</v>
      </c>
      <c r="O32" s="2">
        <v>2320742</v>
      </c>
      <c r="P32" s="114">
        <f t="shared" si="6"/>
        <v>94.3400001227393</v>
      </c>
      <c r="Q32" s="114">
        <f t="shared" si="7"/>
        <v>95.20746745827697</v>
      </c>
      <c r="S32" s="2"/>
      <c r="W32" s="9"/>
      <c r="X32" s="53"/>
    </row>
    <row r="33" spans="1:24" ht="15">
      <c r="A33" s="51">
        <v>40664</v>
      </c>
      <c r="B33" s="12">
        <v>10771209</v>
      </c>
      <c r="C33" s="2">
        <f>'Sigortalı Sayıları'!F42</f>
        <v>10591221</v>
      </c>
      <c r="D33" s="74">
        <f t="shared" si="0"/>
        <v>118.1061906574783</v>
      </c>
      <c r="E33" s="74">
        <f t="shared" si="1"/>
        <v>120.10297319473466</v>
      </c>
      <c r="F33" s="12">
        <v>1885039.9718485156</v>
      </c>
      <c r="G33" s="2">
        <v>1873777</v>
      </c>
      <c r="H33" s="74">
        <f t="shared" si="2"/>
        <v>98.67392241455022</v>
      </c>
      <c r="I33" s="74">
        <f t="shared" si="3"/>
        <v>97.56567070843502</v>
      </c>
      <c r="J33" s="12">
        <v>1218210</v>
      </c>
      <c r="K33" s="2">
        <v>1206247</v>
      </c>
      <c r="L33" s="74">
        <f t="shared" si="4"/>
        <v>107.10432959236155</v>
      </c>
      <c r="M33" s="74">
        <f t="shared" si="5"/>
        <v>105.59300742763851</v>
      </c>
      <c r="N33" s="44">
        <v>2312097</v>
      </c>
      <c r="O33" s="2">
        <v>2331843</v>
      </c>
      <c r="P33" s="114">
        <f t="shared" si="6"/>
        <v>94.5950523789944</v>
      </c>
      <c r="Q33" s="114">
        <f t="shared" si="7"/>
        <v>95.66288132860566</v>
      </c>
      <c r="S33" s="2"/>
      <c r="W33" s="9"/>
      <c r="X33" s="53"/>
    </row>
    <row r="34" spans="1:24" ht="15">
      <c r="A34" s="51">
        <v>40695</v>
      </c>
      <c r="B34" s="12">
        <v>11045909</v>
      </c>
      <c r="C34" s="2">
        <f>'Sigortalı Sayıları'!F43</f>
        <v>10708727</v>
      </c>
      <c r="D34" s="74">
        <f aca="true" t="shared" si="8" ref="D34:D52">(B34/$B$2)*100</f>
        <v>121.1182731984084</v>
      </c>
      <c r="E34" s="74">
        <f t="shared" si="1"/>
        <v>121.43547489290721</v>
      </c>
      <c r="F34" s="12">
        <v>1889623.9999999995</v>
      </c>
      <c r="G34" s="2">
        <v>1883308</v>
      </c>
      <c r="H34" s="74">
        <f t="shared" si="2"/>
        <v>98.91387702820337</v>
      </c>
      <c r="I34" s="74">
        <f t="shared" si="3"/>
        <v>98.06194022584403</v>
      </c>
      <c r="J34" s="12">
        <v>1199684</v>
      </c>
      <c r="K34" s="2">
        <v>1193525</v>
      </c>
      <c r="L34" s="74">
        <f t="shared" si="4"/>
        <v>105.47553422044038</v>
      </c>
      <c r="M34" s="74">
        <f t="shared" si="5"/>
        <v>104.47934311137956</v>
      </c>
      <c r="N34" s="44">
        <v>2370549</v>
      </c>
      <c r="O34" s="2">
        <v>2355904</v>
      </c>
      <c r="P34" s="114">
        <f t="shared" si="6"/>
        <v>96.98650481444886</v>
      </c>
      <c r="Q34" s="114">
        <f t="shared" si="7"/>
        <v>96.64997376478064</v>
      </c>
      <c r="S34" s="2"/>
      <c r="W34" s="9"/>
      <c r="X34" s="53"/>
    </row>
    <row r="35" spans="1:24" ht="15">
      <c r="A35" s="51">
        <v>40725</v>
      </c>
      <c r="B35" s="12">
        <v>11112453</v>
      </c>
      <c r="C35" s="2">
        <f>'Sigortalı Sayıları'!F44</f>
        <v>10767956</v>
      </c>
      <c r="D35" s="74">
        <f t="shared" si="8"/>
        <v>121.84792744159607</v>
      </c>
      <c r="E35" s="74">
        <f t="shared" si="1"/>
        <v>122.10712351579505</v>
      </c>
      <c r="F35" s="12">
        <v>1868398.0000000002</v>
      </c>
      <c r="G35" s="2">
        <v>1870251</v>
      </c>
      <c r="H35" s="74">
        <f t="shared" si="2"/>
        <v>97.80278511055172</v>
      </c>
      <c r="I35" s="74">
        <f t="shared" si="3"/>
        <v>97.38207545941769</v>
      </c>
      <c r="J35" s="12">
        <v>1184844</v>
      </c>
      <c r="K35" s="2">
        <v>1179148</v>
      </c>
      <c r="L35" s="74">
        <f t="shared" si="4"/>
        <v>104.1708098698353</v>
      </c>
      <c r="M35" s="74">
        <f t="shared" si="5"/>
        <v>103.22080264016003</v>
      </c>
      <c r="N35" s="44">
        <v>2376533</v>
      </c>
      <c r="O35" s="2">
        <v>2369097</v>
      </c>
      <c r="P35" s="114">
        <f t="shared" si="6"/>
        <v>97.2313287960707</v>
      </c>
      <c r="Q35" s="114">
        <f t="shared" si="7"/>
        <v>97.19121105792958</v>
      </c>
      <c r="S35" s="2"/>
      <c r="W35" s="9"/>
      <c r="X35" s="53"/>
    </row>
    <row r="36" spans="1:24" ht="15">
      <c r="A36" s="51">
        <v>40756</v>
      </c>
      <c r="B36" s="12">
        <v>10886860</v>
      </c>
      <c r="C36" s="2">
        <f>'Sigortalı Sayıları'!F45</f>
        <v>10852573</v>
      </c>
      <c r="D36" s="74">
        <f t="shared" si="8"/>
        <v>119.3743026266851</v>
      </c>
      <c r="E36" s="74">
        <f t="shared" si="1"/>
        <v>123.06666852791584</v>
      </c>
      <c r="F36" s="12">
        <v>1876833</v>
      </c>
      <c r="G36" s="2">
        <v>1877445</v>
      </c>
      <c r="H36" s="74">
        <f t="shared" si="2"/>
        <v>98.2443219203789</v>
      </c>
      <c r="I36" s="74">
        <f t="shared" si="3"/>
        <v>97.75665975364079</v>
      </c>
      <c r="J36" s="12">
        <v>1166692</v>
      </c>
      <c r="K36" s="2">
        <v>1164929</v>
      </c>
      <c r="L36" s="74">
        <f t="shared" si="4"/>
        <v>102.57489636497115</v>
      </c>
      <c r="M36" s="74">
        <f t="shared" si="5"/>
        <v>101.97609324596995</v>
      </c>
      <c r="N36" s="44">
        <v>2509484</v>
      </c>
      <c r="O36" s="2">
        <v>2514815</v>
      </c>
      <c r="P36" s="114">
        <f>(N36/$N$2)*100</f>
        <v>102.67076615913967</v>
      </c>
      <c r="Q36" s="114">
        <f t="shared" si="7"/>
        <v>103.1692309080832</v>
      </c>
      <c r="S36" s="2"/>
      <c r="W36" s="9"/>
      <c r="X36" s="53"/>
    </row>
    <row r="37" spans="1:24" ht="15">
      <c r="A37" s="51">
        <v>40787</v>
      </c>
      <c r="B37" s="12">
        <v>11061597</v>
      </c>
      <c r="C37" s="2">
        <f>'Sigortalı Sayıları'!F46</f>
        <v>10939299</v>
      </c>
      <c r="D37" s="74">
        <f t="shared" si="8"/>
        <v>121.29029194941718</v>
      </c>
      <c r="E37" s="74">
        <f t="shared" si="1"/>
        <v>124.05012930673315</v>
      </c>
      <c r="F37" s="12">
        <v>1864766</v>
      </c>
      <c r="G37" s="2">
        <v>1884559</v>
      </c>
      <c r="H37" s="74">
        <f t="shared" si="2"/>
        <v>97.61266517062374</v>
      </c>
      <c r="I37" s="74">
        <f t="shared" si="3"/>
        <v>98.1270785288845</v>
      </c>
      <c r="J37" s="12">
        <v>1155959</v>
      </c>
      <c r="K37" s="2">
        <v>1156030</v>
      </c>
      <c r="L37" s="74">
        <f t="shared" si="4"/>
        <v>101.63125711597891</v>
      </c>
      <c r="M37" s="74">
        <f t="shared" si="5"/>
        <v>101.19708847074685</v>
      </c>
      <c r="N37" s="44">
        <v>2537648</v>
      </c>
      <c r="O37" s="2">
        <v>2534213</v>
      </c>
      <c r="P37" s="114">
        <f>(N37/$N$2)*100</f>
        <v>103.8230426662248</v>
      </c>
      <c r="Q37" s="114">
        <f t="shared" si="7"/>
        <v>103.96502572446333</v>
      </c>
      <c r="S37" s="2"/>
      <c r="W37" s="9"/>
      <c r="X37" s="53"/>
    </row>
    <row r="38" spans="1:24" ht="15">
      <c r="A38" s="51">
        <v>40817</v>
      </c>
      <c r="B38" s="12">
        <v>11078121</v>
      </c>
      <c r="C38" s="2">
        <f>'Sigortalı Sayıları'!F47</f>
        <v>11015809</v>
      </c>
      <c r="D38" s="74">
        <f t="shared" si="8"/>
        <v>121.47147743142057</v>
      </c>
      <c r="E38" s="74">
        <f t="shared" si="1"/>
        <v>124.91774206631294</v>
      </c>
      <c r="F38" s="12">
        <v>1869097</v>
      </c>
      <c r="G38" s="2">
        <v>1888326</v>
      </c>
      <c r="H38" s="74">
        <f t="shared" si="2"/>
        <v>97.8393748236601</v>
      </c>
      <c r="I38" s="74">
        <f t="shared" si="3"/>
        <v>98.32322240382729</v>
      </c>
      <c r="J38" s="12">
        <v>1154076</v>
      </c>
      <c r="K38" s="2">
        <v>1159104</v>
      </c>
      <c r="L38" s="74">
        <f t="shared" si="4"/>
        <v>101.46570482809554</v>
      </c>
      <c r="M38" s="74">
        <f t="shared" si="5"/>
        <v>101.46618170358602</v>
      </c>
      <c r="N38" s="44">
        <v>2579366</v>
      </c>
      <c r="O38" s="2">
        <v>2540691</v>
      </c>
      <c r="P38" s="114">
        <f t="shared" si="6"/>
        <v>105.52985531082703</v>
      </c>
      <c r="Q38" s="114">
        <f t="shared" si="7"/>
        <v>104.23078295822508</v>
      </c>
      <c r="S38" s="2"/>
      <c r="W38" s="9"/>
      <c r="X38" s="53"/>
    </row>
    <row r="39" spans="1:23" ht="15">
      <c r="A39" s="51">
        <v>40848</v>
      </c>
      <c r="B39" s="12">
        <v>10984191</v>
      </c>
      <c r="C39" s="2">
        <f>'Sigortalı Sayıları'!F48</f>
        <v>11100744</v>
      </c>
      <c r="D39" s="74">
        <f t="shared" si="8"/>
        <v>120.44153599323504</v>
      </c>
      <c r="E39" s="74">
        <f t="shared" si="1"/>
        <v>125.88089315420872</v>
      </c>
      <c r="F39" s="12">
        <v>1878909</v>
      </c>
      <c r="G39" s="2">
        <v>1894895</v>
      </c>
      <c r="H39" s="74">
        <f t="shared" si="2"/>
        <v>98.35299179793684</v>
      </c>
      <c r="I39" s="74">
        <f t="shared" si="3"/>
        <v>98.66526358102377</v>
      </c>
      <c r="J39" s="12">
        <v>1142647</v>
      </c>
      <c r="K39" s="2">
        <v>1150528</v>
      </c>
      <c r="L39" s="74">
        <f t="shared" si="4"/>
        <v>100.46087365538222</v>
      </c>
      <c r="M39" s="74">
        <f t="shared" si="5"/>
        <v>100.7154518516573</v>
      </c>
      <c r="N39" s="12">
        <v>2543634</v>
      </c>
      <c r="O39" s="2">
        <v>2547952</v>
      </c>
      <c r="P39" s="114">
        <f t="shared" si="6"/>
        <v>104.0679484740437</v>
      </c>
      <c r="Q39" s="114">
        <f t="shared" si="7"/>
        <v>104.52866243867338</v>
      </c>
      <c r="S39" s="2"/>
      <c r="W39" s="53"/>
    </row>
    <row r="40" spans="1:23" ht="15">
      <c r="A40" s="51">
        <v>40878</v>
      </c>
      <c r="B40" s="12">
        <v>11030939</v>
      </c>
      <c r="C40" s="2">
        <f>'Sigortalı Sayıları'!F49</f>
        <v>11185182</v>
      </c>
      <c r="D40" s="74">
        <f t="shared" si="8"/>
        <v>120.95412730966532</v>
      </c>
      <c r="E40" s="74">
        <f t="shared" si="1"/>
        <v>126.83840833122343</v>
      </c>
      <c r="F40" s="12">
        <v>1880740</v>
      </c>
      <c r="G40" s="2">
        <v>1898749</v>
      </c>
      <c r="H40" s="74">
        <f t="shared" si="2"/>
        <v>98.4488369548774</v>
      </c>
      <c r="I40" s="74">
        <f t="shared" si="3"/>
        <v>98.86593745785667</v>
      </c>
      <c r="J40" s="12">
        <v>1121777</v>
      </c>
      <c r="K40" s="2">
        <v>1138561</v>
      </c>
      <c r="L40" s="74">
        <f t="shared" si="4"/>
        <v>98.62599513805549</v>
      </c>
      <c r="M40" s="74">
        <f t="shared" si="5"/>
        <v>99.6678790743683</v>
      </c>
      <c r="N40" s="12">
        <v>2554200</v>
      </c>
      <c r="O40" s="2">
        <v>2555340</v>
      </c>
      <c r="P40" s="114">
        <f t="shared" si="6"/>
        <v>104.50023627314403</v>
      </c>
      <c r="Q40" s="114">
        <f t="shared" si="7"/>
        <v>104.83175204087031</v>
      </c>
      <c r="S40" s="2"/>
      <c r="W40" s="53"/>
    </row>
    <row r="41" spans="1:19" ht="15">
      <c r="A41" s="51">
        <v>40909</v>
      </c>
      <c r="B41" s="12">
        <v>10957242</v>
      </c>
      <c r="C41" s="2">
        <f>'Sigortalı Sayıları'!F50</f>
        <v>11270864</v>
      </c>
      <c r="D41" s="74">
        <f t="shared" si="8"/>
        <v>120.14604049852981</v>
      </c>
      <c r="E41" s="74">
        <f t="shared" si="1"/>
        <v>127.81003029523225</v>
      </c>
      <c r="F41" s="12">
        <v>1900471</v>
      </c>
      <c r="G41" s="2">
        <v>1904510</v>
      </c>
      <c r="H41" s="74">
        <f t="shared" si="2"/>
        <v>99.4816719038638</v>
      </c>
      <c r="I41" s="74">
        <f t="shared" si="3"/>
        <v>99.16590689336115</v>
      </c>
      <c r="J41" s="12">
        <v>1139504</v>
      </c>
      <c r="K41" s="2">
        <v>1148477</v>
      </c>
      <c r="L41" s="74">
        <f t="shared" si="4"/>
        <v>100.18454288490028</v>
      </c>
      <c r="M41" s="74">
        <f t="shared" si="5"/>
        <v>100.53591046566086</v>
      </c>
      <c r="N41" s="12">
        <v>2563237</v>
      </c>
      <c r="O41" s="2">
        <v>2566759</v>
      </c>
      <c r="P41" s="114">
        <f t="shared" si="6"/>
        <v>104.8699679445873</v>
      </c>
      <c r="Q41" s="114">
        <f t="shared" si="7"/>
        <v>105.300211727861</v>
      </c>
      <c r="S41" s="2"/>
    </row>
    <row r="42" spans="1:19" ht="15">
      <c r="A42" s="51">
        <v>40940</v>
      </c>
      <c r="B42" s="12">
        <v>10845430</v>
      </c>
      <c r="C42" s="2">
        <f>'Sigortalı Sayıları'!F51</f>
        <v>11325818</v>
      </c>
      <c r="D42" s="74">
        <f t="shared" si="8"/>
        <v>118.92002312296927</v>
      </c>
      <c r="E42" s="74">
        <f t="shared" si="1"/>
        <v>128.4332010126541</v>
      </c>
      <c r="F42" s="12">
        <v>1921116</v>
      </c>
      <c r="G42" s="2">
        <v>1912313</v>
      </c>
      <c r="H42" s="74">
        <f t="shared" si="2"/>
        <v>100.56235091262282</v>
      </c>
      <c r="I42" s="74">
        <f t="shared" si="3"/>
        <v>99.57220120081499</v>
      </c>
      <c r="J42" s="12">
        <v>1138592</v>
      </c>
      <c r="K42" s="2">
        <v>1138099</v>
      </c>
      <c r="L42" s="74">
        <f t="shared" si="4"/>
        <v>100.10436036416228</v>
      </c>
      <c r="M42" s="74">
        <f t="shared" si="5"/>
        <v>99.62743630482643</v>
      </c>
      <c r="N42" s="12">
        <v>2576419</v>
      </c>
      <c r="O42" s="2">
        <v>2574798</v>
      </c>
      <c r="P42" s="114">
        <f t="shared" si="6"/>
        <v>105.4092844094501</v>
      </c>
      <c r="Q42" s="114">
        <f t="shared" si="7"/>
        <v>105.63000833209233</v>
      </c>
      <c r="S42" s="2"/>
    </row>
    <row r="43" spans="1:19" ht="15">
      <c r="A43" s="51">
        <v>40969</v>
      </c>
      <c r="B43" s="12">
        <v>11257343</v>
      </c>
      <c r="C43" s="2">
        <f>'Sigortalı Sayıları'!F52</f>
        <v>11428243</v>
      </c>
      <c r="D43" s="74">
        <f t="shared" si="8"/>
        <v>123.43664473084021</v>
      </c>
      <c r="E43" s="74">
        <f t="shared" si="1"/>
        <v>129.5946862681757</v>
      </c>
      <c r="F43" s="12">
        <v>1932074</v>
      </c>
      <c r="G43" s="2">
        <v>1914311</v>
      </c>
      <c r="H43" s="74">
        <f t="shared" si="2"/>
        <v>101.1359561719099</v>
      </c>
      <c r="I43" s="74">
        <f aca="true" t="shared" si="9" ref="I43:I52">(G43/$G$2)*100</f>
        <v>99.67623503732565</v>
      </c>
      <c r="J43" s="12">
        <v>1136096</v>
      </c>
      <c r="K43" s="2">
        <v>1131722</v>
      </c>
      <c r="L43" s="74">
        <f t="shared" si="4"/>
        <v>99.8849134653004</v>
      </c>
      <c r="M43" s="74">
        <f t="shared" si="5"/>
        <v>99.06920353130157</v>
      </c>
      <c r="N43" s="12">
        <v>2574644</v>
      </c>
      <c r="O43" s="2">
        <v>2580747</v>
      </c>
      <c r="P43" s="114">
        <f t="shared" si="6"/>
        <v>105.33666365955392</v>
      </c>
      <c r="Q43" s="114">
        <f t="shared" si="7"/>
        <v>105.87406356266484</v>
      </c>
      <c r="S43" s="2"/>
    </row>
    <row r="44" spans="1:19" ht="15">
      <c r="A44" s="51">
        <v>41000</v>
      </c>
      <c r="B44" s="12">
        <v>11521869</v>
      </c>
      <c r="C44" s="2">
        <f>'Sigortalı Sayıları'!F53</f>
        <v>11498541</v>
      </c>
      <c r="D44" s="74">
        <f t="shared" si="8"/>
        <v>126.3371694713647</v>
      </c>
      <c r="E44" s="74">
        <f t="shared" si="1"/>
        <v>130.39185581167249</v>
      </c>
      <c r="F44" s="12">
        <v>1937480</v>
      </c>
      <c r="G44" s="2">
        <v>1917104</v>
      </c>
      <c r="H44" s="74">
        <f t="shared" si="2"/>
        <v>101.4189375582674</v>
      </c>
      <c r="I44" s="74">
        <f t="shared" si="9"/>
        <v>99.82166371869418</v>
      </c>
      <c r="J44" s="12">
        <v>1121103</v>
      </c>
      <c r="K44" s="2">
        <v>1112121</v>
      </c>
      <c r="L44" s="74">
        <f t="shared" si="4"/>
        <v>98.56673744180833</v>
      </c>
      <c r="M44" s="74">
        <f t="shared" si="5"/>
        <v>97.3533621334874</v>
      </c>
      <c r="N44" s="12">
        <v>2569269</v>
      </c>
      <c r="O44" s="2">
        <v>2587693</v>
      </c>
      <c r="P44" s="114">
        <f t="shared" si="6"/>
        <v>105.11675575493872</v>
      </c>
      <c r="Q44" s="114">
        <f t="shared" si="7"/>
        <v>106.15902030019326</v>
      </c>
      <c r="S44" s="2"/>
    </row>
    <row r="45" spans="1:19" ht="15">
      <c r="A45" s="51">
        <v>41030</v>
      </c>
      <c r="B45" s="12">
        <v>11820778</v>
      </c>
      <c r="C45" s="2">
        <f>'Sigortalı Sayıları'!F54</f>
        <v>11583542</v>
      </c>
      <c r="D45" s="74">
        <f t="shared" si="8"/>
        <v>129.61470343651536</v>
      </c>
      <c r="E45" s="74">
        <f t="shared" si="1"/>
        <v>131.3557553303895</v>
      </c>
      <c r="F45" s="12">
        <v>1931182</v>
      </c>
      <c r="G45" s="2">
        <v>1922402</v>
      </c>
      <c r="H45" s="74">
        <f t="shared" si="2"/>
        <v>101.0892637197029</v>
      </c>
      <c r="I45" s="74">
        <f t="shared" si="9"/>
        <v>100.09752521310536</v>
      </c>
      <c r="J45" s="12">
        <v>1113613</v>
      </c>
      <c r="K45" s="2">
        <v>1102679</v>
      </c>
      <c r="L45" s="74">
        <f t="shared" si="4"/>
        <v>97.90822090636141</v>
      </c>
      <c r="M45" s="74">
        <f t="shared" si="5"/>
        <v>96.52682397328326</v>
      </c>
      <c r="N45" s="12">
        <v>2574350</v>
      </c>
      <c r="O45" s="2">
        <v>2596780</v>
      </c>
      <c r="P45" s="114">
        <f t="shared" si="6"/>
        <v>105.32463520858522</v>
      </c>
      <c r="Q45" s="114">
        <f t="shared" si="7"/>
        <v>106.53181066499616</v>
      </c>
      <c r="S45" s="2"/>
    </row>
    <row r="46" spans="1:19" ht="15">
      <c r="A46" s="51">
        <v>41061</v>
      </c>
      <c r="B46" s="12">
        <v>12087084</v>
      </c>
      <c r="C46" s="2">
        <f>'Sigortalı Sayıları'!F55</f>
        <v>11658526</v>
      </c>
      <c r="D46" s="74">
        <f t="shared" si="8"/>
        <v>132.53474585786566</v>
      </c>
      <c r="E46" s="74">
        <f t="shared" si="1"/>
        <v>132.20606346219355</v>
      </c>
      <c r="F46" s="12">
        <v>1935759</v>
      </c>
      <c r="G46" s="2">
        <v>1926709</v>
      </c>
      <c r="H46" s="74">
        <f t="shared" si="2"/>
        <v>101.32885043915508</v>
      </c>
      <c r="I46" s="74">
        <f t="shared" si="9"/>
        <v>100.32178634115914</v>
      </c>
      <c r="J46" s="12">
        <v>1104403</v>
      </c>
      <c r="K46" s="2">
        <v>1098734</v>
      </c>
      <c r="L46" s="74">
        <f t="shared" si="4"/>
        <v>97.09848295022442</v>
      </c>
      <c r="M46" s="74">
        <f t="shared" si="5"/>
        <v>96.18148473985757</v>
      </c>
      <c r="N46" s="12">
        <v>2610813</v>
      </c>
      <c r="O46" s="2">
        <v>2597980</v>
      </c>
      <c r="P46" s="114">
        <f t="shared" si="6"/>
        <v>106.81644952039619</v>
      </c>
      <c r="Q46" s="114">
        <f t="shared" si="7"/>
        <v>106.58104016183376</v>
      </c>
      <c r="S46" s="2"/>
    </row>
    <row r="47" spans="1:19" ht="15">
      <c r="A47" s="51">
        <v>41091</v>
      </c>
      <c r="B47" s="12">
        <v>12107944</v>
      </c>
      <c r="C47" s="2">
        <f>'Sigortalı Sayıları'!F56</f>
        <v>11740302</v>
      </c>
      <c r="D47" s="74">
        <f t="shared" si="8"/>
        <v>132.76347553316162</v>
      </c>
      <c r="E47" s="74">
        <f t="shared" si="1"/>
        <v>133.1333919294187</v>
      </c>
      <c r="F47" s="12">
        <v>1938997</v>
      </c>
      <c r="G47" s="2">
        <v>1935840</v>
      </c>
      <c r="H47" s="74">
        <f t="shared" si="2"/>
        <v>101.49834613449835</v>
      </c>
      <c r="I47" s="74">
        <f t="shared" si="9"/>
        <v>100.7972282636711</v>
      </c>
      <c r="J47" s="12">
        <v>1103934</v>
      </c>
      <c r="K47" s="2">
        <v>1098626</v>
      </c>
      <c r="L47" s="74">
        <f t="shared" si="4"/>
        <v>97.05724873725717</v>
      </c>
      <c r="M47" s="74">
        <f t="shared" si="5"/>
        <v>96.1720305859387</v>
      </c>
      <c r="N47" s="12">
        <v>2613791</v>
      </c>
      <c r="O47" s="2">
        <v>2606854</v>
      </c>
      <c r="P47" s="114">
        <f t="shared" si="6"/>
        <v>106.93828872782767</v>
      </c>
      <c r="Q47" s="114">
        <f t="shared" si="7"/>
        <v>106.94509229094797</v>
      </c>
      <c r="S47" s="2"/>
    </row>
    <row r="48" spans="1:19" ht="15">
      <c r="A48" s="51">
        <v>41122</v>
      </c>
      <c r="B48" s="12">
        <v>11716148</v>
      </c>
      <c r="C48" s="2">
        <f>'Sigortalı Sayıları'!F57</f>
        <v>11795138</v>
      </c>
      <c r="D48" s="74">
        <f t="shared" si="8"/>
        <v>128.46743661359028</v>
      </c>
      <c r="E48" s="74">
        <f t="shared" si="1"/>
        <v>133.75522454325107</v>
      </c>
      <c r="F48" s="12">
        <v>1937355</v>
      </c>
      <c r="G48" s="2">
        <v>1934646</v>
      </c>
      <c r="H48" s="74">
        <f t="shared" si="2"/>
        <v>101.41239433346263</v>
      </c>
      <c r="I48" s="74">
        <f t="shared" si="9"/>
        <v>100.73505789290347</v>
      </c>
      <c r="J48" s="12">
        <v>1101083</v>
      </c>
      <c r="K48" s="2">
        <v>1099416</v>
      </c>
      <c r="L48" s="74">
        <f t="shared" si="4"/>
        <v>96.80659044052031</v>
      </c>
      <c r="M48" s="74">
        <f t="shared" si="5"/>
        <v>96.24118597108604</v>
      </c>
      <c r="N48" s="12">
        <v>2600540</v>
      </c>
      <c r="O48" s="2">
        <v>2611382</v>
      </c>
      <c r="P48" s="114">
        <f t="shared" si="6"/>
        <v>106.39614925916607</v>
      </c>
      <c r="Q48" s="114">
        <f t="shared" si="7"/>
        <v>107.13085159234859</v>
      </c>
      <c r="S48" s="2"/>
    </row>
    <row r="49" spans="1:19" ht="15">
      <c r="A49" s="51">
        <v>41153</v>
      </c>
      <c r="B49" s="12">
        <v>12069085</v>
      </c>
      <c r="C49" s="2">
        <f>'Sigortalı Sayıları'!F58</f>
        <v>11909663</v>
      </c>
      <c r="D49" s="74">
        <f t="shared" si="8"/>
        <v>132.337387016751</v>
      </c>
      <c r="E49" s="74">
        <f t="shared" si="1"/>
        <v>135.05392211599806</v>
      </c>
      <c r="F49" s="12">
        <v>1937908</v>
      </c>
      <c r="G49" s="2">
        <v>1945441</v>
      </c>
      <c r="H49" s="74">
        <f t="shared" si="2"/>
        <v>101.44134155999902</v>
      </c>
      <c r="I49" s="74">
        <f t="shared" si="9"/>
        <v>101.2971426101871</v>
      </c>
      <c r="J49" s="12">
        <v>1097163</v>
      </c>
      <c r="K49" s="2">
        <v>1097227</v>
      </c>
      <c r="L49" s="74">
        <f t="shared" si="4"/>
        <v>96.46194627243594</v>
      </c>
      <c r="M49" s="74">
        <f t="shared" si="5"/>
        <v>96.04956427730434</v>
      </c>
      <c r="N49" s="12">
        <v>2613470</v>
      </c>
      <c r="O49" s="2">
        <v>2614793</v>
      </c>
      <c r="P49" s="114">
        <f t="shared" si="6"/>
        <v>106.92515562319855</v>
      </c>
      <c r="Q49" s="114">
        <f t="shared" si="7"/>
        <v>107.27078643710952</v>
      </c>
      <c r="S49" s="2"/>
    </row>
    <row r="50" spans="1:19" ht="15">
      <c r="A50" s="51">
        <v>41183</v>
      </c>
      <c r="B50" s="12">
        <v>11743906</v>
      </c>
      <c r="C50" s="2">
        <f>'Sigortalı Sayıları'!F59</f>
        <v>11626201</v>
      </c>
      <c r="D50" s="74">
        <f t="shared" si="8"/>
        <v>128.77180278458093</v>
      </c>
      <c r="E50" s="74">
        <f t="shared" si="1"/>
        <v>131.83950245770507</v>
      </c>
      <c r="F50" s="104">
        <v>1987922</v>
      </c>
      <c r="G50" s="2">
        <v>1998917</v>
      </c>
      <c r="H50" s="74">
        <f t="shared" si="2"/>
        <v>104.05936432309292</v>
      </c>
      <c r="I50" s="74">
        <f t="shared" si="9"/>
        <v>104.08158377197117</v>
      </c>
      <c r="J50" s="12">
        <v>1079239</v>
      </c>
      <c r="K50" s="2">
        <v>1083940</v>
      </c>
      <c r="L50" s="74">
        <f t="shared" si="4"/>
        <v>94.88607839775631</v>
      </c>
      <c r="M50" s="74">
        <f t="shared" si="5"/>
        <v>94.8864407298957</v>
      </c>
      <c r="N50" s="44">
        <v>2688851</v>
      </c>
      <c r="O50" s="2">
        <v>2636887</v>
      </c>
      <c r="P50" s="114">
        <f t="shared" si="6"/>
        <v>110.0092259037192</v>
      </c>
      <c r="Q50" s="114">
        <f t="shared" si="7"/>
        <v>108.1771835230515</v>
      </c>
      <c r="S50" s="2"/>
    </row>
    <row r="51" spans="1:19" ht="15">
      <c r="A51" s="51">
        <v>41214</v>
      </c>
      <c r="B51" s="12">
        <v>11996881</v>
      </c>
      <c r="C51" s="2">
        <f>'Sigortalı Sayıları'!F60</f>
        <v>12082615</v>
      </c>
      <c r="D51" s="74">
        <f t="shared" si="8"/>
        <v>131.54567093453286</v>
      </c>
      <c r="E51" s="74">
        <f t="shared" si="1"/>
        <v>137.0151737431689</v>
      </c>
      <c r="F51" s="2">
        <v>1933781</v>
      </c>
      <c r="G51" s="2">
        <v>1944881</v>
      </c>
      <c r="H51" s="74">
        <f t="shared" si="2"/>
        <v>101.22531044984409</v>
      </c>
      <c r="I51" s="74">
        <f t="shared" si="9"/>
        <v>101.26798397733126</v>
      </c>
      <c r="J51" s="12">
        <v>1071133</v>
      </c>
      <c r="K51" s="2">
        <v>1078522</v>
      </c>
      <c r="L51" s="74">
        <f t="shared" si="4"/>
        <v>94.17340349303898</v>
      </c>
      <c r="M51" s="74">
        <f t="shared" si="5"/>
        <v>94.41215734163197</v>
      </c>
      <c r="N51" s="44">
        <v>2622715</v>
      </c>
      <c r="O51" s="2">
        <v>2630490</v>
      </c>
      <c r="P51" s="114">
        <f t="shared" si="6"/>
        <v>107.30339721913668</v>
      </c>
      <c r="Q51" s="114">
        <f t="shared" si="7"/>
        <v>107.91474928032629</v>
      </c>
      <c r="S51" s="2"/>
    </row>
    <row r="52" spans="1:19" ht="15">
      <c r="A52" s="51">
        <v>41244</v>
      </c>
      <c r="B52" s="12">
        <f>'Sigortalı Sayıları'!B61</f>
        <v>11939620</v>
      </c>
      <c r="C52" s="2">
        <f>'Sigortalı Sayıları'!F61</f>
        <v>12155413</v>
      </c>
      <c r="D52" s="74">
        <f t="shared" si="8"/>
        <v>130.9178046863487</v>
      </c>
      <c r="E52" s="74">
        <f t="shared" si="1"/>
        <v>137.84069293898497</v>
      </c>
      <c r="F52" s="2">
        <f>'4b_Artisans by province'!E83</f>
        <v>1910505</v>
      </c>
      <c r="G52" s="2">
        <v>1936730</v>
      </c>
      <c r="H52" s="74">
        <f t="shared" si="2"/>
        <v>100.00690964539385</v>
      </c>
      <c r="I52" s="74">
        <f t="shared" si="9"/>
        <v>100.843569662317</v>
      </c>
      <c r="J52" s="12">
        <f>'4b_Agric. workers by province'!E83</f>
        <v>1056852</v>
      </c>
      <c r="K52" s="2">
        <v>1072668</v>
      </c>
      <c r="L52" s="74">
        <f t="shared" si="4"/>
        <v>92.91782610415815</v>
      </c>
      <c r="M52" s="74">
        <f t="shared" si="5"/>
        <v>93.8997071838439</v>
      </c>
      <c r="N52" s="44">
        <f>'Sigortalı Sayıları'!D61</f>
        <v>2662608</v>
      </c>
      <c r="O52" s="2">
        <v>2638908</v>
      </c>
      <c r="P52" s="114">
        <f t="shared" si="6"/>
        <v>108.9355434589161</v>
      </c>
      <c r="Q52" s="114">
        <f t="shared" si="7"/>
        <v>108.2600942006422</v>
      </c>
      <c r="S52" s="2"/>
    </row>
    <row r="53" spans="1:17" ht="15">
      <c r="A53" s="76"/>
      <c r="B53" s="75"/>
      <c r="C53" s="2"/>
      <c r="D53" s="88"/>
      <c r="E53" s="88"/>
      <c r="F53" s="2"/>
      <c r="H53" s="88"/>
      <c r="I53" s="88"/>
      <c r="J53" s="2"/>
      <c r="L53" s="88"/>
      <c r="M53" s="88"/>
      <c r="N53" s="75"/>
      <c r="P53" s="88"/>
      <c r="Q53" s="88"/>
    </row>
    <row r="55" spans="3:14" ht="15">
      <c r="C55" s="70"/>
      <c r="F55" s="70"/>
      <c r="G55" s="70"/>
      <c r="H55" s="70"/>
      <c r="I55" s="70"/>
      <c r="J55" s="70"/>
      <c r="L55" s="70"/>
      <c r="M55" s="70"/>
      <c r="N55" s="70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2"/>
  <sheetViews>
    <sheetView tabSelected="1" zoomScalePageLayoutView="0" workbookViewId="0" topLeftCell="A1">
      <pane ySplit="1" topLeftCell="A87" activePane="bottomLeft" state="frozen"/>
      <selection pane="topLeft" activeCell="X1" sqref="X1"/>
      <selection pane="bottomLeft" activeCell="B1" sqref="B1"/>
    </sheetView>
  </sheetViews>
  <sheetFormatPr defaultColWidth="8.8515625" defaultRowHeight="15"/>
  <cols>
    <col min="1" max="1" width="17.28125" style="0" bestFit="1" customWidth="1"/>
    <col min="2" max="2" width="70.421875" style="0" customWidth="1"/>
    <col min="3" max="3" width="13.421875" style="0" bestFit="1" customWidth="1"/>
    <col min="4" max="4" width="12.00390625" style="0" customWidth="1"/>
    <col min="5" max="5" width="13.421875" style="0" bestFit="1" customWidth="1"/>
    <col min="6" max="6" width="17.8515625" style="0" customWidth="1"/>
    <col min="7" max="7" width="28.421875" style="0" customWidth="1"/>
    <col min="8" max="8" width="26.7109375" style="0" customWidth="1"/>
    <col min="9" max="9" width="22.00390625" style="0" customWidth="1"/>
    <col min="10" max="11" width="21.28125" style="0" bestFit="1" customWidth="1"/>
    <col min="12" max="12" width="30.00390625" style="0" customWidth="1"/>
    <col min="13" max="13" width="30.421875" style="0" customWidth="1"/>
  </cols>
  <sheetData>
    <row r="1" spans="1:13" ht="60.75" thickBot="1">
      <c r="A1" s="16" t="s">
        <v>176</v>
      </c>
      <c r="B1" s="147" t="s">
        <v>177</v>
      </c>
      <c r="C1" s="115">
        <v>40878</v>
      </c>
      <c r="D1" s="89">
        <v>41214</v>
      </c>
      <c r="E1" s="97">
        <v>41244</v>
      </c>
      <c r="F1" s="34" t="s">
        <v>275</v>
      </c>
      <c r="G1" s="36" t="s">
        <v>276</v>
      </c>
      <c r="H1" s="13" t="s">
        <v>277</v>
      </c>
      <c r="I1" s="34" t="s">
        <v>278</v>
      </c>
      <c r="J1" s="63" t="s">
        <v>280</v>
      </c>
      <c r="K1" s="61" t="s">
        <v>279</v>
      </c>
      <c r="L1" s="43" t="s">
        <v>281</v>
      </c>
      <c r="M1" s="13" t="s">
        <v>282</v>
      </c>
    </row>
    <row r="2" spans="1:14" ht="15">
      <c r="A2" s="148" t="s">
        <v>178</v>
      </c>
      <c r="B2" s="4" t="s">
        <v>179</v>
      </c>
      <c r="C2" s="12">
        <v>81723</v>
      </c>
      <c r="D2" s="11">
        <v>90197</v>
      </c>
      <c r="E2" s="95">
        <v>90531</v>
      </c>
      <c r="F2" s="32">
        <f>E2/$E$90</f>
        <v>0.007582402120000469</v>
      </c>
      <c r="G2" s="14">
        <f>(E2-C2)/C2</f>
        <v>0.10777871590617084</v>
      </c>
      <c r="H2" s="8">
        <f>E2-C2</f>
        <v>8808</v>
      </c>
      <c r="I2" s="37">
        <f>H2/$H$90</f>
        <v>0.009693170650646376</v>
      </c>
      <c r="J2" s="2">
        <v>90824.361</v>
      </c>
      <c r="K2" s="11">
        <v>91775.624</v>
      </c>
      <c r="L2" s="37">
        <f>(K2-J2)/J2</f>
        <v>0.010473654749962862</v>
      </c>
      <c r="M2" s="12">
        <f>K2-J2</f>
        <v>951.2629999999917</v>
      </c>
      <c r="N2" s="2"/>
    </row>
    <row r="3" spans="1:14" ht="15">
      <c r="A3" s="149" t="s">
        <v>180</v>
      </c>
      <c r="B3" s="5" t="s">
        <v>181</v>
      </c>
      <c r="C3" s="12">
        <v>34233</v>
      </c>
      <c r="D3" s="12">
        <v>38274</v>
      </c>
      <c r="E3" s="96">
        <v>36506</v>
      </c>
      <c r="F3" s="33">
        <f aca="true" t="shared" si="0" ref="F3:F33">E3/$E$90</f>
        <v>0.003057551245349517</v>
      </c>
      <c r="G3" s="15">
        <f aca="true" t="shared" si="1" ref="G3:G33">(E3-C3)/C3</f>
        <v>0.06639792013554173</v>
      </c>
      <c r="H3" s="8">
        <f aca="true" t="shared" si="2" ref="H3:H33">E3-C3</f>
        <v>2273</v>
      </c>
      <c r="I3" s="27">
        <f aca="true" t="shared" si="3" ref="I3:I33">H3/$H$90</f>
        <v>0.002501427893837331</v>
      </c>
      <c r="J3" s="2">
        <v>34782.125</v>
      </c>
      <c r="K3" s="12">
        <v>34988.538</v>
      </c>
      <c r="L3" s="27">
        <f aca="true" t="shared" si="4" ref="L3:L33">(K3-J3)/J3</f>
        <v>0.005934456276032602</v>
      </c>
      <c r="M3" s="12">
        <f aca="true" t="shared" si="5" ref="M3:M33">K3-J3</f>
        <v>206.41300000000047</v>
      </c>
      <c r="N3" s="2"/>
    </row>
    <row r="4" spans="1:14" ht="15">
      <c r="A4" s="149" t="s">
        <v>182</v>
      </c>
      <c r="B4" s="5" t="s">
        <v>183</v>
      </c>
      <c r="C4" s="12">
        <v>8156</v>
      </c>
      <c r="D4" s="12">
        <v>8745</v>
      </c>
      <c r="E4" s="96">
        <v>8846</v>
      </c>
      <c r="F4" s="33">
        <f t="shared" si="0"/>
        <v>0.0007408946013357209</v>
      </c>
      <c r="G4" s="15">
        <f t="shared" si="1"/>
        <v>0.08460029426189308</v>
      </c>
      <c r="H4" s="8">
        <f t="shared" si="2"/>
        <v>690</v>
      </c>
      <c r="I4" s="27">
        <f t="shared" si="3"/>
        <v>0.0007593423874825159</v>
      </c>
      <c r="J4" s="2">
        <v>8865.5166</v>
      </c>
      <c r="K4" s="12">
        <v>8915.415</v>
      </c>
      <c r="L4" s="27">
        <f t="shared" si="4"/>
        <v>0.005628369135307922</v>
      </c>
      <c r="M4" s="12">
        <f t="shared" si="5"/>
        <v>49.89840000000004</v>
      </c>
      <c r="N4" s="2"/>
    </row>
    <row r="5" spans="1:14" ht="15">
      <c r="A5" s="149" t="s">
        <v>184</v>
      </c>
      <c r="B5" s="5" t="s">
        <v>185</v>
      </c>
      <c r="C5" s="12">
        <v>51662</v>
      </c>
      <c r="D5" s="12">
        <v>51485</v>
      </c>
      <c r="E5" s="96">
        <v>50949</v>
      </c>
      <c r="F5" s="33">
        <f t="shared" si="0"/>
        <v>0.00426722123484667</v>
      </c>
      <c r="G5" s="15">
        <f t="shared" si="1"/>
        <v>-0.0138012465642058</v>
      </c>
      <c r="H5" s="8">
        <f t="shared" si="2"/>
        <v>-713</v>
      </c>
      <c r="I5" s="27">
        <f t="shared" si="3"/>
        <v>-0.0007846538003985997</v>
      </c>
      <c r="J5" s="2">
        <v>48626.208</v>
      </c>
      <c r="K5" s="12">
        <v>48423.887</v>
      </c>
      <c r="L5" s="27">
        <f t="shared" si="4"/>
        <v>-0.004160739821620396</v>
      </c>
      <c r="M5" s="12">
        <f t="shared" si="5"/>
        <v>-202.32099999999627</v>
      </c>
      <c r="N5" s="2"/>
    </row>
    <row r="6" spans="1:14" ht="15">
      <c r="A6" s="149" t="s">
        <v>186</v>
      </c>
      <c r="B6" s="5" t="s">
        <v>187</v>
      </c>
      <c r="C6" s="12">
        <v>3704</v>
      </c>
      <c r="D6" s="12">
        <v>3720</v>
      </c>
      <c r="E6" s="96">
        <v>3757</v>
      </c>
      <c r="F6" s="33">
        <f t="shared" si="0"/>
        <v>0.00031466663093130266</v>
      </c>
      <c r="G6" s="15">
        <f t="shared" si="1"/>
        <v>0.014308855291576673</v>
      </c>
      <c r="H6" s="8">
        <f t="shared" si="2"/>
        <v>53</v>
      </c>
      <c r="I6" s="27">
        <f t="shared" si="3"/>
        <v>5.8326299328367164E-05</v>
      </c>
      <c r="J6" s="2">
        <v>3712.5716</v>
      </c>
      <c r="K6" s="12">
        <v>3790.5853</v>
      </c>
      <c r="L6" s="27">
        <f t="shared" si="4"/>
        <v>0.02101338597752565</v>
      </c>
      <c r="M6" s="12">
        <f t="shared" si="5"/>
        <v>78.01369999999997</v>
      </c>
      <c r="N6" s="2"/>
    </row>
    <row r="7" spans="1:14" ht="15">
      <c r="A7" s="149" t="s">
        <v>188</v>
      </c>
      <c r="B7" s="5" t="s">
        <v>189</v>
      </c>
      <c r="C7" s="12">
        <v>22197</v>
      </c>
      <c r="D7" s="12">
        <v>22545</v>
      </c>
      <c r="E7" s="96">
        <v>22518</v>
      </c>
      <c r="F7" s="33">
        <f t="shared" si="0"/>
        <v>0.0018859896713630752</v>
      </c>
      <c r="G7" s="15">
        <f t="shared" si="1"/>
        <v>0.01446141370455467</v>
      </c>
      <c r="H7" s="8">
        <f t="shared" si="2"/>
        <v>321</v>
      </c>
      <c r="I7" s="27">
        <f t="shared" si="3"/>
        <v>0.0003532592846114313</v>
      </c>
      <c r="J7" s="2">
        <v>22583.571</v>
      </c>
      <c r="K7" s="12">
        <v>23188.267</v>
      </c>
      <c r="L7" s="27">
        <f t="shared" si="4"/>
        <v>0.026775924852628485</v>
      </c>
      <c r="M7" s="12">
        <f t="shared" si="5"/>
        <v>604.6959999999999</v>
      </c>
      <c r="N7" s="2"/>
    </row>
    <row r="8" spans="1:14" ht="15">
      <c r="A8" s="149" t="s">
        <v>190</v>
      </c>
      <c r="B8" s="5" t="s">
        <v>191</v>
      </c>
      <c r="C8" s="12">
        <v>57192</v>
      </c>
      <c r="D8" s="12">
        <v>61393</v>
      </c>
      <c r="E8" s="96">
        <v>58961</v>
      </c>
      <c r="F8" s="33">
        <f t="shared" si="0"/>
        <v>0.004938264366872647</v>
      </c>
      <c r="G8" s="15">
        <f t="shared" si="1"/>
        <v>0.030930899426493217</v>
      </c>
      <c r="H8" s="8">
        <f t="shared" si="2"/>
        <v>1769</v>
      </c>
      <c r="I8" s="27">
        <f t="shared" si="3"/>
        <v>0.0019467778021109718</v>
      </c>
      <c r="J8" s="2">
        <v>61607.979</v>
      </c>
      <c r="K8" s="12">
        <v>61520.135</v>
      </c>
      <c r="L8" s="27">
        <f t="shared" si="4"/>
        <v>-0.0014258542712462182</v>
      </c>
      <c r="M8" s="12">
        <f t="shared" si="5"/>
        <v>-87.84399999999732</v>
      </c>
      <c r="N8" s="2"/>
    </row>
    <row r="9" spans="1:14" ht="15">
      <c r="A9" s="149" t="s">
        <v>192</v>
      </c>
      <c r="B9" s="5" t="s">
        <v>193</v>
      </c>
      <c r="C9" s="12">
        <v>4396</v>
      </c>
      <c r="D9" s="12">
        <v>5509</v>
      </c>
      <c r="E9" s="96">
        <v>5202</v>
      </c>
      <c r="F9" s="33">
        <f t="shared" si="0"/>
        <v>0.0004356922582125729</v>
      </c>
      <c r="G9" s="15">
        <f t="shared" si="1"/>
        <v>0.18334849863512284</v>
      </c>
      <c r="H9" s="8">
        <f t="shared" si="2"/>
        <v>806</v>
      </c>
      <c r="I9" s="27">
        <f t="shared" si="3"/>
        <v>0.000886999948276678</v>
      </c>
      <c r="J9" s="2">
        <v>5334.5599</v>
      </c>
      <c r="K9" s="12">
        <v>5347.45889999999</v>
      </c>
      <c r="L9" s="27">
        <f t="shared" si="4"/>
        <v>0.002418006403862749</v>
      </c>
      <c r="M9" s="12">
        <f t="shared" si="5"/>
        <v>12.898999999989428</v>
      </c>
      <c r="N9" s="2"/>
    </row>
    <row r="10" spans="1:14" ht="15">
      <c r="A10" s="149">
        <v>10</v>
      </c>
      <c r="B10" s="5" t="s">
        <v>194</v>
      </c>
      <c r="C10" s="12">
        <v>379772</v>
      </c>
      <c r="D10" s="12">
        <v>406091</v>
      </c>
      <c r="E10" s="96">
        <v>408568</v>
      </c>
      <c r="F10" s="33">
        <f t="shared" si="0"/>
        <v>0.03421951452391282</v>
      </c>
      <c r="G10" s="15">
        <f t="shared" si="1"/>
        <v>0.07582444203364123</v>
      </c>
      <c r="H10" s="8">
        <f t="shared" si="2"/>
        <v>28796</v>
      </c>
      <c r="I10" s="27">
        <f t="shared" si="3"/>
        <v>0.031689888970937</v>
      </c>
      <c r="J10" s="2">
        <v>408069.55</v>
      </c>
      <c r="K10" s="12">
        <v>410825.09</v>
      </c>
      <c r="L10" s="27">
        <f t="shared" si="4"/>
        <v>0.006752623419218702</v>
      </c>
      <c r="M10" s="12">
        <f t="shared" si="5"/>
        <v>2755.5400000000373</v>
      </c>
      <c r="N10" s="2"/>
    </row>
    <row r="11" spans="1:14" ht="15">
      <c r="A11" s="149">
        <v>11</v>
      </c>
      <c r="B11" s="5" t="s">
        <v>195</v>
      </c>
      <c r="C11" s="12">
        <v>12252</v>
      </c>
      <c r="D11" s="12">
        <v>12695</v>
      </c>
      <c r="E11" s="96">
        <v>12656</v>
      </c>
      <c r="F11" s="33">
        <f t="shared" si="0"/>
        <v>0.0010600002345133263</v>
      </c>
      <c r="G11" s="15">
        <f t="shared" si="1"/>
        <v>0.03297420829252367</v>
      </c>
      <c r="H11" s="8">
        <f t="shared" si="2"/>
        <v>404</v>
      </c>
      <c r="I11" s="27">
        <f t="shared" si="3"/>
        <v>0.00044460047035208174</v>
      </c>
      <c r="J11" s="2">
        <v>12843.044</v>
      </c>
      <c r="K11" s="12">
        <v>12887.668</v>
      </c>
      <c r="L11" s="27">
        <f t="shared" si="4"/>
        <v>0.003474565687075416</v>
      </c>
      <c r="M11" s="12">
        <f t="shared" si="5"/>
        <v>44.623999999999796</v>
      </c>
      <c r="N11" s="2"/>
    </row>
    <row r="12" spans="1:14" ht="15">
      <c r="A12" s="149">
        <v>12</v>
      </c>
      <c r="B12" s="5" t="s">
        <v>196</v>
      </c>
      <c r="C12" s="12">
        <v>5400</v>
      </c>
      <c r="D12" s="12">
        <v>4888</v>
      </c>
      <c r="E12" s="96">
        <v>5236</v>
      </c>
      <c r="F12" s="33">
        <f t="shared" si="0"/>
        <v>0.00043853992003095577</v>
      </c>
      <c r="G12" s="15">
        <f t="shared" si="1"/>
        <v>-0.03037037037037037</v>
      </c>
      <c r="H12" s="8">
        <f t="shared" si="2"/>
        <v>-164</v>
      </c>
      <c r="I12" s="27">
        <f t="shared" si="3"/>
        <v>-0.00018048137905381538</v>
      </c>
      <c r="J12" s="2">
        <v>4088.0374</v>
      </c>
      <c r="K12" s="12">
        <v>4151.756</v>
      </c>
      <c r="L12" s="27">
        <f t="shared" si="4"/>
        <v>0.015586599085419362</v>
      </c>
      <c r="M12" s="12">
        <f t="shared" si="5"/>
        <v>63.71860000000015</v>
      </c>
      <c r="N12" s="2"/>
    </row>
    <row r="13" spans="1:14" ht="15">
      <c r="A13" s="149">
        <v>13</v>
      </c>
      <c r="B13" s="5" t="s">
        <v>197</v>
      </c>
      <c r="C13" s="12">
        <v>392550</v>
      </c>
      <c r="D13" s="12">
        <v>428777</v>
      </c>
      <c r="E13" s="96">
        <v>430213</v>
      </c>
      <c r="F13" s="33">
        <f t="shared" si="0"/>
        <v>0.03603238629035095</v>
      </c>
      <c r="G13" s="15">
        <f t="shared" si="1"/>
        <v>0.09594446567316266</v>
      </c>
      <c r="H13" s="8">
        <f t="shared" si="2"/>
        <v>37663</v>
      </c>
      <c r="I13" s="27">
        <f t="shared" si="3"/>
        <v>0.0414479888981942</v>
      </c>
      <c r="J13" s="2">
        <v>428243.52</v>
      </c>
      <c r="K13" s="12">
        <v>429861.9</v>
      </c>
      <c r="L13" s="27">
        <f t="shared" si="4"/>
        <v>0.0037791114737708224</v>
      </c>
      <c r="M13" s="12">
        <f t="shared" si="5"/>
        <v>1618.3800000000047</v>
      </c>
      <c r="N13" s="2"/>
    </row>
    <row r="14" spans="1:14" ht="15">
      <c r="A14" s="149">
        <v>14</v>
      </c>
      <c r="B14" s="5" t="s">
        <v>198</v>
      </c>
      <c r="C14" s="12">
        <v>413218</v>
      </c>
      <c r="D14" s="12">
        <v>451164</v>
      </c>
      <c r="E14" s="96">
        <v>454754</v>
      </c>
      <c r="F14" s="33">
        <f t="shared" si="0"/>
        <v>0.0380878118399078</v>
      </c>
      <c r="G14" s="15">
        <f t="shared" si="1"/>
        <v>0.10051837044852838</v>
      </c>
      <c r="H14" s="8">
        <f t="shared" si="2"/>
        <v>41536</v>
      </c>
      <c r="I14" s="27">
        <f t="shared" si="3"/>
        <v>0.04571021073401997</v>
      </c>
      <c r="J14" s="2">
        <v>460492.5</v>
      </c>
      <c r="K14" s="12">
        <v>464034.4</v>
      </c>
      <c r="L14" s="27">
        <f t="shared" si="4"/>
        <v>0.007691547636497931</v>
      </c>
      <c r="M14" s="12">
        <f t="shared" si="5"/>
        <v>3541.9000000000233</v>
      </c>
      <c r="N14" s="2"/>
    </row>
    <row r="15" spans="1:14" ht="15">
      <c r="A15" s="149">
        <v>15</v>
      </c>
      <c r="B15" s="5" t="s">
        <v>199</v>
      </c>
      <c r="C15" s="12">
        <v>53034</v>
      </c>
      <c r="D15" s="12">
        <v>60241</v>
      </c>
      <c r="E15" s="96">
        <v>60591</v>
      </c>
      <c r="F15" s="33">
        <f t="shared" si="0"/>
        <v>0.005074784624636295</v>
      </c>
      <c r="G15" s="15">
        <f t="shared" si="1"/>
        <v>0.1424934947392239</v>
      </c>
      <c r="H15" s="8">
        <f t="shared" si="2"/>
        <v>7557</v>
      </c>
      <c r="I15" s="27">
        <f t="shared" si="3"/>
        <v>0.008316449887254163</v>
      </c>
      <c r="J15" s="2">
        <v>61267.349</v>
      </c>
      <c r="K15" s="12">
        <v>61816.62</v>
      </c>
      <c r="L15" s="27">
        <f t="shared" si="4"/>
        <v>0.008965150426208266</v>
      </c>
      <c r="M15" s="12">
        <f t="shared" si="5"/>
        <v>549.2710000000006</v>
      </c>
      <c r="N15" s="2"/>
    </row>
    <row r="16" spans="1:14" ht="15">
      <c r="A16" s="149">
        <v>16</v>
      </c>
      <c r="B16" s="5" t="s">
        <v>200</v>
      </c>
      <c r="C16" s="12">
        <v>65570</v>
      </c>
      <c r="D16" s="12">
        <v>64535</v>
      </c>
      <c r="E16" s="96">
        <v>64067</v>
      </c>
      <c r="F16" s="33">
        <f t="shared" si="0"/>
        <v>0.0053659161681862575</v>
      </c>
      <c r="G16" s="15">
        <f t="shared" si="1"/>
        <v>-0.02292206801891109</v>
      </c>
      <c r="H16" s="8">
        <f t="shared" si="2"/>
        <v>-1503</v>
      </c>
      <c r="I16" s="27">
        <f t="shared" si="3"/>
        <v>-0.0016540458092553932</v>
      </c>
      <c r="J16" s="2">
        <v>65301.726</v>
      </c>
      <c r="K16" s="12">
        <v>64995.606</v>
      </c>
      <c r="L16" s="27">
        <f t="shared" si="4"/>
        <v>-0.004687778084150526</v>
      </c>
      <c r="M16" s="12">
        <f t="shared" si="5"/>
        <v>-306.1200000000026</v>
      </c>
      <c r="N16" s="2"/>
    </row>
    <row r="17" spans="1:14" ht="15">
      <c r="A17" s="149">
        <v>17</v>
      </c>
      <c r="B17" s="5" t="s">
        <v>201</v>
      </c>
      <c r="C17" s="12">
        <v>39523</v>
      </c>
      <c r="D17" s="12">
        <v>41204</v>
      </c>
      <c r="E17" s="96">
        <v>41251</v>
      </c>
      <c r="F17" s="33">
        <f t="shared" si="0"/>
        <v>0.00345496757853265</v>
      </c>
      <c r="G17" s="15">
        <f t="shared" si="1"/>
        <v>0.0437213774258027</v>
      </c>
      <c r="H17" s="8">
        <f t="shared" si="2"/>
        <v>1728</v>
      </c>
      <c r="I17" s="27">
        <f t="shared" si="3"/>
        <v>0.001901657457347518</v>
      </c>
      <c r="J17" s="2">
        <v>40926.615</v>
      </c>
      <c r="K17" s="12">
        <v>40838.022</v>
      </c>
      <c r="L17" s="27">
        <f t="shared" si="4"/>
        <v>-0.0021646793901719153</v>
      </c>
      <c r="M17" s="12">
        <f t="shared" si="5"/>
        <v>-88.59300000000076</v>
      </c>
      <c r="N17" s="2"/>
    </row>
    <row r="18" spans="1:14" ht="15">
      <c r="A18" s="149">
        <v>18</v>
      </c>
      <c r="B18" s="5" t="s">
        <v>202</v>
      </c>
      <c r="C18" s="12">
        <v>68222</v>
      </c>
      <c r="D18" s="12">
        <v>69048</v>
      </c>
      <c r="E18" s="96">
        <v>68778</v>
      </c>
      <c r="F18" s="33">
        <f t="shared" si="0"/>
        <v>0.0057604848395510075</v>
      </c>
      <c r="G18" s="15">
        <f t="shared" si="1"/>
        <v>0.00814986368033772</v>
      </c>
      <c r="H18" s="8">
        <f t="shared" si="2"/>
        <v>556</v>
      </c>
      <c r="I18" s="27">
        <f t="shared" si="3"/>
        <v>0.0006118758948409838</v>
      </c>
      <c r="J18" s="2">
        <v>70415.37</v>
      </c>
      <c r="K18" s="12">
        <v>70288.605</v>
      </c>
      <c r="L18" s="27">
        <f t="shared" si="4"/>
        <v>-0.0018002461678465855</v>
      </c>
      <c r="M18" s="12">
        <f t="shared" si="5"/>
        <v>-126.76499999999942</v>
      </c>
      <c r="N18" s="2"/>
    </row>
    <row r="19" spans="1:14" ht="15">
      <c r="A19" s="149">
        <v>19</v>
      </c>
      <c r="B19" s="5" t="s">
        <v>203</v>
      </c>
      <c r="C19" s="12">
        <v>8809</v>
      </c>
      <c r="D19" s="12">
        <v>9354</v>
      </c>
      <c r="E19" s="96">
        <v>9187</v>
      </c>
      <c r="F19" s="33">
        <f t="shared" si="0"/>
        <v>0.0007694549742789134</v>
      </c>
      <c r="G19" s="15">
        <f t="shared" si="1"/>
        <v>0.042910659552730164</v>
      </c>
      <c r="H19" s="8">
        <f t="shared" si="2"/>
        <v>378</v>
      </c>
      <c r="I19" s="27">
        <f t="shared" si="3"/>
        <v>0.00041598756879476957</v>
      </c>
      <c r="J19" s="2">
        <v>9390.95999999999</v>
      </c>
      <c r="K19" s="12">
        <v>9414.3861</v>
      </c>
      <c r="L19" s="27">
        <f t="shared" si="4"/>
        <v>0.002494537299702023</v>
      </c>
      <c r="M19" s="12">
        <f t="shared" si="5"/>
        <v>23.426100000009683</v>
      </c>
      <c r="N19" s="2"/>
    </row>
    <row r="20" spans="1:14" ht="15">
      <c r="A20" s="149">
        <v>20</v>
      </c>
      <c r="B20" s="5" t="s">
        <v>204</v>
      </c>
      <c r="C20" s="12">
        <v>77653</v>
      </c>
      <c r="D20" s="12">
        <v>76064</v>
      </c>
      <c r="E20" s="96">
        <v>75509</v>
      </c>
      <c r="F20" s="33">
        <f t="shared" si="0"/>
        <v>0.006324238124831443</v>
      </c>
      <c r="G20" s="15">
        <f t="shared" si="1"/>
        <v>-0.027610008628127698</v>
      </c>
      <c r="H20" s="8">
        <f t="shared" si="2"/>
        <v>-2144</v>
      </c>
      <c r="I20" s="27">
        <f t="shared" si="3"/>
        <v>-0.002359463882264513</v>
      </c>
      <c r="J20" s="2">
        <v>76149.421</v>
      </c>
      <c r="K20" s="12">
        <v>75588.064</v>
      </c>
      <c r="L20" s="27">
        <f t="shared" si="4"/>
        <v>-0.007371782905611372</v>
      </c>
      <c r="M20" s="12">
        <f t="shared" si="5"/>
        <v>-561.3570000000036</v>
      </c>
      <c r="N20" s="2"/>
    </row>
    <row r="21" spans="1:14" ht="15">
      <c r="A21" s="149">
        <v>21</v>
      </c>
      <c r="B21" s="5" t="s">
        <v>205</v>
      </c>
      <c r="C21" s="12">
        <v>10144</v>
      </c>
      <c r="D21" s="12">
        <v>13669</v>
      </c>
      <c r="E21" s="96">
        <v>14095</v>
      </c>
      <c r="F21" s="33">
        <f t="shared" si="0"/>
        <v>0.0011805233332384112</v>
      </c>
      <c r="G21" s="15">
        <f t="shared" si="1"/>
        <v>0.38949132492113564</v>
      </c>
      <c r="H21" s="8">
        <f t="shared" si="2"/>
        <v>3951</v>
      </c>
      <c r="I21" s="27">
        <f t="shared" si="3"/>
        <v>0.004348060540497711</v>
      </c>
      <c r="J21" s="2">
        <v>13441.729</v>
      </c>
      <c r="K21" s="12">
        <v>13908.39</v>
      </c>
      <c r="L21" s="27">
        <f t="shared" si="4"/>
        <v>0.03471733435482891</v>
      </c>
      <c r="M21" s="12">
        <f t="shared" si="5"/>
        <v>466.66100000000006</v>
      </c>
      <c r="N21" s="2"/>
    </row>
    <row r="22" spans="1:14" ht="15">
      <c r="A22" s="149">
        <v>22</v>
      </c>
      <c r="B22" s="5" t="s">
        <v>206</v>
      </c>
      <c r="C22" s="12">
        <v>159846</v>
      </c>
      <c r="D22" s="12">
        <v>169767</v>
      </c>
      <c r="E22" s="96">
        <v>170217</v>
      </c>
      <c r="F22" s="33">
        <f t="shared" si="0"/>
        <v>0.01425648387469618</v>
      </c>
      <c r="G22" s="15">
        <f t="shared" si="1"/>
        <v>0.06488119815322248</v>
      </c>
      <c r="H22" s="8">
        <f t="shared" si="2"/>
        <v>10371</v>
      </c>
      <c r="I22" s="27">
        <f t="shared" si="3"/>
        <v>0.011413246232726337</v>
      </c>
      <c r="J22" s="2">
        <v>170098.08</v>
      </c>
      <c r="K22" s="12">
        <v>170640.87</v>
      </c>
      <c r="L22" s="27">
        <f t="shared" si="4"/>
        <v>0.0031910413098137744</v>
      </c>
      <c r="M22" s="12">
        <f t="shared" si="5"/>
        <v>542.7900000000081</v>
      </c>
      <c r="N22" s="2"/>
    </row>
    <row r="23" spans="1:14" ht="15">
      <c r="A23" s="149">
        <v>23</v>
      </c>
      <c r="B23" s="5" t="s">
        <v>207</v>
      </c>
      <c r="C23" s="12">
        <v>193899</v>
      </c>
      <c r="D23" s="12">
        <v>204719</v>
      </c>
      <c r="E23" s="96">
        <v>202306</v>
      </c>
      <c r="F23" s="33">
        <f t="shared" si="0"/>
        <v>0.01694409034793402</v>
      </c>
      <c r="G23" s="15">
        <f t="shared" si="1"/>
        <v>0.043357624330192523</v>
      </c>
      <c r="H23" s="8">
        <f t="shared" si="2"/>
        <v>8407</v>
      </c>
      <c r="I23" s="27">
        <f t="shared" si="3"/>
        <v>0.009251871668935523</v>
      </c>
      <c r="J23" s="2">
        <v>206714.45</v>
      </c>
      <c r="K23" s="12">
        <v>207253.49</v>
      </c>
      <c r="L23" s="27">
        <f t="shared" si="4"/>
        <v>0.0026076551494101114</v>
      </c>
      <c r="M23" s="12">
        <f t="shared" si="5"/>
        <v>539.039999999979</v>
      </c>
      <c r="N23" s="2"/>
    </row>
    <row r="24" spans="1:14" ht="15">
      <c r="A24" s="149">
        <v>24</v>
      </c>
      <c r="B24" s="5" t="s">
        <v>208</v>
      </c>
      <c r="C24" s="12">
        <v>158175</v>
      </c>
      <c r="D24" s="12">
        <v>166378</v>
      </c>
      <c r="E24" s="96">
        <v>164795</v>
      </c>
      <c r="F24" s="33">
        <f t="shared" si="0"/>
        <v>0.013802365569423483</v>
      </c>
      <c r="G24" s="15">
        <f t="shared" si="1"/>
        <v>0.04185237869448396</v>
      </c>
      <c r="H24" s="8">
        <f t="shared" si="2"/>
        <v>6620</v>
      </c>
      <c r="I24" s="27">
        <f t="shared" si="3"/>
        <v>0.007285284934977181</v>
      </c>
      <c r="J24" s="2">
        <v>165636.17</v>
      </c>
      <c r="K24" s="12">
        <v>165462.69</v>
      </c>
      <c r="L24" s="27">
        <f t="shared" si="4"/>
        <v>-0.001047355779839696</v>
      </c>
      <c r="M24" s="12">
        <f t="shared" si="5"/>
        <v>-173.48000000001048</v>
      </c>
      <c r="N24" s="2"/>
    </row>
    <row r="25" spans="1:14" ht="15">
      <c r="A25" s="149">
        <v>25</v>
      </c>
      <c r="B25" s="5" t="s">
        <v>209</v>
      </c>
      <c r="C25" s="12">
        <v>357757</v>
      </c>
      <c r="D25" s="12">
        <v>357562</v>
      </c>
      <c r="E25" s="96">
        <v>357841</v>
      </c>
      <c r="F25" s="33">
        <f t="shared" si="0"/>
        <v>0.029970886845645004</v>
      </c>
      <c r="G25" s="15">
        <f t="shared" si="1"/>
        <v>0.0002347962443781673</v>
      </c>
      <c r="H25" s="8">
        <f t="shared" si="2"/>
        <v>84</v>
      </c>
      <c r="I25" s="27">
        <f t="shared" si="3"/>
        <v>9.244168195439324E-05</v>
      </c>
      <c r="J25" s="2">
        <v>361095.36</v>
      </c>
      <c r="K25" s="12">
        <v>361081.63</v>
      </c>
      <c r="L25" s="27">
        <f t="shared" si="4"/>
        <v>-3.8023196974841696E-05</v>
      </c>
      <c r="M25" s="12">
        <f t="shared" si="5"/>
        <v>-13.729999999981374</v>
      </c>
      <c r="N25" s="2"/>
    </row>
    <row r="26" spans="1:14" ht="15">
      <c r="A26" s="149">
        <v>26</v>
      </c>
      <c r="B26" s="5" t="s">
        <v>210</v>
      </c>
      <c r="C26" s="12">
        <v>40324</v>
      </c>
      <c r="D26" s="12">
        <v>33646</v>
      </c>
      <c r="E26" s="96">
        <v>33407</v>
      </c>
      <c r="F26" s="33">
        <f t="shared" si="0"/>
        <v>0.0027979952460798585</v>
      </c>
      <c r="G26" s="15">
        <f t="shared" si="1"/>
        <v>-0.17153556194821942</v>
      </c>
      <c r="H26" s="8">
        <f t="shared" si="2"/>
        <v>-6917</v>
      </c>
      <c r="I26" s="27">
        <f t="shared" si="3"/>
        <v>-0.007612132310458786</v>
      </c>
      <c r="J26" s="2">
        <v>34551.483</v>
      </c>
      <c r="K26" s="12">
        <v>34101.466</v>
      </c>
      <c r="L26" s="27">
        <f t="shared" si="4"/>
        <v>-0.013024535010552219</v>
      </c>
      <c r="M26" s="12">
        <f t="shared" si="5"/>
        <v>-450.0169999999998</v>
      </c>
      <c r="N26" s="2"/>
    </row>
    <row r="27" spans="1:14" ht="15">
      <c r="A27" s="149">
        <v>27</v>
      </c>
      <c r="B27" s="5" t="s">
        <v>211</v>
      </c>
      <c r="C27" s="12">
        <v>85776</v>
      </c>
      <c r="D27" s="12">
        <v>100514</v>
      </c>
      <c r="E27" s="96">
        <v>98940</v>
      </c>
      <c r="F27" s="33">
        <f t="shared" si="0"/>
        <v>0.008286695891494035</v>
      </c>
      <c r="G27" s="15">
        <f t="shared" si="1"/>
        <v>0.15346950195858983</v>
      </c>
      <c r="H27" s="8">
        <f t="shared" si="2"/>
        <v>13164</v>
      </c>
      <c r="I27" s="27">
        <f t="shared" si="3"/>
        <v>0.014486932157709912</v>
      </c>
      <c r="J27" s="2">
        <v>98656.596</v>
      </c>
      <c r="K27" s="12">
        <v>99353.673</v>
      </c>
      <c r="L27" s="27">
        <f t="shared" si="4"/>
        <v>0.007065690772464825</v>
      </c>
      <c r="M27" s="12">
        <f t="shared" si="5"/>
        <v>697.0769999999902</v>
      </c>
      <c r="N27" s="2"/>
    </row>
    <row r="28" spans="1:14" ht="15">
      <c r="A28" s="149">
        <v>28</v>
      </c>
      <c r="B28" s="5" t="s">
        <v>212</v>
      </c>
      <c r="C28" s="12">
        <v>169667</v>
      </c>
      <c r="D28" s="12">
        <v>158934</v>
      </c>
      <c r="E28" s="96">
        <v>157293</v>
      </c>
      <c r="F28" s="33">
        <f t="shared" si="0"/>
        <v>0.013174037364673248</v>
      </c>
      <c r="G28" s="15">
        <f t="shared" si="1"/>
        <v>-0.07293109443792842</v>
      </c>
      <c r="H28" s="8">
        <f t="shared" si="2"/>
        <v>-12374</v>
      </c>
      <c r="I28" s="27">
        <f t="shared" si="3"/>
        <v>-0.013617540148853118</v>
      </c>
      <c r="J28" s="2">
        <v>166022.78</v>
      </c>
      <c r="K28" s="12">
        <v>164581.83</v>
      </c>
      <c r="L28" s="27">
        <f t="shared" si="4"/>
        <v>-0.008679230645336813</v>
      </c>
      <c r="M28" s="12">
        <f t="shared" si="5"/>
        <v>-1440.9500000000116</v>
      </c>
      <c r="N28" s="2"/>
    </row>
    <row r="29" spans="1:14" ht="15">
      <c r="A29" s="149">
        <v>29</v>
      </c>
      <c r="B29" s="5" t="s">
        <v>213</v>
      </c>
      <c r="C29" s="12">
        <v>98091</v>
      </c>
      <c r="D29" s="12">
        <v>124299</v>
      </c>
      <c r="E29" s="96">
        <v>124728</v>
      </c>
      <c r="F29" s="33">
        <f t="shared" si="0"/>
        <v>0.010446563625978046</v>
      </c>
      <c r="G29" s="15">
        <f t="shared" si="1"/>
        <v>0.27155396519558367</v>
      </c>
      <c r="H29" s="8">
        <f t="shared" si="2"/>
        <v>26637</v>
      </c>
      <c r="I29" s="27">
        <f t="shared" si="3"/>
        <v>0.029313917645466342</v>
      </c>
      <c r="J29" s="2">
        <v>121225.25</v>
      </c>
      <c r="K29" s="12">
        <v>123049.92</v>
      </c>
      <c r="L29" s="27">
        <f t="shared" si="4"/>
        <v>0.015051897191385444</v>
      </c>
      <c r="M29" s="12">
        <f t="shared" si="5"/>
        <v>1824.6699999999983</v>
      </c>
      <c r="N29" s="2"/>
    </row>
    <row r="30" spans="1:14" ht="15">
      <c r="A30" s="149">
        <v>30</v>
      </c>
      <c r="B30" s="5" t="s">
        <v>214</v>
      </c>
      <c r="C30" s="12">
        <v>36025</v>
      </c>
      <c r="D30" s="12">
        <v>38929</v>
      </c>
      <c r="E30" s="96">
        <v>40418</v>
      </c>
      <c r="F30" s="33">
        <f t="shared" si="0"/>
        <v>0.003385199863982271</v>
      </c>
      <c r="G30" s="15">
        <f t="shared" si="1"/>
        <v>0.12194309507286606</v>
      </c>
      <c r="H30" s="8">
        <f t="shared" si="2"/>
        <v>4393</v>
      </c>
      <c r="I30" s="27">
        <f t="shared" si="3"/>
        <v>0.004834479866972018</v>
      </c>
      <c r="J30" s="2">
        <v>38997.305</v>
      </c>
      <c r="K30" s="12">
        <v>40012.811</v>
      </c>
      <c r="L30" s="27">
        <f t="shared" si="4"/>
        <v>0.026040414844051434</v>
      </c>
      <c r="M30" s="12">
        <f t="shared" si="5"/>
        <v>1015.5060000000012</v>
      </c>
      <c r="N30" s="2"/>
    </row>
    <row r="31" spans="1:14" ht="15">
      <c r="A31" s="149">
        <v>31</v>
      </c>
      <c r="B31" s="5" t="s">
        <v>215</v>
      </c>
      <c r="C31" s="12">
        <v>116860</v>
      </c>
      <c r="D31" s="12">
        <v>137396</v>
      </c>
      <c r="E31" s="96">
        <v>139836</v>
      </c>
      <c r="F31" s="33">
        <f t="shared" si="0"/>
        <v>0.011711930530452393</v>
      </c>
      <c r="G31" s="15">
        <f t="shared" si="1"/>
        <v>0.1966113297963375</v>
      </c>
      <c r="H31" s="8">
        <f t="shared" si="2"/>
        <v>22976</v>
      </c>
      <c r="I31" s="27">
        <f t="shared" si="3"/>
        <v>0.025285001006954036</v>
      </c>
      <c r="J31" s="2">
        <v>135726.59</v>
      </c>
      <c r="K31" s="12">
        <v>137295.64</v>
      </c>
      <c r="L31" s="27">
        <f t="shared" si="4"/>
        <v>0.011560372952713375</v>
      </c>
      <c r="M31" s="12">
        <f t="shared" si="5"/>
        <v>1569.0500000000175</v>
      </c>
      <c r="N31" s="2"/>
    </row>
    <row r="32" spans="1:14" ht="15">
      <c r="A32" s="149">
        <v>32</v>
      </c>
      <c r="B32" s="5" t="s">
        <v>216</v>
      </c>
      <c r="C32" s="12">
        <v>34343</v>
      </c>
      <c r="D32" s="12">
        <v>41140</v>
      </c>
      <c r="E32" s="96">
        <v>41836</v>
      </c>
      <c r="F32" s="33">
        <f t="shared" si="0"/>
        <v>0.0035039641127607075</v>
      </c>
      <c r="G32" s="15">
        <f t="shared" si="1"/>
        <v>0.21818128876335788</v>
      </c>
      <c r="H32" s="8">
        <f t="shared" si="2"/>
        <v>7493</v>
      </c>
      <c r="I32" s="27">
        <f t="shared" si="3"/>
        <v>0.008246018129574624</v>
      </c>
      <c r="J32" s="2">
        <v>41727.752</v>
      </c>
      <c r="K32" s="12">
        <v>42592.933</v>
      </c>
      <c r="L32" s="27">
        <f t="shared" si="4"/>
        <v>0.020733947038412155</v>
      </c>
      <c r="M32" s="12">
        <f t="shared" si="5"/>
        <v>865.1809999999969</v>
      </c>
      <c r="N32" s="2"/>
    </row>
    <row r="33" spans="1:14" ht="15">
      <c r="A33" s="149">
        <v>33</v>
      </c>
      <c r="B33" s="5" t="s">
        <v>217</v>
      </c>
      <c r="C33" s="12">
        <v>159047</v>
      </c>
      <c r="D33" s="12">
        <v>156500</v>
      </c>
      <c r="E33" s="96">
        <v>155246</v>
      </c>
      <c r="F33" s="33">
        <f t="shared" si="0"/>
        <v>0.013002591372254728</v>
      </c>
      <c r="G33" s="15">
        <f t="shared" si="1"/>
        <v>-0.02389859601249945</v>
      </c>
      <c r="H33" s="8">
        <f t="shared" si="2"/>
        <v>-3801</v>
      </c>
      <c r="I33" s="27">
        <f t="shared" si="3"/>
        <v>-0.004182986108436294</v>
      </c>
      <c r="J33" s="2">
        <v>157048.29</v>
      </c>
      <c r="K33" s="12">
        <v>156653.43</v>
      </c>
      <c r="L33" s="27">
        <f t="shared" si="4"/>
        <v>-0.0025142585124614545</v>
      </c>
      <c r="M33" s="12">
        <f t="shared" si="5"/>
        <v>-394.86000000001513</v>
      </c>
      <c r="N33" s="2"/>
    </row>
    <row r="34" spans="1:14" ht="15">
      <c r="A34" s="149">
        <v>35</v>
      </c>
      <c r="B34" s="5" t="s">
        <v>218</v>
      </c>
      <c r="C34" s="12">
        <v>105069</v>
      </c>
      <c r="D34" s="12">
        <v>100303</v>
      </c>
      <c r="E34" s="96">
        <v>100958</v>
      </c>
      <c r="F34" s="33">
        <f aca="true" t="shared" si="6" ref="F34:F65">E34/$E$90</f>
        <v>0.008455712995890992</v>
      </c>
      <c r="G34" s="15">
        <f aca="true" t="shared" si="7" ref="G34:G65">(E34-C34)/C34</f>
        <v>-0.039126669141231</v>
      </c>
      <c r="H34" s="8">
        <f aca="true" t="shared" si="8" ref="H34:H65">E34-C34</f>
        <v>-4111</v>
      </c>
      <c r="I34" s="27">
        <f aca="true" t="shared" si="9" ref="I34:I65">H34/$H$90</f>
        <v>-0.0045241399346965545</v>
      </c>
      <c r="J34" s="2">
        <v>97417.143</v>
      </c>
      <c r="K34" s="12">
        <v>97005.899</v>
      </c>
      <c r="L34" s="27">
        <f aca="true" t="shared" si="10" ref="L34:L65">(K34-J34)/J34</f>
        <v>-0.00422147465359348</v>
      </c>
      <c r="M34" s="12">
        <f aca="true" t="shared" si="11" ref="M34:M65">K34-J34</f>
        <v>-411.2439999999915</v>
      </c>
      <c r="N34" s="2"/>
    </row>
    <row r="35" spans="1:14" ht="15">
      <c r="A35" s="149">
        <v>36</v>
      </c>
      <c r="B35" s="5" t="s">
        <v>219</v>
      </c>
      <c r="C35" s="12">
        <v>16635</v>
      </c>
      <c r="D35" s="12">
        <v>16333</v>
      </c>
      <c r="E35" s="96">
        <v>16091</v>
      </c>
      <c r="F35" s="33">
        <f t="shared" si="6"/>
        <v>0.0013476978329293563</v>
      </c>
      <c r="G35" s="15">
        <f t="shared" si="7"/>
        <v>-0.03270213405470394</v>
      </c>
      <c r="H35" s="8">
        <f t="shared" si="8"/>
        <v>-544</v>
      </c>
      <c r="I35" s="27">
        <f t="shared" si="9"/>
        <v>-0.0005986699402760705</v>
      </c>
      <c r="J35" s="2">
        <v>16776.875</v>
      </c>
      <c r="K35" s="12">
        <v>16627.153</v>
      </c>
      <c r="L35" s="27">
        <f t="shared" si="10"/>
        <v>-0.008924308013262397</v>
      </c>
      <c r="M35" s="12">
        <f t="shared" si="11"/>
        <v>-149.72200000000157</v>
      </c>
      <c r="N35" s="2"/>
    </row>
    <row r="36" spans="1:14" ht="15">
      <c r="A36" s="149">
        <v>37</v>
      </c>
      <c r="B36" s="5" t="s">
        <v>220</v>
      </c>
      <c r="C36" s="12">
        <v>3587</v>
      </c>
      <c r="D36" s="12">
        <v>3619</v>
      </c>
      <c r="E36" s="96">
        <v>3967</v>
      </c>
      <c r="F36" s="33">
        <f t="shared" si="6"/>
        <v>0.00033225513039778485</v>
      </c>
      <c r="G36" s="15">
        <f t="shared" si="7"/>
        <v>0.10593810984109284</v>
      </c>
      <c r="H36" s="8">
        <f t="shared" si="8"/>
        <v>380</v>
      </c>
      <c r="I36" s="27">
        <f t="shared" si="9"/>
        <v>0.00041818856122225514</v>
      </c>
      <c r="J36" s="2">
        <v>3543.1926</v>
      </c>
      <c r="K36" s="12">
        <v>3731.712</v>
      </c>
      <c r="L36" s="27">
        <f t="shared" si="10"/>
        <v>0.0532060831240165</v>
      </c>
      <c r="M36" s="12">
        <f t="shared" si="11"/>
        <v>188.51940000000013</v>
      </c>
      <c r="N36" s="2"/>
    </row>
    <row r="37" spans="1:14" ht="15">
      <c r="A37" s="149">
        <v>38</v>
      </c>
      <c r="B37" s="5" t="s">
        <v>221</v>
      </c>
      <c r="C37" s="12">
        <v>51798</v>
      </c>
      <c r="D37" s="12">
        <v>50187</v>
      </c>
      <c r="E37" s="96">
        <v>50852</v>
      </c>
      <c r="F37" s="33">
        <f t="shared" si="6"/>
        <v>0.004259097023188343</v>
      </c>
      <c r="G37" s="15">
        <f t="shared" si="7"/>
        <v>-0.01826325340746747</v>
      </c>
      <c r="H37" s="8">
        <f t="shared" si="8"/>
        <v>-946</v>
      </c>
      <c r="I37" s="27">
        <f t="shared" si="9"/>
        <v>-0.0010410694182006667</v>
      </c>
      <c r="J37" s="2">
        <v>50802.024</v>
      </c>
      <c r="K37" s="12">
        <v>51020.5559999999</v>
      </c>
      <c r="L37" s="27">
        <f t="shared" si="10"/>
        <v>0.0043016396354583165</v>
      </c>
      <c r="M37" s="12">
        <f t="shared" si="11"/>
        <v>218.53199999990466</v>
      </c>
      <c r="N37" s="2"/>
    </row>
    <row r="38" spans="1:14" ht="15">
      <c r="A38" s="149">
        <v>39</v>
      </c>
      <c r="B38" s="5" t="s">
        <v>222</v>
      </c>
      <c r="C38" s="12">
        <v>2573</v>
      </c>
      <c r="D38" s="12">
        <v>2417</v>
      </c>
      <c r="E38" s="96">
        <v>2362</v>
      </c>
      <c r="F38" s="33">
        <f t="shared" si="6"/>
        <v>0.00019782874161824245</v>
      </c>
      <c r="G38" s="15">
        <f t="shared" si="7"/>
        <v>-0.08200544111931597</v>
      </c>
      <c r="H38" s="8">
        <f t="shared" si="8"/>
        <v>-211</v>
      </c>
      <c r="I38" s="27">
        <f t="shared" si="9"/>
        <v>-0.00023220470109972587</v>
      </c>
      <c r="J38" s="2">
        <v>2502.4217</v>
      </c>
      <c r="K38" s="12">
        <v>2477.3023</v>
      </c>
      <c r="L38" s="27">
        <f t="shared" si="10"/>
        <v>-0.01003803635494371</v>
      </c>
      <c r="M38" s="12">
        <f t="shared" si="11"/>
        <v>-25.11940000000004</v>
      </c>
      <c r="N38" s="2"/>
    </row>
    <row r="39" spans="1:14" ht="15">
      <c r="A39" s="149">
        <v>41</v>
      </c>
      <c r="B39" s="5" t="s">
        <v>223</v>
      </c>
      <c r="C39" s="12">
        <v>935363</v>
      </c>
      <c r="D39" s="12">
        <v>1051404</v>
      </c>
      <c r="E39" s="96">
        <v>1026433</v>
      </c>
      <c r="F39" s="33">
        <f t="shared" si="6"/>
        <v>0.08596864891847479</v>
      </c>
      <c r="G39" s="15">
        <f t="shared" si="7"/>
        <v>0.09736326966108345</v>
      </c>
      <c r="H39" s="8">
        <f t="shared" si="8"/>
        <v>91070</v>
      </c>
      <c r="I39" s="27">
        <f t="shared" si="9"/>
        <v>0.10022219018555467</v>
      </c>
      <c r="J39" s="2">
        <v>1044629.1</v>
      </c>
      <c r="K39" s="12">
        <v>1044766</v>
      </c>
      <c r="L39" s="27">
        <f t="shared" si="10"/>
        <v>0.0001310512984943874</v>
      </c>
      <c r="M39" s="12">
        <f t="shared" si="11"/>
        <v>136.90000000002328</v>
      </c>
      <c r="N39" s="2"/>
    </row>
    <row r="40" spans="1:14" ht="15">
      <c r="A40" s="149">
        <v>42</v>
      </c>
      <c r="B40" s="5" t="s">
        <v>224</v>
      </c>
      <c r="C40" s="12">
        <v>290785</v>
      </c>
      <c r="D40" s="12">
        <v>330320</v>
      </c>
      <c r="E40" s="96">
        <v>314905</v>
      </c>
      <c r="F40" s="33">
        <f t="shared" si="6"/>
        <v>0.026374792497583677</v>
      </c>
      <c r="G40" s="15">
        <f t="shared" si="7"/>
        <v>0.08294788245611018</v>
      </c>
      <c r="H40" s="8">
        <f t="shared" si="8"/>
        <v>24120</v>
      </c>
      <c r="I40" s="27">
        <f t="shared" si="9"/>
        <v>0.026543968675475774</v>
      </c>
      <c r="J40" s="2">
        <v>310157.44</v>
      </c>
      <c r="K40" s="12">
        <v>310484.66</v>
      </c>
      <c r="L40" s="27">
        <f t="shared" si="10"/>
        <v>0.0010550125768383053</v>
      </c>
      <c r="M40" s="12">
        <f t="shared" si="11"/>
        <v>327.21999999997206</v>
      </c>
      <c r="N40" s="2"/>
    </row>
    <row r="41" spans="1:14" ht="15">
      <c r="A41" s="149">
        <v>43</v>
      </c>
      <c r="B41" s="5" t="s">
        <v>225</v>
      </c>
      <c r="C41" s="12">
        <v>404703</v>
      </c>
      <c r="D41" s="12">
        <v>454007</v>
      </c>
      <c r="E41" s="96">
        <v>448149</v>
      </c>
      <c r="F41" s="33">
        <f t="shared" si="6"/>
        <v>0.03753461165430726</v>
      </c>
      <c r="G41" s="15">
        <f t="shared" si="7"/>
        <v>0.107352799460345</v>
      </c>
      <c r="H41" s="8">
        <f t="shared" si="8"/>
        <v>43446</v>
      </c>
      <c r="I41" s="27">
        <f t="shared" si="9"/>
        <v>0.04781215850226867</v>
      </c>
      <c r="J41" s="2">
        <v>448870.66</v>
      </c>
      <c r="K41" s="12">
        <v>450236.96</v>
      </c>
      <c r="L41" s="27">
        <f t="shared" si="10"/>
        <v>0.003043861231652001</v>
      </c>
      <c r="M41" s="12">
        <f t="shared" si="11"/>
        <v>1366.3000000000466</v>
      </c>
      <c r="N41" s="2"/>
    </row>
    <row r="42" spans="1:14" ht="15">
      <c r="A42" s="149">
        <v>45</v>
      </c>
      <c r="B42" s="5" t="s">
        <v>226</v>
      </c>
      <c r="C42" s="12">
        <v>115655</v>
      </c>
      <c r="D42" s="12">
        <v>131261</v>
      </c>
      <c r="E42" s="96">
        <v>132596</v>
      </c>
      <c r="F42" s="33">
        <f t="shared" si="6"/>
        <v>0.011105546072655579</v>
      </c>
      <c r="G42" s="15">
        <f t="shared" si="7"/>
        <v>0.14647875145908087</v>
      </c>
      <c r="H42" s="8">
        <f t="shared" si="8"/>
        <v>16941</v>
      </c>
      <c r="I42" s="27">
        <f t="shared" si="9"/>
        <v>0.01864350635701638</v>
      </c>
      <c r="J42" s="2">
        <v>133724.32</v>
      </c>
      <c r="K42" s="12">
        <v>134783.47</v>
      </c>
      <c r="L42" s="27">
        <f t="shared" si="10"/>
        <v>0.007920399221323347</v>
      </c>
      <c r="M42" s="12">
        <f t="shared" si="11"/>
        <v>1059.1499999999942</v>
      </c>
      <c r="N42" s="2"/>
    </row>
    <row r="43" spans="1:14" ht="15">
      <c r="A43" s="149">
        <v>46</v>
      </c>
      <c r="B43" s="5" t="s">
        <v>227</v>
      </c>
      <c r="C43" s="12">
        <v>478138</v>
      </c>
      <c r="D43" s="12">
        <v>512389</v>
      </c>
      <c r="E43" s="96">
        <v>511304</v>
      </c>
      <c r="F43" s="33">
        <f t="shared" si="6"/>
        <v>0.04282414348195336</v>
      </c>
      <c r="G43" s="15">
        <f t="shared" si="7"/>
        <v>0.06936491138541592</v>
      </c>
      <c r="H43" s="8">
        <f t="shared" si="8"/>
        <v>33166</v>
      </c>
      <c r="I43" s="27">
        <f t="shared" si="9"/>
        <v>0.03649905742499293</v>
      </c>
      <c r="J43" s="2">
        <v>514558.55</v>
      </c>
      <c r="K43" s="12">
        <v>515994.7</v>
      </c>
      <c r="L43" s="27">
        <f t="shared" si="10"/>
        <v>0.002791033207008266</v>
      </c>
      <c r="M43" s="12">
        <f t="shared" si="11"/>
        <v>1436.1500000000233</v>
      </c>
      <c r="N43" s="2"/>
    </row>
    <row r="44" spans="1:14" ht="15">
      <c r="A44" s="149">
        <v>47</v>
      </c>
      <c r="B44" s="5" t="s">
        <v>228</v>
      </c>
      <c r="C44" s="12">
        <v>1065393</v>
      </c>
      <c r="D44" s="12">
        <v>1113474</v>
      </c>
      <c r="E44" s="96">
        <v>1112441</v>
      </c>
      <c r="F44" s="33">
        <f t="shared" si="6"/>
        <v>0.09317222826187098</v>
      </c>
      <c r="G44" s="15">
        <f t="shared" si="7"/>
        <v>0.0441602300747236</v>
      </c>
      <c r="H44" s="8">
        <f t="shared" si="8"/>
        <v>47048</v>
      </c>
      <c r="I44" s="27">
        <f t="shared" si="9"/>
        <v>0.051776145864170155</v>
      </c>
      <c r="J44" s="2">
        <v>1136604.4</v>
      </c>
      <c r="K44" s="12">
        <v>1138636</v>
      </c>
      <c r="L44" s="27">
        <f t="shared" si="10"/>
        <v>0.0017874292937807503</v>
      </c>
      <c r="M44" s="12">
        <f t="shared" si="11"/>
        <v>2031.6000000000931</v>
      </c>
      <c r="N44" s="2"/>
    </row>
    <row r="45" spans="1:14" ht="15">
      <c r="A45" s="149">
        <v>49</v>
      </c>
      <c r="B45" s="5" t="s">
        <v>229</v>
      </c>
      <c r="C45" s="12">
        <v>561331</v>
      </c>
      <c r="D45" s="12">
        <v>612001</v>
      </c>
      <c r="E45" s="96">
        <v>611112</v>
      </c>
      <c r="F45" s="33">
        <f t="shared" si="6"/>
        <v>0.05118353850457552</v>
      </c>
      <c r="G45" s="15">
        <f t="shared" si="7"/>
        <v>0.08868386032483508</v>
      </c>
      <c r="H45" s="8">
        <f t="shared" si="8"/>
        <v>49781</v>
      </c>
      <c r="I45" s="27">
        <f t="shared" si="9"/>
        <v>0.05478380201632916</v>
      </c>
      <c r="J45" s="2">
        <v>610033.95</v>
      </c>
      <c r="K45" s="12">
        <v>612509.73</v>
      </c>
      <c r="L45" s="27">
        <f t="shared" si="10"/>
        <v>0.004058429862797026</v>
      </c>
      <c r="M45" s="12">
        <f t="shared" si="11"/>
        <v>2475.780000000028</v>
      </c>
      <c r="N45" s="2"/>
    </row>
    <row r="46" spans="1:14" ht="15">
      <c r="A46" s="149">
        <v>50</v>
      </c>
      <c r="B46" s="5" t="s">
        <v>230</v>
      </c>
      <c r="C46" s="12">
        <v>24585</v>
      </c>
      <c r="D46" s="12">
        <v>27818</v>
      </c>
      <c r="E46" s="96">
        <v>27929</v>
      </c>
      <c r="F46" s="33">
        <f t="shared" si="6"/>
        <v>0.002339186674282766</v>
      </c>
      <c r="G46" s="15">
        <f t="shared" si="7"/>
        <v>0.1360178970917226</v>
      </c>
      <c r="H46" s="8">
        <f t="shared" si="8"/>
        <v>3344</v>
      </c>
      <c r="I46" s="27">
        <f t="shared" si="9"/>
        <v>0.003680059338755845</v>
      </c>
      <c r="J46" s="2">
        <v>28350.36</v>
      </c>
      <c r="K46" s="12">
        <v>28782.857</v>
      </c>
      <c r="L46" s="27">
        <f t="shared" si="10"/>
        <v>0.01525543238251646</v>
      </c>
      <c r="M46" s="12">
        <f t="shared" si="11"/>
        <v>432.4969999999994</v>
      </c>
      <c r="N46" s="2"/>
    </row>
    <row r="47" spans="1:14" ht="15">
      <c r="A47" s="149">
        <v>51</v>
      </c>
      <c r="B47" s="5" t="s">
        <v>231</v>
      </c>
      <c r="C47" s="12">
        <v>6264</v>
      </c>
      <c r="D47" s="12">
        <v>6621</v>
      </c>
      <c r="E47" s="96">
        <v>7339</v>
      </c>
      <c r="F47" s="33">
        <f t="shared" si="6"/>
        <v>0.0006146761789738702</v>
      </c>
      <c r="G47" s="15">
        <f t="shared" si="7"/>
        <v>0.17161558109833971</v>
      </c>
      <c r="H47" s="8">
        <f t="shared" si="8"/>
        <v>1075</v>
      </c>
      <c r="I47" s="27">
        <f t="shared" si="9"/>
        <v>0.0011830334297734848</v>
      </c>
      <c r="J47" s="2">
        <v>7149.6695</v>
      </c>
      <c r="K47" s="12">
        <v>7582.3837</v>
      </c>
      <c r="L47" s="27">
        <f t="shared" si="10"/>
        <v>0.0605222660991533</v>
      </c>
      <c r="M47" s="12">
        <f t="shared" si="11"/>
        <v>432.71420000000035</v>
      </c>
      <c r="N47" s="2"/>
    </row>
    <row r="48" spans="1:14" ht="15">
      <c r="A48" s="149">
        <v>52</v>
      </c>
      <c r="B48" s="5" t="s">
        <v>232</v>
      </c>
      <c r="C48" s="12">
        <v>197204</v>
      </c>
      <c r="D48" s="12">
        <v>215789</v>
      </c>
      <c r="E48" s="96">
        <v>210538</v>
      </c>
      <c r="F48" s="33">
        <f t="shared" si="6"/>
        <v>0.017633559527020122</v>
      </c>
      <c r="G48" s="15">
        <f t="shared" si="7"/>
        <v>0.06761526135372507</v>
      </c>
      <c r="H48" s="8">
        <f t="shared" si="8"/>
        <v>13334</v>
      </c>
      <c r="I48" s="27">
        <f t="shared" si="9"/>
        <v>0.014674016514046184</v>
      </c>
      <c r="J48" s="2">
        <v>213659.26</v>
      </c>
      <c r="K48" s="12">
        <v>214061.21</v>
      </c>
      <c r="L48" s="27">
        <f t="shared" si="10"/>
        <v>0.0018812664613739771</v>
      </c>
      <c r="M48" s="12">
        <f t="shared" si="11"/>
        <v>401.94999999998254</v>
      </c>
      <c r="N48" s="2"/>
    </row>
    <row r="49" spans="1:14" ht="15">
      <c r="A49" s="149">
        <v>53</v>
      </c>
      <c r="B49" s="5" t="s">
        <v>233</v>
      </c>
      <c r="C49" s="12">
        <v>16765</v>
      </c>
      <c r="D49" s="12">
        <v>19583</v>
      </c>
      <c r="E49" s="96">
        <v>19570</v>
      </c>
      <c r="F49" s="33">
        <f t="shared" si="6"/>
        <v>0.0016390806407574111</v>
      </c>
      <c r="G49" s="15">
        <f t="shared" si="7"/>
        <v>0.16731285416045333</v>
      </c>
      <c r="H49" s="8">
        <f t="shared" si="8"/>
        <v>2805</v>
      </c>
      <c r="I49" s="27">
        <f t="shared" si="9"/>
        <v>0.0030868918795484883</v>
      </c>
      <c r="J49" s="2">
        <v>19876.784</v>
      </c>
      <c r="K49" s="12">
        <v>19761.09</v>
      </c>
      <c r="L49" s="27">
        <f t="shared" si="10"/>
        <v>-0.0058205593017461735</v>
      </c>
      <c r="M49" s="12">
        <f t="shared" si="11"/>
        <v>-115.6939999999995</v>
      </c>
      <c r="N49" s="2"/>
    </row>
    <row r="50" spans="1:14" ht="15">
      <c r="A50" s="149">
        <v>55</v>
      </c>
      <c r="B50" s="5" t="s">
        <v>234</v>
      </c>
      <c r="C50" s="12">
        <v>155720</v>
      </c>
      <c r="D50" s="12">
        <v>208464</v>
      </c>
      <c r="E50" s="96">
        <v>180393</v>
      </c>
      <c r="F50" s="33">
        <f t="shared" si="6"/>
        <v>0.015108772305986288</v>
      </c>
      <c r="G50" s="15">
        <f t="shared" si="7"/>
        <v>0.15844464423323915</v>
      </c>
      <c r="H50" s="8">
        <f t="shared" si="8"/>
        <v>24673</v>
      </c>
      <c r="I50" s="27">
        <f t="shared" si="9"/>
        <v>0.02715254308167553</v>
      </c>
      <c r="J50" s="2">
        <v>245057.15</v>
      </c>
      <c r="K50" s="12">
        <v>247992.74</v>
      </c>
      <c r="L50" s="27">
        <f t="shared" si="10"/>
        <v>0.011979205666922987</v>
      </c>
      <c r="M50" s="12">
        <f t="shared" si="11"/>
        <v>2935.5899999999965</v>
      </c>
      <c r="N50" s="2"/>
    </row>
    <row r="51" spans="1:14" ht="15">
      <c r="A51" s="149">
        <v>56</v>
      </c>
      <c r="B51" s="5" t="s">
        <v>235</v>
      </c>
      <c r="C51" s="12">
        <v>376230</v>
      </c>
      <c r="D51" s="12">
        <v>437083</v>
      </c>
      <c r="E51" s="96">
        <v>439610</v>
      </c>
      <c r="F51" s="33">
        <f t="shared" si="6"/>
        <v>0.03681942976409634</v>
      </c>
      <c r="G51" s="15">
        <f t="shared" si="7"/>
        <v>0.16846078196847672</v>
      </c>
      <c r="H51" s="8">
        <f t="shared" si="8"/>
        <v>63380</v>
      </c>
      <c r="I51" s="27">
        <f t="shared" si="9"/>
        <v>0.06974945002701718</v>
      </c>
      <c r="J51" s="2">
        <v>430901.75</v>
      </c>
      <c r="K51" s="12">
        <v>434971.28</v>
      </c>
      <c r="L51" s="27">
        <f t="shared" si="10"/>
        <v>0.009444217852445548</v>
      </c>
      <c r="M51" s="12">
        <f t="shared" si="11"/>
        <v>4069.530000000028</v>
      </c>
      <c r="N51" s="2"/>
    </row>
    <row r="52" spans="1:14" ht="15">
      <c r="A52" s="149">
        <v>58</v>
      </c>
      <c r="B52" s="5" t="s">
        <v>236</v>
      </c>
      <c r="C52" s="12">
        <v>15258</v>
      </c>
      <c r="D52" s="12">
        <v>16476</v>
      </c>
      <c r="E52" s="96">
        <v>16681</v>
      </c>
      <c r="F52" s="33">
        <f t="shared" si="6"/>
        <v>0.0013971131409542348</v>
      </c>
      <c r="G52" s="15">
        <f t="shared" si="7"/>
        <v>0.0932625507930266</v>
      </c>
      <c r="H52" s="8">
        <f t="shared" si="8"/>
        <v>1423</v>
      </c>
      <c r="I52" s="27">
        <f t="shared" si="9"/>
        <v>0.0015660061121559711</v>
      </c>
      <c r="J52" s="2">
        <v>16554.713</v>
      </c>
      <c r="K52" s="12">
        <v>17150.07</v>
      </c>
      <c r="L52" s="27">
        <f t="shared" si="10"/>
        <v>0.03596299132458533</v>
      </c>
      <c r="M52" s="12">
        <f t="shared" si="11"/>
        <v>595.357</v>
      </c>
      <c r="N52" s="2"/>
    </row>
    <row r="53" spans="1:14" ht="15">
      <c r="A53" s="149">
        <v>59</v>
      </c>
      <c r="B53" s="5" t="s">
        <v>237</v>
      </c>
      <c r="C53" s="12">
        <v>15905</v>
      </c>
      <c r="D53" s="12">
        <v>22831</v>
      </c>
      <c r="E53" s="96">
        <v>23200</v>
      </c>
      <c r="F53" s="33">
        <f t="shared" si="6"/>
        <v>0.0019431104172494603</v>
      </c>
      <c r="G53" s="15">
        <f t="shared" si="7"/>
        <v>0.4586607984910406</v>
      </c>
      <c r="H53" s="8">
        <f t="shared" si="8"/>
        <v>7295</v>
      </c>
      <c r="I53" s="27">
        <f t="shared" si="9"/>
        <v>0.008028119879253556</v>
      </c>
      <c r="J53" s="2">
        <v>22280.505</v>
      </c>
      <c r="K53" s="12">
        <v>22648.508</v>
      </c>
      <c r="L53" s="27">
        <f t="shared" si="10"/>
        <v>0.016516815933929712</v>
      </c>
      <c r="M53" s="12">
        <f t="shared" si="11"/>
        <v>368.0030000000006</v>
      </c>
      <c r="N53" s="2"/>
    </row>
    <row r="54" spans="1:14" ht="15">
      <c r="A54" s="149">
        <v>60</v>
      </c>
      <c r="B54" s="5" t="s">
        <v>238</v>
      </c>
      <c r="C54" s="12">
        <v>5943</v>
      </c>
      <c r="D54" s="12">
        <v>7256</v>
      </c>
      <c r="E54" s="96">
        <v>7114</v>
      </c>
      <c r="F54" s="33">
        <f t="shared" si="6"/>
        <v>0.000595831358116925</v>
      </c>
      <c r="G54" s="15">
        <f t="shared" si="7"/>
        <v>0.19703853272757865</v>
      </c>
      <c r="H54" s="8">
        <f t="shared" si="8"/>
        <v>1171</v>
      </c>
      <c r="I54" s="27">
        <f t="shared" si="9"/>
        <v>0.0012886810662927914</v>
      </c>
      <c r="J54" s="2">
        <v>7240.4486</v>
      </c>
      <c r="K54" s="12">
        <v>7111.8078</v>
      </c>
      <c r="L54" s="27">
        <f t="shared" si="10"/>
        <v>-0.017766965433605886</v>
      </c>
      <c r="M54" s="12">
        <f t="shared" si="11"/>
        <v>-128.64080000000013</v>
      </c>
      <c r="N54" s="2"/>
    </row>
    <row r="55" spans="1:14" ht="15">
      <c r="A55" s="149">
        <v>61</v>
      </c>
      <c r="B55" s="5" t="s">
        <v>239</v>
      </c>
      <c r="C55" s="12">
        <v>11957</v>
      </c>
      <c r="D55" s="12">
        <v>15265</v>
      </c>
      <c r="E55" s="96">
        <v>14289</v>
      </c>
      <c r="F55" s="33">
        <f t="shared" si="6"/>
        <v>0.0011967717565550663</v>
      </c>
      <c r="G55" s="15">
        <f t="shared" si="7"/>
        <v>0.19503219871205152</v>
      </c>
      <c r="H55" s="8">
        <f t="shared" si="8"/>
        <v>2332</v>
      </c>
      <c r="I55" s="27">
        <f t="shared" si="9"/>
        <v>0.002566357170448155</v>
      </c>
      <c r="J55" s="2">
        <v>15284.539</v>
      </c>
      <c r="K55" s="12">
        <v>14432.486</v>
      </c>
      <c r="L55" s="27">
        <f t="shared" si="10"/>
        <v>-0.05574607124231878</v>
      </c>
      <c r="M55" s="12">
        <f t="shared" si="11"/>
        <v>-852.0529999999999</v>
      </c>
      <c r="N55" s="2"/>
    </row>
    <row r="56" spans="1:14" ht="15">
      <c r="A56" s="149">
        <v>62</v>
      </c>
      <c r="B56" s="5" t="s">
        <v>240</v>
      </c>
      <c r="C56" s="12">
        <v>37443</v>
      </c>
      <c r="D56" s="12">
        <v>45034</v>
      </c>
      <c r="E56" s="96">
        <v>45825</v>
      </c>
      <c r="F56" s="33">
        <f t="shared" si="6"/>
        <v>0.003838061847864505</v>
      </c>
      <c r="G56" s="15">
        <f t="shared" si="7"/>
        <v>0.22386026760676228</v>
      </c>
      <c r="H56" s="8">
        <f t="shared" si="8"/>
        <v>8382</v>
      </c>
      <c r="I56" s="27">
        <f t="shared" si="9"/>
        <v>0.009224359263591954</v>
      </c>
      <c r="J56" s="2">
        <v>43572.566</v>
      </c>
      <c r="K56" s="12">
        <v>44263.585</v>
      </c>
      <c r="L56" s="27">
        <f t="shared" si="10"/>
        <v>0.015859038460117318</v>
      </c>
      <c r="M56" s="12">
        <f t="shared" si="11"/>
        <v>691.0190000000002</v>
      </c>
      <c r="N56" s="2"/>
    </row>
    <row r="57" spans="1:14" ht="15">
      <c r="A57" s="149">
        <v>63</v>
      </c>
      <c r="B57" s="5" t="s">
        <v>241</v>
      </c>
      <c r="C57" s="12">
        <v>42542</v>
      </c>
      <c r="D57" s="12">
        <v>50710</v>
      </c>
      <c r="E57" s="96">
        <v>51863</v>
      </c>
      <c r="F57" s="33">
        <f t="shared" si="6"/>
        <v>0.00434377308490555</v>
      </c>
      <c r="G57" s="15">
        <f t="shared" si="7"/>
        <v>0.21910112359550563</v>
      </c>
      <c r="H57" s="8">
        <f t="shared" si="8"/>
        <v>9321</v>
      </c>
      <c r="I57" s="27">
        <f t="shared" si="9"/>
        <v>0.01025772520829642</v>
      </c>
      <c r="J57" s="2">
        <v>50140.195</v>
      </c>
      <c r="K57" s="12">
        <v>51018.132</v>
      </c>
      <c r="L57" s="27">
        <f t="shared" si="10"/>
        <v>0.017509644707205427</v>
      </c>
      <c r="M57" s="12">
        <f t="shared" si="11"/>
        <v>877.9369999999981</v>
      </c>
      <c r="N57" s="2"/>
    </row>
    <row r="58" spans="1:14" ht="15">
      <c r="A58" s="149">
        <v>64</v>
      </c>
      <c r="B58" s="5" t="s">
        <v>242</v>
      </c>
      <c r="C58" s="12">
        <v>85210</v>
      </c>
      <c r="D58" s="12">
        <v>88732</v>
      </c>
      <c r="E58" s="96">
        <v>89336</v>
      </c>
      <c r="F58" s="33">
        <f t="shared" si="6"/>
        <v>0.007482315182560249</v>
      </c>
      <c r="G58" s="15">
        <f t="shared" si="7"/>
        <v>0.04842154676681141</v>
      </c>
      <c r="H58" s="8">
        <f t="shared" si="8"/>
        <v>4126</v>
      </c>
      <c r="I58" s="27">
        <f t="shared" si="9"/>
        <v>0.004540647377902696</v>
      </c>
      <c r="J58" s="2">
        <v>88241.552</v>
      </c>
      <c r="K58" s="12">
        <v>88457.035</v>
      </c>
      <c r="L58" s="27">
        <f t="shared" si="10"/>
        <v>0.0024419674758214527</v>
      </c>
      <c r="M58" s="12">
        <f t="shared" si="11"/>
        <v>215.48300000000745</v>
      </c>
      <c r="N58" s="2"/>
    </row>
    <row r="59" spans="1:14" ht="15">
      <c r="A59" s="149">
        <v>65</v>
      </c>
      <c r="B59" s="5" t="s">
        <v>243</v>
      </c>
      <c r="C59" s="12">
        <v>23997</v>
      </c>
      <c r="D59" s="12">
        <v>24355</v>
      </c>
      <c r="E59" s="96">
        <v>24271</v>
      </c>
      <c r="F59" s="33">
        <f t="shared" si="6"/>
        <v>0.0020328117645285193</v>
      </c>
      <c r="G59" s="15">
        <f t="shared" si="7"/>
        <v>0.011418093928407718</v>
      </c>
      <c r="H59" s="8">
        <f t="shared" si="8"/>
        <v>274</v>
      </c>
      <c r="I59" s="27">
        <f t="shared" si="9"/>
        <v>0.0003015359625655208</v>
      </c>
      <c r="J59" s="2">
        <v>24852.394</v>
      </c>
      <c r="K59" s="12">
        <v>24362.466</v>
      </c>
      <c r="L59" s="27">
        <f t="shared" si="10"/>
        <v>-0.01971351331384815</v>
      </c>
      <c r="M59" s="12">
        <f t="shared" si="11"/>
        <v>-489.9279999999999</v>
      </c>
      <c r="N59" s="2"/>
    </row>
    <row r="60" spans="1:14" ht="15">
      <c r="A60" s="149">
        <v>66</v>
      </c>
      <c r="B60" s="5" t="s">
        <v>244</v>
      </c>
      <c r="C60" s="12">
        <v>32381</v>
      </c>
      <c r="D60" s="12">
        <v>38726</v>
      </c>
      <c r="E60" s="96">
        <v>39070</v>
      </c>
      <c r="F60" s="33">
        <f t="shared" si="6"/>
        <v>0.003272298448359328</v>
      </c>
      <c r="G60" s="15">
        <f t="shared" si="7"/>
        <v>0.20657175504153671</v>
      </c>
      <c r="H60" s="8">
        <f t="shared" si="8"/>
        <v>6689</v>
      </c>
      <c r="I60" s="27">
        <f t="shared" si="9"/>
        <v>0.007361219173725433</v>
      </c>
      <c r="J60" s="2">
        <v>38160.675</v>
      </c>
      <c r="K60" s="12">
        <v>38835.911</v>
      </c>
      <c r="L60" s="27">
        <f t="shared" si="10"/>
        <v>0.017694550738423707</v>
      </c>
      <c r="M60" s="12">
        <f t="shared" si="11"/>
        <v>675.2359999999971</v>
      </c>
      <c r="N60" s="2"/>
    </row>
    <row r="61" spans="1:14" ht="15">
      <c r="A61" s="149">
        <v>68</v>
      </c>
      <c r="B61" s="5" t="s">
        <v>245</v>
      </c>
      <c r="C61" s="12">
        <v>16669</v>
      </c>
      <c r="D61" s="12">
        <v>22140</v>
      </c>
      <c r="E61" s="96">
        <v>22930</v>
      </c>
      <c r="F61" s="33">
        <f t="shared" si="6"/>
        <v>0.001920496632221126</v>
      </c>
      <c r="G61" s="15">
        <f t="shared" si="7"/>
        <v>0.3756074149619053</v>
      </c>
      <c r="H61" s="8">
        <f t="shared" si="8"/>
        <v>6261</v>
      </c>
      <c r="I61" s="27">
        <f t="shared" si="9"/>
        <v>0.0068902067942435245</v>
      </c>
      <c r="J61" s="2">
        <v>22265.688</v>
      </c>
      <c r="K61" s="12">
        <v>23364.672</v>
      </c>
      <c r="L61" s="27">
        <f t="shared" si="10"/>
        <v>0.04935773823831541</v>
      </c>
      <c r="M61" s="12">
        <f t="shared" si="11"/>
        <v>1098.9840000000004</v>
      </c>
      <c r="N61" s="2"/>
    </row>
    <row r="62" spans="1:14" ht="15">
      <c r="A62" s="149">
        <v>69</v>
      </c>
      <c r="B62" s="5" t="s">
        <v>246</v>
      </c>
      <c r="C62" s="12">
        <v>108799</v>
      </c>
      <c r="D62" s="12">
        <v>120248</v>
      </c>
      <c r="E62" s="96">
        <v>121321</v>
      </c>
      <c r="F62" s="33">
        <f t="shared" si="6"/>
        <v>0.010161211160824213</v>
      </c>
      <c r="G62" s="15">
        <f t="shared" si="7"/>
        <v>0.11509296960450004</v>
      </c>
      <c r="H62" s="8">
        <f t="shared" si="8"/>
        <v>12522</v>
      </c>
      <c r="I62" s="27">
        <f t="shared" si="9"/>
        <v>0.013780413588487049</v>
      </c>
      <c r="J62" s="2">
        <v>121717.47</v>
      </c>
      <c r="K62" s="12">
        <v>123165.81</v>
      </c>
      <c r="L62" s="27">
        <f t="shared" si="10"/>
        <v>0.01189919573582984</v>
      </c>
      <c r="M62" s="12">
        <f t="shared" si="11"/>
        <v>1448.3399999999965</v>
      </c>
      <c r="N62" s="2"/>
    </row>
    <row r="63" spans="1:14" ht="15">
      <c r="A63" s="149">
        <v>70</v>
      </c>
      <c r="B63" s="5" t="s">
        <v>247</v>
      </c>
      <c r="C63" s="12">
        <v>280115</v>
      </c>
      <c r="D63" s="12">
        <v>258100</v>
      </c>
      <c r="E63" s="96">
        <v>252358</v>
      </c>
      <c r="F63" s="33">
        <f t="shared" si="6"/>
        <v>0.021136183563631002</v>
      </c>
      <c r="G63" s="15">
        <f t="shared" si="7"/>
        <v>-0.09909144458525962</v>
      </c>
      <c r="H63" s="8">
        <f t="shared" si="8"/>
        <v>-27757</v>
      </c>
      <c r="I63" s="27">
        <f t="shared" si="9"/>
        <v>-0.030546473404858252</v>
      </c>
      <c r="J63" s="2">
        <v>258361.2</v>
      </c>
      <c r="K63" s="12">
        <v>252814.04</v>
      </c>
      <c r="L63" s="27">
        <f t="shared" si="10"/>
        <v>-0.021470561369122003</v>
      </c>
      <c r="M63" s="12">
        <f t="shared" si="11"/>
        <v>-5547.1600000000035</v>
      </c>
      <c r="N63" s="2"/>
    </row>
    <row r="64" spans="1:14" ht="15">
      <c r="A64" s="149">
        <v>71</v>
      </c>
      <c r="B64" s="5" t="s">
        <v>248</v>
      </c>
      <c r="C64" s="12">
        <v>98890</v>
      </c>
      <c r="D64" s="12">
        <v>112798</v>
      </c>
      <c r="E64" s="96">
        <v>114673</v>
      </c>
      <c r="F64" s="33">
        <f t="shared" si="6"/>
        <v>0.009604409520571006</v>
      </c>
      <c r="G64" s="15">
        <f t="shared" si="7"/>
        <v>0.15960157751036505</v>
      </c>
      <c r="H64" s="8">
        <f t="shared" si="8"/>
        <v>15783</v>
      </c>
      <c r="I64" s="27">
        <f t="shared" si="9"/>
        <v>0.017369131741502244</v>
      </c>
      <c r="J64" s="2">
        <v>112223.18</v>
      </c>
      <c r="K64" s="12">
        <v>115481.66</v>
      </c>
      <c r="L64" s="27">
        <f t="shared" si="10"/>
        <v>0.029035712586294657</v>
      </c>
      <c r="M64" s="12">
        <f t="shared" si="11"/>
        <v>3258.4800000000105</v>
      </c>
      <c r="N64" s="2"/>
    </row>
    <row r="65" spans="1:14" ht="15">
      <c r="A65" s="149">
        <v>72</v>
      </c>
      <c r="B65" s="5" t="s">
        <v>249</v>
      </c>
      <c r="C65" s="12">
        <v>7239</v>
      </c>
      <c r="D65" s="12">
        <v>8639</v>
      </c>
      <c r="E65" s="96">
        <v>9027</v>
      </c>
      <c r="F65" s="33">
        <f t="shared" si="6"/>
        <v>0.0007560542127806412</v>
      </c>
      <c r="G65" s="15">
        <f t="shared" si="7"/>
        <v>0.24699544135930376</v>
      </c>
      <c r="H65" s="8">
        <f t="shared" si="8"/>
        <v>1788</v>
      </c>
      <c r="I65" s="27">
        <f t="shared" si="9"/>
        <v>0.0019676872301720846</v>
      </c>
      <c r="J65" s="2">
        <v>8837.78789999999</v>
      </c>
      <c r="K65" s="12">
        <v>9467.1635</v>
      </c>
      <c r="L65" s="27">
        <f t="shared" si="10"/>
        <v>0.0712141552978445</v>
      </c>
      <c r="M65" s="12">
        <f t="shared" si="11"/>
        <v>629.3756000000103</v>
      </c>
      <c r="N65" s="2"/>
    </row>
    <row r="66" spans="1:14" ht="15">
      <c r="A66" s="149">
        <v>73</v>
      </c>
      <c r="B66" s="5" t="s">
        <v>250</v>
      </c>
      <c r="C66" s="12">
        <v>50149</v>
      </c>
      <c r="D66" s="12">
        <v>50063</v>
      </c>
      <c r="E66" s="96">
        <v>49912</v>
      </c>
      <c r="F66" s="33">
        <f aca="true" t="shared" si="12" ref="F66:F90">E66/$E$90</f>
        <v>0.004180367549385994</v>
      </c>
      <c r="G66" s="15">
        <f aca="true" t="shared" si="13" ref="G66:G90">(E66-C66)/C66</f>
        <v>-0.004725916768031267</v>
      </c>
      <c r="H66" s="8">
        <f aca="true" t="shared" si="14" ref="H66:H90">E66-C66</f>
        <v>-237</v>
      </c>
      <c r="I66" s="27">
        <f aca="true" t="shared" si="15" ref="I66:I90">H66/$H$90</f>
        <v>-0.00026081760265703804</v>
      </c>
      <c r="J66" s="2">
        <v>48380.343</v>
      </c>
      <c r="K66" s="12">
        <v>49227.848</v>
      </c>
      <c r="L66" s="27">
        <f aca="true" t="shared" si="16" ref="L66:L90">(K66-J66)/J66</f>
        <v>0.017517548397703534</v>
      </c>
      <c r="M66" s="12">
        <f aca="true" t="shared" si="17" ref="M66:M90">K66-J66</f>
        <v>847.5049999999974</v>
      </c>
      <c r="N66" s="2"/>
    </row>
    <row r="67" spans="1:14" ht="15">
      <c r="A67" s="149">
        <v>74</v>
      </c>
      <c r="B67" s="5" t="s">
        <v>251</v>
      </c>
      <c r="C67" s="12">
        <v>14047</v>
      </c>
      <c r="D67" s="12">
        <v>15821</v>
      </c>
      <c r="E67" s="96">
        <v>16381</v>
      </c>
      <c r="F67" s="33">
        <f t="shared" si="12"/>
        <v>0.0013719867131449744</v>
      </c>
      <c r="G67" s="15">
        <f t="shared" si="13"/>
        <v>0.16615647469210507</v>
      </c>
      <c r="H67" s="8">
        <f t="shared" si="14"/>
        <v>2334</v>
      </c>
      <c r="I67" s="27">
        <f t="shared" si="15"/>
        <v>0.002568558162875641</v>
      </c>
      <c r="J67" s="2">
        <v>16423.258</v>
      </c>
      <c r="K67" s="12">
        <v>16535.023</v>
      </c>
      <c r="L67" s="27">
        <f t="shared" si="16"/>
        <v>0.00680528796417857</v>
      </c>
      <c r="M67" s="12">
        <f t="shared" si="17"/>
        <v>111.76499999999942</v>
      </c>
      <c r="N67" s="2"/>
    </row>
    <row r="68" spans="1:14" ht="15">
      <c r="A68" s="149">
        <v>75</v>
      </c>
      <c r="B68" s="5" t="s">
        <v>252</v>
      </c>
      <c r="C68" s="12">
        <v>14893</v>
      </c>
      <c r="D68" s="12">
        <v>8801</v>
      </c>
      <c r="E68" s="96">
        <v>8787</v>
      </c>
      <c r="F68" s="33">
        <f t="shared" si="12"/>
        <v>0.000735953070533233</v>
      </c>
      <c r="G68" s="15">
        <f t="shared" si="13"/>
        <v>-0.4099912710669442</v>
      </c>
      <c r="H68" s="8">
        <f t="shared" si="14"/>
        <v>-6106</v>
      </c>
      <c r="I68" s="27">
        <f t="shared" si="15"/>
        <v>-0.0067196298811133945</v>
      </c>
      <c r="J68" s="2">
        <v>9799.69659999999</v>
      </c>
      <c r="K68" s="12">
        <v>9320.6682</v>
      </c>
      <c r="L68" s="27">
        <f t="shared" si="16"/>
        <v>-0.04888196232524083</v>
      </c>
      <c r="M68" s="12">
        <f t="shared" si="17"/>
        <v>-479.02839999999014</v>
      </c>
      <c r="N68" s="2"/>
    </row>
    <row r="69" spans="1:14" ht="15">
      <c r="A69" s="149">
        <v>77</v>
      </c>
      <c r="B69" s="5" t="s">
        <v>253</v>
      </c>
      <c r="C69" s="12">
        <v>33586</v>
      </c>
      <c r="D69" s="12">
        <v>31606</v>
      </c>
      <c r="E69" s="96">
        <v>30810</v>
      </c>
      <c r="F69" s="33">
        <f t="shared" si="12"/>
        <v>0.002580484136011029</v>
      </c>
      <c r="G69" s="15">
        <f t="shared" si="13"/>
        <v>-0.08265348657178587</v>
      </c>
      <c r="H69" s="8">
        <f t="shared" si="14"/>
        <v>-2776</v>
      </c>
      <c r="I69" s="27">
        <f t="shared" si="15"/>
        <v>-0.003054977489349948</v>
      </c>
      <c r="J69" s="2">
        <v>31907.143</v>
      </c>
      <c r="K69" s="12">
        <v>30877.207</v>
      </c>
      <c r="L69" s="27">
        <f t="shared" si="16"/>
        <v>-0.032279167081803645</v>
      </c>
      <c r="M69" s="12">
        <f t="shared" si="17"/>
        <v>-1029.9360000000015</v>
      </c>
      <c r="N69" s="2"/>
    </row>
    <row r="70" spans="1:14" ht="15">
      <c r="A70" s="149">
        <v>78</v>
      </c>
      <c r="B70" s="5" t="s">
        <v>254</v>
      </c>
      <c r="C70" s="12">
        <v>9236</v>
      </c>
      <c r="D70" s="12">
        <v>14733</v>
      </c>
      <c r="E70" s="96">
        <v>15480</v>
      </c>
      <c r="F70" s="33">
        <f t="shared" si="12"/>
        <v>0.0012965236749578294</v>
      </c>
      <c r="G70" s="15">
        <f t="shared" si="13"/>
        <v>0.6760502381983543</v>
      </c>
      <c r="H70" s="8">
        <f t="shared" si="14"/>
        <v>6244</v>
      </c>
      <c r="I70" s="27">
        <f t="shared" si="15"/>
        <v>0.006871498358609897</v>
      </c>
      <c r="J70" s="2">
        <v>12372.731</v>
      </c>
      <c r="K70" s="12">
        <v>12940.547</v>
      </c>
      <c r="L70" s="27">
        <f t="shared" si="16"/>
        <v>0.045892535770801185</v>
      </c>
      <c r="M70" s="12">
        <f t="shared" si="17"/>
        <v>567.8160000000007</v>
      </c>
      <c r="N70" s="2"/>
    </row>
    <row r="71" spans="1:14" ht="15">
      <c r="A71" s="149">
        <v>79</v>
      </c>
      <c r="B71" s="5" t="s">
        <v>255</v>
      </c>
      <c r="C71" s="12">
        <v>40549</v>
      </c>
      <c r="D71" s="12">
        <v>45179</v>
      </c>
      <c r="E71" s="96">
        <v>44412</v>
      </c>
      <c r="F71" s="33">
        <f t="shared" si="12"/>
        <v>0.003719716372882889</v>
      </c>
      <c r="G71" s="15">
        <f t="shared" si="13"/>
        <v>0.09526745419122543</v>
      </c>
      <c r="H71" s="8">
        <f t="shared" si="14"/>
        <v>3863</v>
      </c>
      <c r="I71" s="27">
        <f t="shared" si="15"/>
        <v>0.004251216873688346</v>
      </c>
      <c r="J71" s="2">
        <v>49639.298</v>
      </c>
      <c r="K71" s="12">
        <v>50056.993</v>
      </c>
      <c r="L71" s="27">
        <f t="shared" si="16"/>
        <v>0.008414603284679805</v>
      </c>
      <c r="M71" s="12">
        <f t="shared" si="17"/>
        <v>417.6949999999997</v>
      </c>
      <c r="N71" s="2"/>
    </row>
    <row r="72" spans="1:14" ht="15">
      <c r="A72" s="149">
        <v>80</v>
      </c>
      <c r="B72" s="5" t="s">
        <v>256</v>
      </c>
      <c r="C72" s="12">
        <v>203273</v>
      </c>
      <c r="D72" s="12">
        <v>224922</v>
      </c>
      <c r="E72" s="96">
        <v>224864</v>
      </c>
      <c r="F72" s="33">
        <f t="shared" si="12"/>
        <v>0.018833430209671664</v>
      </c>
      <c r="G72" s="15">
        <f t="shared" si="13"/>
        <v>0.10621676267876205</v>
      </c>
      <c r="H72" s="8">
        <f t="shared" si="14"/>
        <v>21591</v>
      </c>
      <c r="I72" s="27">
        <f t="shared" si="15"/>
        <v>0.02376081375092029</v>
      </c>
      <c r="J72" s="2">
        <v>225764.62</v>
      </c>
      <c r="K72" s="12">
        <v>227852.85</v>
      </c>
      <c r="L72" s="27">
        <f t="shared" si="16"/>
        <v>0.009249589240333629</v>
      </c>
      <c r="M72" s="12">
        <f t="shared" si="17"/>
        <v>2088.2300000000105</v>
      </c>
      <c r="N72" s="2"/>
    </row>
    <row r="73" spans="1:14" ht="15">
      <c r="A73" s="149">
        <v>81</v>
      </c>
      <c r="B73" s="5" t="s">
        <v>257</v>
      </c>
      <c r="C73" s="12">
        <v>256153</v>
      </c>
      <c r="D73" s="12">
        <v>289412</v>
      </c>
      <c r="E73" s="96">
        <v>289028</v>
      </c>
      <c r="F73" s="33">
        <f t="shared" si="12"/>
        <v>0.02420747058951625</v>
      </c>
      <c r="G73" s="15">
        <f t="shared" si="13"/>
        <v>0.12834126479096478</v>
      </c>
      <c r="H73" s="8">
        <f t="shared" si="14"/>
        <v>32875</v>
      </c>
      <c r="I73" s="27">
        <f t="shared" si="15"/>
        <v>0.03617881302679378</v>
      </c>
      <c r="J73" s="2">
        <v>288592.14</v>
      </c>
      <c r="K73" s="12">
        <v>291041.69</v>
      </c>
      <c r="L73" s="27">
        <f t="shared" si="16"/>
        <v>0.008487930405866175</v>
      </c>
      <c r="M73" s="12">
        <f t="shared" si="17"/>
        <v>2449.5499999999884</v>
      </c>
      <c r="N73" s="2"/>
    </row>
    <row r="74" spans="1:14" ht="15">
      <c r="A74" s="149">
        <v>82</v>
      </c>
      <c r="B74" s="5" t="s">
        <v>258</v>
      </c>
      <c r="C74" s="12">
        <v>258099</v>
      </c>
      <c r="D74" s="12">
        <v>291360</v>
      </c>
      <c r="E74" s="96">
        <v>292138</v>
      </c>
      <c r="F74" s="33">
        <f t="shared" si="12"/>
        <v>0.024467947891138913</v>
      </c>
      <c r="G74" s="15">
        <f t="shared" si="13"/>
        <v>0.13188350206703628</v>
      </c>
      <c r="H74" s="8">
        <f t="shared" si="14"/>
        <v>34039</v>
      </c>
      <c r="I74" s="27">
        <f t="shared" si="15"/>
        <v>0.03745979061959037</v>
      </c>
      <c r="J74" s="2">
        <v>297522.96</v>
      </c>
      <c r="K74" s="12">
        <v>300201.44</v>
      </c>
      <c r="L74" s="27">
        <f t="shared" si="16"/>
        <v>0.009002599328804678</v>
      </c>
      <c r="M74" s="12">
        <f t="shared" si="17"/>
        <v>2678.4799999999814</v>
      </c>
      <c r="N74" s="2"/>
    </row>
    <row r="75" spans="1:14" ht="15">
      <c r="A75" s="149">
        <v>84</v>
      </c>
      <c r="B75" s="5" t="s">
        <v>259</v>
      </c>
      <c r="C75" s="12">
        <v>9649</v>
      </c>
      <c r="D75" s="12">
        <v>10119</v>
      </c>
      <c r="E75" s="96">
        <v>9869</v>
      </c>
      <c r="F75" s="33">
        <f t="shared" si="12"/>
        <v>0.0008265757201652983</v>
      </c>
      <c r="G75" s="15">
        <f t="shared" si="13"/>
        <v>0.02280029018551145</v>
      </c>
      <c r="H75" s="8">
        <f t="shared" si="14"/>
        <v>220</v>
      </c>
      <c r="I75" s="27">
        <f t="shared" si="15"/>
        <v>0.00024210916702341084</v>
      </c>
      <c r="J75" s="2">
        <v>10498.816</v>
      </c>
      <c r="K75" s="12">
        <v>10613.967</v>
      </c>
      <c r="L75" s="27">
        <f t="shared" si="16"/>
        <v>0.010967998677184154</v>
      </c>
      <c r="M75" s="12">
        <f t="shared" si="17"/>
        <v>115.15099999999984</v>
      </c>
      <c r="N75" s="2"/>
    </row>
    <row r="76" spans="1:14" ht="15">
      <c r="A76" s="149">
        <v>85</v>
      </c>
      <c r="B76" s="5" t="s">
        <v>260</v>
      </c>
      <c r="C76" s="12">
        <v>423678</v>
      </c>
      <c r="D76" s="12">
        <v>477636</v>
      </c>
      <c r="E76" s="96">
        <v>491631</v>
      </c>
      <c r="F76" s="33">
        <f t="shared" si="12"/>
        <v>0.041176436100981435</v>
      </c>
      <c r="G76" s="15">
        <f t="shared" si="13"/>
        <v>0.16038831376658688</v>
      </c>
      <c r="H76" s="8">
        <f t="shared" si="14"/>
        <v>67953</v>
      </c>
      <c r="I76" s="27">
        <f t="shared" si="15"/>
        <v>0.0747820192124629</v>
      </c>
      <c r="J76" s="2">
        <v>489969.2</v>
      </c>
      <c r="K76" s="12">
        <v>495820.49</v>
      </c>
      <c r="L76" s="27">
        <f t="shared" si="16"/>
        <v>0.01194215881324781</v>
      </c>
      <c r="M76" s="12">
        <f t="shared" si="17"/>
        <v>5851.289999999979</v>
      </c>
      <c r="N76" s="2"/>
    </row>
    <row r="77" spans="1:14" ht="15">
      <c r="A77" s="149">
        <v>86</v>
      </c>
      <c r="B77" s="5" t="s">
        <v>261</v>
      </c>
      <c r="C77" s="12">
        <v>207985</v>
      </c>
      <c r="D77" s="12">
        <v>241669</v>
      </c>
      <c r="E77" s="96">
        <v>246520</v>
      </c>
      <c r="F77" s="33">
        <f t="shared" si="12"/>
        <v>0.020647223278462797</v>
      </c>
      <c r="G77" s="15">
        <f t="shared" si="13"/>
        <v>0.18527778445560977</v>
      </c>
      <c r="H77" s="8">
        <f t="shared" si="14"/>
        <v>38535</v>
      </c>
      <c r="I77" s="27">
        <f t="shared" si="15"/>
        <v>0.0424076215965779</v>
      </c>
      <c r="J77" s="2">
        <v>244444.15</v>
      </c>
      <c r="K77" s="12">
        <v>247040.26</v>
      </c>
      <c r="L77" s="27">
        <f t="shared" si="16"/>
        <v>0.010620462792830245</v>
      </c>
      <c r="M77" s="12">
        <f t="shared" si="17"/>
        <v>2596.110000000015</v>
      </c>
      <c r="N77" s="2"/>
    </row>
    <row r="78" spans="1:14" ht="15">
      <c r="A78" s="149">
        <v>87</v>
      </c>
      <c r="B78" s="5" t="s">
        <v>262</v>
      </c>
      <c r="C78" s="12">
        <v>15354</v>
      </c>
      <c r="D78" s="12">
        <v>16050</v>
      </c>
      <c r="E78" s="96">
        <v>16220</v>
      </c>
      <c r="F78" s="33">
        <f t="shared" si="12"/>
        <v>0.0013585021968873382</v>
      </c>
      <c r="G78" s="15">
        <f t="shared" si="13"/>
        <v>0.05640224045851244</v>
      </c>
      <c r="H78" s="8">
        <f t="shared" si="14"/>
        <v>866</v>
      </c>
      <c r="I78" s="27">
        <f t="shared" si="15"/>
        <v>0.0009530297211012446</v>
      </c>
      <c r="J78" s="2">
        <v>16230.252</v>
      </c>
      <c r="K78" s="12">
        <v>16331.409</v>
      </c>
      <c r="L78" s="27">
        <f t="shared" si="16"/>
        <v>0.0062326204177235965</v>
      </c>
      <c r="M78" s="12">
        <f t="shared" si="17"/>
        <v>101.15699999999924</v>
      </c>
      <c r="N78" s="2"/>
    </row>
    <row r="79" spans="1:14" ht="15">
      <c r="A79" s="149">
        <v>88</v>
      </c>
      <c r="B79" s="5" t="s">
        <v>263</v>
      </c>
      <c r="C79" s="12">
        <v>25200</v>
      </c>
      <c r="D79" s="12">
        <v>29828</v>
      </c>
      <c r="E79" s="96">
        <v>30268</v>
      </c>
      <c r="F79" s="33">
        <f t="shared" si="12"/>
        <v>0.002535089056435632</v>
      </c>
      <c r="G79" s="15">
        <f t="shared" si="13"/>
        <v>0.2011111111111111</v>
      </c>
      <c r="H79" s="8">
        <f t="shared" si="14"/>
        <v>5068</v>
      </c>
      <c r="I79" s="27">
        <f t="shared" si="15"/>
        <v>0.005577314811248392</v>
      </c>
      <c r="J79" s="2">
        <v>29535.605</v>
      </c>
      <c r="K79" s="12">
        <v>29953.071</v>
      </c>
      <c r="L79" s="27">
        <f t="shared" si="16"/>
        <v>0.014134330412395492</v>
      </c>
      <c r="M79" s="12">
        <f t="shared" si="17"/>
        <v>417.46600000000035</v>
      </c>
      <c r="N79" s="2"/>
    </row>
    <row r="80" spans="1:14" ht="15">
      <c r="A80" s="149">
        <v>90</v>
      </c>
      <c r="B80" s="5" t="s">
        <v>264</v>
      </c>
      <c r="C80" s="12">
        <v>10270</v>
      </c>
      <c r="D80" s="12">
        <v>10950</v>
      </c>
      <c r="E80" s="96">
        <v>11095</v>
      </c>
      <c r="F80" s="33">
        <f t="shared" si="12"/>
        <v>0.0009292590551458087</v>
      </c>
      <c r="G80" s="15">
        <f t="shared" si="13"/>
        <v>0.08033106134371958</v>
      </c>
      <c r="H80" s="8">
        <f t="shared" si="14"/>
        <v>825</v>
      </c>
      <c r="I80" s="27">
        <f t="shared" si="15"/>
        <v>0.0009079093763377907</v>
      </c>
      <c r="J80" s="2">
        <v>11313.565</v>
      </c>
      <c r="K80" s="12">
        <v>11314.282</v>
      </c>
      <c r="L80" s="27">
        <f t="shared" si="16"/>
        <v>6.337524909245971E-05</v>
      </c>
      <c r="M80" s="12">
        <f t="shared" si="17"/>
        <v>0.716999999998734</v>
      </c>
      <c r="N80" s="2"/>
    </row>
    <row r="81" spans="1:14" ht="15">
      <c r="A81" s="149">
        <v>91</v>
      </c>
      <c r="B81" s="5" t="s">
        <v>265</v>
      </c>
      <c r="C81" s="12">
        <v>1999</v>
      </c>
      <c r="D81" s="12">
        <v>2212</v>
      </c>
      <c r="E81" s="96">
        <v>2194</v>
      </c>
      <c r="F81" s="33">
        <f t="shared" si="12"/>
        <v>0.0001837579420450567</v>
      </c>
      <c r="G81" s="15">
        <f t="shared" si="13"/>
        <v>0.0975487743871936</v>
      </c>
      <c r="H81" s="8">
        <f t="shared" si="14"/>
        <v>195</v>
      </c>
      <c r="I81" s="27">
        <f t="shared" si="15"/>
        <v>0.00021459676167984144</v>
      </c>
      <c r="J81" s="2">
        <v>1998.3448</v>
      </c>
      <c r="K81" s="12">
        <v>1977.7454</v>
      </c>
      <c r="L81" s="27">
        <f t="shared" si="16"/>
        <v>-0.010308231092051812</v>
      </c>
      <c r="M81" s="12">
        <f t="shared" si="17"/>
        <v>-20.59940000000006</v>
      </c>
      <c r="N81" s="2"/>
    </row>
    <row r="82" spans="1:14" ht="15">
      <c r="A82" s="149">
        <v>92</v>
      </c>
      <c r="B82" s="5" t="s">
        <v>266</v>
      </c>
      <c r="C82" s="12">
        <v>21569</v>
      </c>
      <c r="D82" s="12">
        <v>14097</v>
      </c>
      <c r="E82" s="96">
        <v>13549</v>
      </c>
      <c r="F82" s="33">
        <f t="shared" si="12"/>
        <v>0.0011347932346255575</v>
      </c>
      <c r="G82" s="15">
        <f t="shared" si="13"/>
        <v>-0.37182994111919887</v>
      </c>
      <c r="H82" s="8">
        <f t="shared" si="14"/>
        <v>-8020</v>
      </c>
      <c r="I82" s="27">
        <f t="shared" si="15"/>
        <v>-0.008825979634217069</v>
      </c>
      <c r="J82" s="2">
        <v>15273.565</v>
      </c>
      <c r="K82" s="12">
        <v>14161.445</v>
      </c>
      <c r="L82" s="27">
        <f t="shared" si="16"/>
        <v>-0.07281338705141863</v>
      </c>
      <c r="M82" s="12">
        <f t="shared" si="17"/>
        <v>-1112.1200000000008</v>
      </c>
      <c r="N82" s="2"/>
    </row>
    <row r="83" spans="1:14" ht="15">
      <c r="A83" s="149">
        <v>93</v>
      </c>
      <c r="B83" s="5" t="s">
        <v>267</v>
      </c>
      <c r="C83" s="12">
        <v>41297</v>
      </c>
      <c r="D83" s="12">
        <v>48848</v>
      </c>
      <c r="E83" s="96">
        <v>48520</v>
      </c>
      <c r="F83" s="33">
        <f t="shared" si="12"/>
        <v>0.004063780924351027</v>
      </c>
      <c r="G83" s="15">
        <f t="shared" si="13"/>
        <v>0.17490374603482092</v>
      </c>
      <c r="H83" s="8">
        <f t="shared" si="14"/>
        <v>7223</v>
      </c>
      <c r="I83" s="27">
        <f t="shared" si="15"/>
        <v>0.007948884151864075</v>
      </c>
      <c r="J83" s="2">
        <v>50806.383</v>
      </c>
      <c r="K83" s="12">
        <v>50784.103</v>
      </c>
      <c r="L83" s="27">
        <f t="shared" si="16"/>
        <v>-0.00043852757634801193</v>
      </c>
      <c r="M83" s="12">
        <f t="shared" si="17"/>
        <v>-22.279999999998836</v>
      </c>
      <c r="N83" s="2"/>
    </row>
    <row r="84" spans="1:14" ht="15">
      <c r="A84" s="149">
        <v>94</v>
      </c>
      <c r="B84" s="5" t="s">
        <v>268</v>
      </c>
      <c r="C84" s="12">
        <v>32226</v>
      </c>
      <c r="D84" s="12">
        <v>36378</v>
      </c>
      <c r="E84" s="96">
        <v>36919</v>
      </c>
      <c r="F84" s="33">
        <f t="shared" si="12"/>
        <v>0.003092141960966932</v>
      </c>
      <c r="G84" s="15">
        <f t="shared" si="13"/>
        <v>0.14562775398746353</v>
      </c>
      <c r="H84" s="8">
        <f t="shared" si="14"/>
        <v>4693</v>
      </c>
      <c r="I84" s="27">
        <f t="shared" si="15"/>
        <v>0.0051646287310948506</v>
      </c>
      <c r="J84" s="2">
        <v>36061.9649999999</v>
      </c>
      <c r="K84" s="12">
        <v>36729.725</v>
      </c>
      <c r="L84" s="27">
        <f t="shared" si="16"/>
        <v>0.01851701647428526</v>
      </c>
      <c r="M84" s="12">
        <f t="shared" si="17"/>
        <v>667.7600000000966</v>
      </c>
      <c r="N84" s="2"/>
    </row>
    <row r="85" spans="1:14" ht="15">
      <c r="A85" s="149">
        <v>95</v>
      </c>
      <c r="B85" s="5" t="s">
        <v>269</v>
      </c>
      <c r="C85" s="12">
        <v>78726</v>
      </c>
      <c r="D85" s="12">
        <v>73479</v>
      </c>
      <c r="E85" s="96">
        <v>73061</v>
      </c>
      <c r="F85" s="33">
        <f t="shared" si="12"/>
        <v>0.006119206473907879</v>
      </c>
      <c r="G85" s="15">
        <f t="shared" si="13"/>
        <v>-0.07195843812717527</v>
      </c>
      <c r="H85" s="8">
        <f t="shared" si="14"/>
        <v>-5665</v>
      </c>
      <c r="I85" s="27">
        <f t="shared" si="15"/>
        <v>-0.00623431105085283</v>
      </c>
      <c r="J85" s="2">
        <v>74716.902</v>
      </c>
      <c r="K85" s="12">
        <v>73668.403</v>
      </c>
      <c r="L85" s="27">
        <f t="shared" si="16"/>
        <v>-0.014032956023792263</v>
      </c>
      <c r="M85" s="12">
        <f t="shared" si="17"/>
        <v>-1048.4989999999962</v>
      </c>
      <c r="N85" s="2"/>
    </row>
    <row r="86" spans="1:14" ht="15">
      <c r="A86" s="149">
        <v>96</v>
      </c>
      <c r="B86" s="5" t="s">
        <v>270</v>
      </c>
      <c r="C86" s="12">
        <v>283282</v>
      </c>
      <c r="D86" s="12">
        <v>314519</v>
      </c>
      <c r="E86" s="96">
        <v>313809</v>
      </c>
      <c r="F86" s="33">
        <f t="shared" si="12"/>
        <v>0.02628299728132051</v>
      </c>
      <c r="G86" s="15">
        <f t="shared" si="13"/>
        <v>0.10776187685768951</v>
      </c>
      <c r="H86" s="8">
        <f t="shared" si="14"/>
        <v>30527</v>
      </c>
      <c r="I86" s="27">
        <f t="shared" si="15"/>
        <v>0.03359484791692574</v>
      </c>
      <c r="J86" s="2">
        <v>304282.08</v>
      </c>
      <c r="K86" s="12">
        <v>306727.69</v>
      </c>
      <c r="L86" s="27">
        <f t="shared" si="16"/>
        <v>0.00803731195737845</v>
      </c>
      <c r="M86" s="12">
        <f t="shared" si="17"/>
        <v>2445.609999999986</v>
      </c>
      <c r="N86" s="2"/>
    </row>
    <row r="87" spans="1:14" ht="15">
      <c r="A87" s="149">
        <v>97</v>
      </c>
      <c r="B87" s="5" t="s">
        <v>271</v>
      </c>
      <c r="C87" s="12">
        <v>4146</v>
      </c>
      <c r="D87" s="12">
        <v>9671</v>
      </c>
      <c r="E87" s="96">
        <v>10838</v>
      </c>
      <c r="F87" s="33">
        <f t="shared" si="12"/>
        <v>0.000907734081989209</v>
      </c>
      <c r="G87" s="15">
        <f t="shared" si="13"/>
        <v>1.6140858658948385</v>
      </c>
      <c r="H87" s="8">
        <f t="shared" si="14"/>
        <v>6692</v>
      </c>
      <c r="I87" s="27">
        <f t="shared" si="15"/>
        <v>0.007364520662366661</v>
      </c>
      <c r="J87" s="2">
        <v>9666.8275</v>
      </c>
      <c r="K87" s="12">
        <v>10765.118</v>
      </c>
      <c r="L87" s="27">
        <f t="shared" si="16"/>
        <v>0.11361436831266525</v>
      </c>
      <c r="M87" s="12">
        <f t="shared" si="17"/>
        <v>1098.290500000001</v>
      </c>
      <c r="N87" s="2"/>
    </row>
    <row r="88" spans="1:14" ht="15">
      <c r="A88" s="149">
        <v>98</v>
      </c>
      <c r="B88" s="5" t="s">
        <v>272</v>
      </c>
      <c r="C88" s="12">
        <v>2696</v>
      </c>
      <c r="D88" s="12">
        <v>2201</v>
      </c>
      <c r="E88" s="96">
        <v>2253</v>
      </c>
      <c r="F88" s="33">
        <f t="shared" si="12"/>
        <v>0.00018869947284754456</v>
      </c>
      <c r="G88" s="15">
        <f t="shared" si="13"/>
        <v>-0.16431750741839762</v>
      </c>
      <c r="H88" s="8">
        <f t="shared" si="14"/>
        <v>-443</v>
      </c>
      <c r="I88" s="27">
        <f t="shared" si="15"/>
        <v>-0.00048751982268805007</v>
      </c>
      <c r="J88" s="2">
        <v>2251.6284</v>
      </c>
      <c r="K88" s="12">
        <v>2234.8418</v>
      </c>
      <c r="L88" s="27">
        <f t="shared" si="16"/>
        <v>-0.007455315450808805</v>
      </c>
      <c r="M88" s="12">
        <f t="shared" si="17"/>
        <v>-16.786599999999908</v>
      </c>
      <c r="N88" s="2"/>
    </row>
    <row r="89" spans="1:14" ht="15.75" thickBot="1">
      <c r="A89" s="150">
        <v>99</v>
      </c>
      <c r="B89" s="6" t="s">
        <v>273</v>
      </c>
      <c r="C89" s="12">
        <v>3511</v>
      </c>
      <c r="D89" s="12">
        <v>3562</v>
      </c>
      <c r="E89" s="96">
        <v>3517</v>
      </c>
      <c r="F89" s="33">
        <f t="shared" si="12"/>
        <v>0.00029456548868389445</v>
      </c>
      <c r="G89" s="15">
        <f t="shared" si="13"/>
        <v>0.001708914839077186</v>
      </c>
      <c r="H89" s="8">
        <f t="shared" si="14"/>
        <v>6</v>
      </c>
      <c r="I89" s="55">
        <f t="shared" si="15"/>
        <v>6.60297728245666E-06</v>
      </c>
      <c r="J89" s="2">
        <v>3619.8276</v>
      </c>
      <c r="K89" s="17">
        <v>3599.7564</v>
      </c>
      <c r="L89" s="27">
        <f t="shared" si="16"/>
        <v>-0.005544794453746875</v>
      </c>
      <c r="M89" s="12">
        <f t="shared" si="17"/>
        <v>-20.071199999999862</v>
      </c>
      <c r="N89" s="2"/>
    </row>
    <row r="90" spans="1:14" s="54" customFormat="1" ht="15.75" thickBot="1">
      <c r="A90" s="151" t="s">
        <v>274</v>
      </c>
      <c r="B90" s="152"/>
      <c r="C90" s="45">
        <v>11030939</v>
      </c>
      <c r="D90" s="45">
        <v>11996881</v>
      </c>
      <c r="E90" s="45">
        <v>11939620</v>
      </c>
      <c r="F90" s="35">
        <f t="shared" si="12"/>
        <v>1</v>
      </c>
      <c r="G90" s="21">
        <f t="shared" si="13"/>
        <v>0.08237567082911074</v>
      </c>
      <c r="H90" s="45">
        <f t="shared" si="14"/>
        <v>908681</v>
      </c>
      <c r="I90" s="56">
        <f t="shared" si="15"/>
        <v>1</v>
      </c>
      <c r="J90" s="46">
        <v>12082615</v>
      </c>
      <c r="K90" s="45">
        <v>12155414</v>
      </c>
      <c r="L90" s="29">
        <f t="shared" si="16"/>
        <v>0.006025103009572017</v>
      </c>
      <c r="M90" s="45">
        <f t="shared" si="17"/>
        <v>72799</v>
      </c>
      <c r="N90" s="2"/>
    </row>
    <row r="91" spans="5:11" ht="15">
      <c r="E91" s="2"/>
      <c r="J91" s="92"/>
      <c r="K91" s="92"/>
    </row>
    <row r="92" ht="15">
      <c r="D92" s="2"/>
    </row>
  </sheetData>
  <sheetProtection/>
  <autoFilter ref="A1:M90"/>
  <mergeCells count="1">
    <mergeCell ref="A90:B9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5"/>
  <sheetViews>
    <sheetView zoomScalePageLayoutView="0" workbookViewId="0" topLeftCell="A1">
      <pane ySplit="1" topLeftCell="A85" activePane="bottomLeft" state="frozen"/>
      <selection pane="topLeft" activeCell="A1" sqref="A1"/>
      <selection pane="bottomLeft" activeCell="A1" sqref="A1:B90"/>
    </sheetView>
  </sheetViews>
  <sheetFormatPr defaultColWidth="8.8515625" defaultRowHeight="15"/>
  <cols>
    <col min="1" max="1" width="17.28125" style="0" bestFit="1" customWidth="1"/>
    <col min="2" max="2" width="70.421875" style="0" customWidth="1"/>
    <col min="3" max="3" width="11.28125" style="0" bestFit="1" customWidth="1"/>
    <col min="4" max="4" width="12.00390625" style="0" bestFit="1" customWidth="1"/>
    <col min="5" max="5" width="11.28125" style="0" bestFit="1" customWidth="1"/>
    <col min="6" max="6" width="17.8515625" style="0" customWidth="1"/>
    <col min="7" max="7" width="27.140625" style="0" customWidth="1"/>
    <col min="8" max="8" width="26.421875" style="0" customWidth="1"/>
    <col min="9" max="9" width="20.421875" style="0" customWidth="1"/>
    <col min="10" max="11" width="21.28125" style="0" bestFit="1" customWidth="1"/>
    <col min="12" max="12" width="33.421875" style="0" customWidth="1"/>
    <col min="13" max="13" width="32.140625" style="0" customWidth="1"/>
  </cols>
  <sheetData>
    <row r="1" spans="1:13" ht="60.75" thickBot="1">
      <c r="A1" s="16" t="s">
        <v>176</v>
      </c>
      <c r="B1" s="147" t="s">
        <v>177</v>
      </c>
      <c r="C1" s="117">
        <v>40878</v>
      </c>
      <c r="D1" s="89">
        <v>41214</v>
      </c>
      <c r="E1" s="97">
        <v>41244</v>
      </c>
      <c r="F1" s="34" t="s">
        <v>275</v>
      </c>
      <c r="G1" s="36" t="s">
        <v>285</v>
      </c>
      <c r="H1" s="13" t="s">
        <v>286</v>
      </c>
      <c r="I1" s="34" t="s">
        <v>278</v>
      </c>
      <c r="J1" s="63" t="s">
        <v>280</v>
      </c>
      <c r="K1" s="61" t="s">
        <v>279</v>
      </c>
      <c r="L1" s="43" t="s">
        <v>314</v>
      </c>
      <c r="M1" s="13" t="s">
        <v>345</v>
      </c>
    </row>
    <row r="2" spans="1:14" ht="15">
      <c r="A2" s="148" t="s">
        <v>178</v>
      </c>
      <c r="B2" s="4" t="s">
        <v>179</v>
      </c>
      <c r="C2" s="12">
        <v>11569</v>
      </c>
      <c r="D2" s="11">
        <v>12890</v>
      </c>
      <c r="E2" s="95">
        <v>13009</v>
      </c>
      <c r="F2" s="32">
        <f aca="true" t="shared" si="0" ref="F2:F33">E2/$E$90</f>
        <v>0.008458354518773008</v>
      </c>
      <c r="G2" s="14">
        <f aca="true" t="shared" si="1" ref="G2:G33">(E2-C2)/C2</f>
        <v>0.12447056789696603</v>
      </c>
      <c r="H2" s="12">
        <f aca="true" t="shared" si="2" ref="H2:H33">E2-C2</f>
        <v>1440</v>
      </c>
      <c r="I2" s="37">
        <f aca="true" t="shared" si="3" ref="I2:I33">H2/$H$90</f>
        <v>0.014100091063088115</v>
      </c>
      <c r="J2" s="110">
        <v>13015.54</v>
      </c>
      <c r="K2" s="125">
        <v>13148</v>
      </c>
      <c r="L2" s="37">
        <f aca="true" t="shared" si="4" ref="L2:L33">(K2-J2)/J2</f>
        <v>0.010177065261986758</v>
      </c>
      <c r="M2" s="12">
        <f aca="true" t="shared" si="5" ref="M2:M33">K2-J2</f>
        <v>132.45999999999913</v>
      </c>
      <c r="N2" s="2"/>
    </row>
    <row r="3" spans="1:14" ht="15">
      <c r="A3" s="149" t="s">
        <v>180</v>
      </c>
      <c r="B3" s="5" t="s">
        <v>181</v>
      </c>
      <c r="C3" s="118">
        <v>2384</v>
      </c>
      <c r="D3" s="12">
        <v>2734</v>
      </c>
      <c r="E3" s="96">
        <v>2581</v>
      </c>
      <c r="F3" s="33">
        <f t="shared" si="0"/>
        <v>0.001678146899296882</v>
      </c>
      <c r="G3" s="15">
        <f t="shared" si="1"/>
        <v>0.08263422818791946</v>
      </c>
      <c r="H3" s="12">
        <f t="shared" si="2"/>
        <v>197</v>
      </c>
      <c r="I3" s="27">
        <f t="shared" si="3"/>
        <v>0.0019289707912696936</v>
      </c>
      <c r="J3" s="110">
        <v>2385.5303</v>
      </c>
      <c r="K3" s="110">
        <v>2363.7264</v>
      </c>
      <c r="L3" s="27">
        <f t="shared" si="4"/>
        <v>-0.009140064160995937</v>
      </c>
      <c r="M3" s="12">
        <f t="shared" si="5"/>
        <v>-21.803899999999885</v>
      </c>
      <c r="N3" s="2"/>
    </row>
    <row r="4" spans="1:14" ht="15">
      <c r="A4" s="149" t="s">
        <v>182</v>
      </c>
      <c r="B4" s="5" t="s">
        <v>183</v>
      </c>
      <c r="C4" s="118">
        <v>982</v>
      </c>
      <c r="D4" s="12">
        <v>1100</v>
      </c>
      <c r="E4" s="96">
        <v>1132</v>
      </c>
      <c r="F4" s="33">
        <f t="shared" si="0"/>
        <v>0.000736017934910527</v>
      </c>
      <c r="G4" s="15">
        <f t="shared" si="1"/>
        <v>0.15274949083503056</v>
      </c>
      <c r="H4" s="12">
        <f t="shared" si="2"/>
        <v>150</v>
      </c>
      <c r="I4" s="27">
        <f t="shared" si="3"/>
        <v>0.0014687594857383454</v>
      </c>
      <c r="J4" s="110">
        <v>1104.1319</v>
      </c>
      <c r="K4" s="110">
        <v>1123.3123</v>
      </c>
      <c r="L4" s="27">
        <f t="shared" si="4"/>
        <v>0.01737147527392331</v>
      </c>
      <c r="M4" s="12">
        <f t="shared" si="5"/>
        <v>19.180399999999963</v>
      </c>
      <c r="N4" s="2"/>
    </row>
    <row r="5" spans="1:14" ht="15">
      <c r="A5" s="149" t="s">
        <v>184</v>
      </c>
      <c r="B5" s="5" t="s">
        <v>185</v>
      </c>
      <c r="C5" s="118">
        <v>740</v>
      </c>
      <c r="D5" s="12">
        <v>764</v>
      </c>
      <c r="E5" s="96">
        <v>756</v>
      </c>
      <c r="F5" s="33">
        <f t="shared" si="0"/>
        <v>0.000491545546636359</v>
      </c>
      <c r="G5" s="15">
        <f t="shared" si="1"/>
        <v>0.021621621621621623</v>
      </c>
      <c r="H5" s="12">
        <f t="shared" si="2"/>
        <v>16</v>
      </c>
      <c r="I5" s="27">
        <f t="shared" si="3"/>
        <v>0.00015666767847875683</v>
      </c>
      <c r="J5" s="110">
        <v>743.79931</v>
      </c>
      <c r="K5" s="110">
        <v>741.91882</v>
      </c>
      <c r="L5" s="27">
        <f t="shared" si="4"/>
        <v>-0.002528222296952667</v>
      </c>
      <c r="M5" s="12">
        <f t="shared" si="5"/>
        <v>-1.8804900000000089</v>
      </c>
      <c r="N5" s="2"/>
    </row>
    <row r="6" spans="1:14" ht="15">
      <c r="A6" s="149" t="s">
        <v>186</v>
      </c>
      <c r="B6" s="5" t="s">
        <v>187</v>
      </c>
      <c r="C6" s="118">
        <v>51</v>
      </c>
      <c r="D6" s="12">
        <v>54</v>
      </c>
      <c r="E6" s="96">
        <v>54</v>
      </c>
      <c r="F6" s="33">
        <f t="shared" si="0"/>
        <v>3.511039618831136E-05</v>
      </c>
      <c r="G6" s="15">
        <f t="shared" si="1"/>
        <v>0.058823529411764705</v>
      </c>
      <c r="H6" s="12">
        <f t="shared" si="2"/>
        <v>3</v>
      </c>
      <c r="I6" s="27">
        <f t="shared" si="3"/>
        <v>2.937518971476691E-05</v>
      </c>
      <c r="J6" s="110">
        <v>51.843474</v>
      </c>
      <c r="K6" s="110">
        <v>51.863576</v>
      </c>
      <c r="L6" s="27">
        <f t="shared" si="4"/>
        <v>0.00038774407748989577</v>
      </c>
      <c r="M6" s="12">
        <f t="shared" si="5"/>
        <v>0.020102000000001397</v>
      </c>
      <c r="N6" s="2"/>
    </row>
    <row r="7" spans="1:14" ht="15">
      <c r="A7" s="149" t="s">
        <v>188</v>
      </c>
      <c r="B7" s="5" t="s">
        <v>189</v>
      </c>
      <c r="C7" s="118">
        <v>939</v>
      </c>
      <c r="D7" s="12">
        <v>942</v>
      </c>
      <c r="E7" s="96">
        <v>924</v>
      </c>
      <c r="F7" s="33">
        <f t="shared" si="0"/>
        <v>0.0006007778903333277</v>
      </c>
      <c r="G7" s="15">
        <f t="shared" si="1"/>
        <v>-0.01597444089456869</v>
      </c>
      <c r="H7" s="12">
        <f t="shared" si="2"/>
        <v>-15</v>
      </c>
      <c r="I7" s="27">
        <f t="shared" si="3"/>
        <v>-0.00014687594857383453</v>
      </c>
      <c r="J7" s="110">
        <v>938.50289</v>
      </c>
      <c r="K7" s="110">
        <v>944.33627</v>
      </c>
      <c r="L7" s="27">
        <f t="shared" si="4"/>
        <v>0.006215622841608973</v>
      </c>
      <c r="M7" s="12">
        <f t="shared" si="5"/>
        <v>5.833380000000034</v>
      </c>
      <c r="N7" s="2"/>
    </row>
    <row r="8" spans="1:14" ht="15">
      <c r="A8" s="149" t="s">
        <v>190</v>
      </c>
      <c r="B8" s="5" t="s">
        <v>191</v>
      </c>
      <c r="C8" s="118">
        <v>4459</v>
      </c>
      <c r="D8" s="12">
        <v>4680</v>
      </c>
      <c r="E8" s="96">
        <v>4621</v>
      </c>
      <c r="F8" s="33">
        <f t="shared" si="0"/>
        <v>0.0030045396441886443</v>
      </c>
      <c r="G8" s="15">
        <f t="shared" si="1"/>
        <v>0.03633101592285266</v>
      </c>
      <c r="H8" s="12">
        <f t="shared" si="2"/>
        <v>162</v>
      </c>
      <c r="I8" s="27">
        <f t="shared" si="3"/>
        <v>0.001586260244597413</v>
      </c>
      <c r="J8" s="110">
        <v>4631.3037</v>
      </c>
      <c r="K8" s="110">
        <v>4625.8679</v>
      </c>
      <c r="L8" s="27">
        <f t="shared" si="4"/>
        <v>-0.0011737083879859139</v>
      </c>
      <c r="M8" s="12">
        <f t="shared" si="5"/>
        <v>-5.435800000000199</v>
      </c>
      <c r="N8" s="2"/>
    </row>
    <row r="9" spans="1:14" ht="15">
      <c r="A9" s="149" t="s">
        <v>192</v>
      </c>
      <c r="B9" s="5" t="s">
        <v>193</v>
      </c>
      <c r="C9" s="118">
        <v>267</v>
      </c>
      <c r="D9" s="12">
        <v>339</v>
      </c>
      <c r="E9" s="96">
        <v>343</v>
      </c>
      <c r="F9" s="33">
        <f t="shared" si="0"/>
        <v>0.0002230160350479777</v>
      </c>
      <c r="G9" s="15">
        <f t="shared" si="1"/>
        <v>0.2846441947565543</v>
      </c>
      <c r="H9" s="12">
        <f t="shared" si="2"/>
        <v>76</v>
      </c>
      <c r="I9" s="27">
        <f t="shared" si="3"/>
        <v>0.000744171472774095</v>
      </c>
      <c r="J9" s="110">
        <v>334.11935</v>
      </c>
      <c r="K9" s="110">
        <v>344.27974</v>
      </c>
      <c r="L9" s="27">
        <f t="shared" si="4"/>
        <v>0.03040946296585339</v>
      </c>
      <c r="M9" s="12">
        <f t="shared" si="5"/>
        <v>10.160390000000007</v>
      </c>
      <c r="N9" s="2"/>
    </row>
    <row r="10" spans="1:14" ht="15">
      <c r="A10" s="149">
        <v>10</v>
      </c>
      <c r="B10" s="5" t="s">
        <v>194</v>
      </c>
      <c r="C10" s="118">
        <v>39379</v>
      </c>
      <c r="D10" s="12">
        <v>40377</v>
      </c>
      <c r="E10" s="96">
        <v>40493</v>
      </c>
      <c r="F10" s="33">
        <f t="shared" si="0"/>
        <v>0.02632824579357948</v>
      </c>
      <c r="G10" s="15">
        <f t="shared" si="1"/>
        <v>0.028289189669620865</v>
      </c>
      <c r="H10" s="12">
        <f t="shared" si="2"/>
        <v>1114</v>
      </c>
      <c r="I10" s="27">
        <f t="shared" si="3"/>
        <v>0.010907987114083445</v>
      </c>
      <c r="J10" s="110">
        <v>40470.011</v>
      </c>
      <c r="K10" s="110">
        <v>40514.32</v>
      </c>
      <c r="L10" s="27">
        <f t="shared" si="4"/>
        <v>0.0010948600928228339</v>
      </c>
      <c r="M10" s="12">
        <f t="shared" si="5"/>
        <v>44.309000000001106</v>
      </c>
      <c r="N10" s="2"/>
    </row>
    <row r="11" spans="1:14" ht="15">
      <c r="A11" s="149">
        <v>11</v>
      </c>
      <c r="B11" s="5" t="s">
        <v>195</v>
      </c>
      <c r="C11" s="118">
        <v>578</v>
      </c>
      <c r="D11" s="12">
        <v>607</v>
      </c>
      <c r="E11" s="96">
        <v>605</v>
      </c>
      <c r="F11" s="33">
        <f t="shared" si="0"/>
        <v>0.00039336647581348836</v>
      </c>
      <c r="G11" s="15">
        <f t="shared" si="1"/>
        <v>0.04671280276816609</v>
      </c>
      <c r="H11" s="12">
        <f t="shared" si="2"/>
        <v>27</v>
      </c>
      <c r="I11" s="27">
        <f t="shared" si="3"/>
        <v>0.00026437670743290217</v>
      </c>
      <c r="J11" s="110">
        <v>600.68913</v>
      </c>
      <c r="K11" s="110">
        <v>602.17587</v>
      </c>
      <c r="L11" s="27">
        <f t="shared" si="4"/>
        <v>0.002475057272969222</v>
      </c>
      <c r="M11" s="12">
        <f t="shared" si="5"/>
        <v>1.4867400000000544</v>
      </c>
      <c r="N11" s="2"/>
    </row>
    <row r="12" spans="1:14" ht="15">
      <c r="A12" s="149">
        <v>12</v>
      </c>
      <c r="B12" s="5" t="s">
        <v>196</v>
      </c>
      <c r="C12" s="118">
        <v>57</v>
      </c>
      <c r="D12" s="12">
        <v>54</v>
      </c>
      <c r="E12" s="96">
        <v>53</v>
      </c>
      <c r="F12" s="33">
        <f t="shared" si="0"/>
        <v>3.4460203666305594E-05</v>
      </c>
      <c r="G12" s="15">
        <f t="shared" si="1"/>
        <v>-0.07017543859649122</v>
      </c>
      <c r="H12" s="12">
        <f t="shared" si="2"/>
        <v>-4</v>
      </c>
      <c r="I12" s="27">
        <f t="shared" si="3"/>
        <v>-3.916691961968921E-05</v>
      </c>
      <c r="J12" s="110">
        <v>53.928244</v>
      </c>
      <c r="K12" s="110">
        <v>52.563895</v>
      </c>
      <c r="L12" s="27">
        <f t="shared" si="4"/>
        <v>-0.025299340360498242</v>
      </c>
      <c r="M12" s="12">
        <f t="shared" si="5"/>
        <v>-1.3643489999999971</v>
      </c>
      <c r="N12" s="2"/>
    </row>
    <row r="13" spans="1:14" ht="15">
      <c r="A13" s="149">
        <v>13</v>
      </c>
      <c r="B13" s="5" t="s">
        <v>197</v>
      </c>
      <c r="C13" s="118">
        <v>16047</v>
      </c>
      <c r="D13" s="12">
        <v>17249</v>
      </c>
      <c r="E13" s="96">
        <v>17313</v>
      </c>
      <c r="F13" s="33">
        <f t="shared" si="0"/>
        <v>0.011256783133485826</v>
      </c>
      <c r="G13" s="15">
        <f t="shared" si="1"/>
        <v>0.07889325107496728</v>
      </c>
      <c r="H13" s="12">
        <f t="shared" si="2"/>
        <v>1266</v>
      </c>
      <c r="I13" s="27">
        <f t="shared" si="3"/>
        <v>0.012396330059631635</v>
      </c>
      <c r="J13" s="110">
        <v>17214.258</v>
      </c>
      <c r="K13" s="110">
        <v>17266.13</v>
      </c>
      <c r="L13" s="27">
        <f t="shared" si="4"/>
        <v>0.0030133160546332804</v>
      </c>
      <c r="M13" s="12">
        <f t="shared" si="5"/>
        <v>51.87199999999939</v>
      </c>
      <c r="N13" s="2"/>
    </row>
    <row r="14" spans="1:14" ht="15">
      <c r="A14" s="149">
        <v>14</v>
      </c>
      <c r="B14" s="5" t="s">
        <v>198</v>
      </c>
      <c r="C14" s="118">
        <v>30325</v>
      </c>
      <c r="D14" s="12">
        <v>34082</v>
      </c>
      <c r="E14" s="96">
        <v>33977</v>
      </c>
      <c r="F14" s="33">
        <f t="shared" si="0"/>
        <v>0.022091591320189907</v>
      </c>
      <c r="G14" s="15">
        <f t="shared" si="1"/>
        <v>0.12042868920032976</v>
      </c>
      <c r="H14" s="12">
        <f t="shared" si="2"/>
        <v>3652</v>
      </c>
      <c r="I14" s="27">
        <f t="shared" si="3"/>
        <v>0.03575939761277625</v>
      </c>
      <c r="J14" s="110">
        <v>34293.778</v>
      </c>
      <c r="K14" s="110">
        <v>34543.019</v>
      </c>
      <c r="L14" s="27">
        <f t="shared" si="4"/>
        <v>0.007267819836006456</v>
      </c>
      <c r="M14" s="12">
        <f t="shared" si="5"/>
        <v>249.2410000000018</v>
      </c>
      <c r="N14" s="2"/>
    </row>
    <row r="15" spans="1:14" ht="15">
      <c r="A15" s="149">
        <v>15</v>
      </c>
      <c r="B15" s="5" t="s">
        <v>199</v>
      </c>
      <c r="C15" s="118">
        <v>5682</v>
      </c>
      <c r="D15" s="12">
        <v>6418</v>
      </c>
      <c r="E15" s="96">
        <v>6425</v>
      </c>
      <c r="F15" s="33">
        <f t="shared" si="0"/>
        <v>0.004177486953887046</v>
      </c>
      <c r="G15" s="15">
        <f t="shared" si="1"/>
        <v>0.13076381555790215</v>
      </c>
      <c r="H15" s="12">
        <f t="shared" si="2"/>
        <v>743</v>
      </c>
      <c r="I15" s="27">
        <f t="shared" si="3"/>
        <v>0.007275255319357271</v>
      </c>
      <c r="J15" s="110">
        <v>6519.694</v>
      </c>
      <c r="K15" s="110">
        <v>6573.0096</v>
      </c>
      <c r="L15" s="27">
        <f t="shared" si="4"/>
        <v>0.008177623060223363</v>
      </c>
      <c r="M15" s="12">
        <f t="shared" si="5"/>
        <v>53.315599999999904</v>
      </c>
      <c r="N15" s="2"/>
    </row>
    <row r="16" spans="1:14" ht="15">
      <c r="A16" s="149">
        <v>16</v>
      </c>
      <c r="B16" s="5" t="s">
        <v>200</v>
      </c>
      <c r="C16" s="118">
        <v>11232</v>
      </c>
      <c r="D16" s="12">
        <v>11132</v>
      </c>
      <c r="E16" s="96">
        <v>11061</v>
      </c>
      <c r="F16" s="33">
        <f t="shared" si="0"/>
        <v>0.007191779485905777</v>
      </c>
      <c r="G16" s="15">
        <f t="shared" si="1"/>
        <v>-0.015224358974358974</v>
      </c>
      <c r="H16" s="12">
        <f t="shared" si="2"/>
        <v>-171</v>
      </c>
      <c r="I16" s="27">
        <f t="shared" si="3"/>
        <v>-0.0016743858137417138</v>
      </c>
      <c r="J16" s="110">
        <v>11286.539</v>
      </c>
      <c r="K16" s="110">
        <v>11269.279</v>
      </c>
      <c r="L16" s="27">
        <f t="shared" si="4"/>
        <v>-0.0015292553368220511</v>
      </c>
      <c r="M16" s="12">
        <f t="shared" si="5"/>
        <v>-17.26000000000022</v>
      </c>
      <c r="N16" s="2"/>
    </row>
    <row r="17" spans="1:14" ht="15">
      <c r="A17" s="149">
        <v>17</v>
      </c>
      <c r="B17" s="5" t="s">
        <v>201</v>
      </c>
      <c r="C17" s="118">
        <v>1985</v>
      </c>
      <c r="D17" s="12">
        <v>1998</v>
      </c>
      <c r="E17" s="96">
        <v>2009</v>
      </c>
      <c r="F17" s="33">
        <f t="shared" si="0"/>
        <v>0.0013062367767095837</v>
      </c>
      <c r="G17" s="15">
        <f t="shared" si="1"/>
        <v>0.012090680100755667</v>
      </c>
      <c r="H17" s="12">
        <f t="shared" si="2"/>
        <v>24</v>
      </c>
      <c r="I17" s="27">
        <f t="shared" si="3"/>
        <v>0.00023500151771813527</v>
      </c>
      <c r="J17" s="110">
        <v>1981.8577</v>
      </c>
      <c r="K17" s="110">
        <v>1989.101</v>
      </c>
      <c r="L17" s="27">
        <f t="shared" si="4"/>
        <v>0.003654803268670647</v>
      </c>
      <c r="M17" s="12">
        <f t="shared" si="5"/>
        <v>7.24330000000009</v>
      </c>
      <c r="N17" s="2"/>
    </row>
    <row r="18" spans="1:14" ht="15">
      <c r="A18" s="149">
        <v>18</v>
      </c>
      <c r="B18" s="5" t="s">
        <v>202</v>
      </c>
      <c r="C18" s="118">
        <v>9036</v>
      </c>
      <c r="D18" s="12">
        <v>9197</v>
      </c>
      <c r="E18" s="96">
        <v>9190</v>
      </c>
      <c r="F18" s="33">
        <f t="shared" si="0"/>
        <v>0.005975269277232988</v>
      </c>
      <c r="G18" s="15">
        <f t="shared" si="1"/>
        <v>0.017042939353696326</v>
      </c>
      <c r="H18" s="12">
        <f t="shared" si="2"/>
        <v>154</v>
      </c>
      <c r="I18" s="27">
        <f t="shared" si="3"/>
        <v>0.0015079264053580346</v>
      </c>
      <c r="J18" s="110">
        <v>9318.51809999999</v>
      </c>
      <c r="K18" s="110">
        <v>9326.8095</v>
      </c>
      <c r="L18" s="27">
        <f t="shared" si="4"/>
        <v>0.0008897766695338791</v>
      </c>
      <c r="M18" s="12">
        <f t="shared" si="5"/>
        <v>8.291400000009162</v>
      </c>
      <c r="N18" s="2"/>
    </row>
    <row r="19" spans="1:14" ht="15">
      <c r="A19" s="149">
        <v>19</v>
      </c>
      <c r="B19" s="5" t="s">
        <v>203</v>
      </c>
      <c r="C19" s="118">
        <v>375</v>
      </c>
      <c r="D19" s="12">
        <v>371</v>
      </c>
      <c r="E19" s="96">
        <v>371</v>
      </c>
      <c r="F19" s="33">
        <f t="shared" si="0"/>
        <v>0.00024122142566413915</v>
      </c>
      <c r="G19" s="15">
        <f t="shared" si="1"/>
        <v>-0.010666666666666666</v>
      </c>
      <c r="H19" s="12">
        <f t="shared" si="2"/>
        <v>-4</v>
      </c>
      <c r="I19" s="27">
        <f t="shared" si="3"/>
        <v>-3.916691961968921E-05</v>
      </c>
      <c r="J19" s="110">
        <v>374.03668</v>
      </c>
      <c r="K19" s="110">
        <v>370.49643</v>
      </c>
      <c r="L19" s="27">
        <f t="shared" si="4"/>
        <v>-0.009464980814181151</v>
      </c>
      <c r="M19" s="12">
        <f t="shared" si="5"/>
        <v>-3.5402500000000146</v>
      </c>
      <c r="N19" s="2"/>
    </row>
    <row r="20" spans="1:14" ht="15">
      <c r="A20" s="149">
        <v>20</v>
      </c>
      <c r="B20" s="5" t="s">
        <v>204</v>
      </c>
      <c r="C20" s="118">
        <v>4460</v>
      </c>
      <c r="D20" s="12">
        <v>4517</v>
      </c>
      <c r="E20" s="96">
        <v>4524</v>
      </c>
      <c r="F20" s="33">
        <f t="shared" si="0"/>
        <v>0.002941470969554085</v>
      </c>
      <c r="G20" s="15">
        <f t="shared" si="1"/>
        <v>0.014349775784753363</v>
      </c>
      <c r="H20" s="12">
        <f t="shared" si="2"/>
        <v>64</v>
      </c>
      <c r="I20" s="27">
        <f t="shared" si="3"/>
        <v>0.0006266707139150273</v>
      </c>
      <c r="J20" s="110">
        <v>4504.026</v>
      </c>
      <c r="K20" s="110">
        <v>4479.6483</v>
      </c>
      <c r="L20" s="27">
        <f t="shared" si="4"/>
        <v>-0.005412424351013961</v>
      </c>
      <c r="M20" s="12">
        <f t="shared" si="5"/>
        <v>-24.377700000000004</v>
      </c>
      <c r="N20" s="2"/>
    </row>
    <row r="21" spans="1:14" ht="15">
      <c r="A21" s="149">
        <v>21</v>
      </c>
      <c r="B21" s="5" t="s">
        <v>205</v>
      </c>
      <c r="C21" s="118">
        <v>205</v>
      </c>
      <c r="D21" s="12">
        <v>265</v>
      </c>
      <c r="E21" s="96">
        <v>272</v>
      </c>
      <c r="F21" s="33">
        <f t="shared" si="0"/>
        <v>0.00017685236598556831</v>
      </c>
      <c r="G21" s="15">
        <f t="shared" si="1"/>
        <v>0.32682926829268294</v>
      </c>
      <c r="H21" s="12">
        <f t="shared" si="2"/>
        <v>67</v>
      </c>
      <c r="I21" s="27">
        <f t="shared" si="3"/>
        <v>0.0006560459036297943</v>
      </c>
      <c r="J21" s="110">
        <v>264.76138</v>
      </c>
      <c r="K21" s="110">
        <v>269.99091</v>
      </c>
      <c r="L21" s="27">
        <f t="shared" si="4"/>
        <v>0.01975186109091897</v>
      </c>
      <c r="M21" s="12">
        <f t="shared" si="5"/>
        <v>5.229530000000011</v>
      </c>
      <c r="N21" s="2"/>
    </row>
    <row r="22" spans="1:14" ht="15">
      <c r="A22" s="149">
        <v>22</v>
      </c>
      <c r="B22" s="5" t="s">
        <v>206</v>
      </c>
      <c r="C22" s="118">
        <v>11082</v>
      </c>
      <c r="D22" s="12">
        <v>11582</v>
      </c>
      <c r="E22" s="96">
        <v>11652</v>
      </c>
      <c r="F22" s="33">
        <f t="shared" si="0"/>
        <v>0.007576043266411184</v>
      </c>
      <c r="G22" s="15">
        <f t="shared" si="1"/>
        <v>0.051434759068760154</v>
      </c>
      <c r="H22" s="12">
        <f t="shared" si="2"/>
        <v>570</v>
      </c>
      <c r="I22" s="27">
        <f t="shared" si="3"/>
        <v>0.005581286045805713</v>
      </c>
      <c r="J22" s="110">
        <v>11566.62</v>
      </c>
      <c r="K22" s="110">
        <v>11608.644</v>
      </c>
      <c r="L22" s="27">
        <f t="shared" si="4"/>
        <v>0.0036332135057604927</v>
      </c>
      <c r="M22" s="12">
        <f t="shared" si="5"/>
        <v>42.02399999999943</v>
      </c>
      <c r="N22" s="2"/>
    </row>
    <row r="23" spans="1:14" ht="15">
      <c r="A23" s="149">
        <v>23</v>
      </c>
      <c r="B23" s="5" t="s">
        <v>207</v>
      </c>
      <c r="C23" s="118">
        <v>12442</v>
      </c>
      <c r="D23" s="12">
        <v>13029</v>
      </c>
      <c r="E23" s="96">
        <v>12980</v>
      </c>
      <c r="F23" s="33">
        <f t="shared" si="0"/>
        <v>0.008439498935634842</v>
      </c>
      <c r="G23" s="15">
        <f t="shared" si="1"/>
        <v>0.04324063655360874</v>
      </c>
      <c r="H23" s="12">
        <f t="shared" si="2"/>
        <v>538</v>
      </c>
      <c r="I23" s="27">
        <f t="shared" si="3"/>
        <v>0.0052679506888481985</v>
      </c>
      <c r="J23" s="110">
        <v>13093.024</v>
      </c>
      <c r="K23" s="110">
        <v>13134.304</v>
      </c>
      <c r="L23" s="27">
        <f t="shared" si="4"/>
        <v>0.0031528239771041935</v>
      </c>
      <c r="M23" s="12">
        <f t="shared" si="5"/>
        <v>41.280000000000655</v>
      </c>
      <c r="N23" s="2"/>
    </row>
    <row r="24" spans="1:14" ht="15">
      <c r="A24" s="149">
        <v>24</v>
      </c>
      <c r="B24" s="5" t="s">
        <v>208</v>
      </c>
      <c r="C24" s="118">
        <v>9059</v>
      </c>
      <c r="D24" s="12">
        <v>9078</v>
      </c>
      <c r="E24" s="96">
        <v>9063</v>
      </c>
      <c r="F24" s="33">
        <f t="shared" si="0"/>
        <v>0.005892694826938256</v>
      </c>
      <c r="G24" s="15">
        <f t="shared" si="1"/>
        <v>0.00044154983993818304</v>
      </c>
      <c r="H24" s="12">
        <f t="shared" si="2"/>
        <v>4</v>
      </c>
      <c r="I24" s="27">
        <f t="shared" si="3"/>
        <v>3.916691961968921E-05</v>
      </c>
      <c r="J24" s="110">
        <v>9049.7877</v>
      </c>
      <c r="K24" s="110">
        <v>9057.5161</v>
      </c>
      <c r="L24" s="27">
        <f t="shared" si="4"/>
        <v>0.0008539868841343056</v>
      </c>
      <c r="M24" s="12">
        <f t="shared" si="5"/>
        <v>7.728399999999965</v>
      </c>
      <c r="N24" s="2"/>
    </row>
    <row r="25" spans="1:14" ht="15">
      <c r="A25" s="149">
        <v>25</v>
      </c>
      <c r="B25" s="5" t="s">
        <v>209</v>
      </c>
      <c r="C25" s="118">
        <v>30546</v>
      </c>
      <c r="D25" s="12">
        <v>30933</v>
      </c>
      <c r="E25" s="96">
        <v>31038</v>
      </c>
      <c r="F25" s="33">
        <f t="shared" si="0"/>
        <v>0.02018067549801496</v>
      </c>
      <c r="G25" s="15">
        <f t="shared" si="1"/>
        <v>0.016106855234727952</v>
      </c>
      <c r="H25" s="12">
        <f t="shared" si="2"/>
        <v>492</v>
      </c>
      <c r="I25" s="27">
        <f t="shared" si="3"/>
        <v>0.004817531113221773</v>
      </c>
      <c r="J25" s="110">
        <v>30881.677</v>
      </c>
      <c r="K25" s="110">
        <v>30897.729</v>
      </c>
      <c r="L25" s="27">
        <f t="shared" si="4"/>
        <v>0.0005197904245938354</v>
      </c>
      <c r="M25" s="12">
        <f t="shared" si="5"/>
        <v>16.05199999999968</v>
      </c>
      <c r="N25" s="2"/>
    </row>
    <row r="26" spans="1:14" ht="15">
      <c r="A26" s="149">
        <v>26</v>
      </c>
      <c r="B26" s="5" t="s">
        <v>210</v>
      </c>
      <c r="C26" s="118">
        <v>2105</v>
      </c>
      <c r="D26" s="12">
        <v>1808</v>
      </c>
      <c r="E26" s="96">
        <v>1785</v>
      </c>
      <c r="F26" s="33">
        <f t="shared" si="0"/>
        <v>0.0011605936517802922</v>
      </c>
      <c r="G26" s="15">
        <f t="shared" si="1"/>
        <v>-0.15201900237529692</v>
      </c>
      <c r="H26" s="12">
        <f t="shared" si="2"/>
        <v>-320</v>
      </c>
      <c r="I26" s="27">
        <f t="shared" si="3"/>
        <v>-0.003133353569575137</v>
      </c>
      <c r="J26" s="110">
        <v>1814.8431</v>
      </c>
      <c r="K26" s="110">
        <v>1780.3895</v>
      </c>
      <c r="L26" s="27">
        <f t="shared" si="4"/>
        <v>-0.01898434085018151</v>
      </c>
      <c r="M26" s="12">
        <f t="shared" si="5"/>
        <v>-34.45360000000005</v>
      </c>
      <c r="N26" s="2"/>
    </row>
    <row r="27" spans="1:14" ht="15">
      <c r="A27" s="149">
        <v>27</v>
      </c>
      <c r="B27" s="5" t="s">
        <v>211</v>
      </c>
      <c r="C27" s="118">
        <v>4502</v>
      </c>
      <c r="D27" s="12">
        <v>4532</v>
      </c>
      <c r="E27" s="96">
        <v>4565</v>
      </c>
      <c r="F27" s="33">
        <f t="shared" si="0"/>
        <v>0.0029681288629563214</v>
      </c>
      <c r="G27" s="15">
        <f t="shared" si="1"/>
        <v>0.01399378054198134</v>
      </c>
      <c r="H27" s="12">
        <f t="shared" si="2"/>
        <v>63</v>
      </c>
      <c r="I27" s="27">
        <f t="shared" si="3"/>
        <v>0.000616878984010105</v>
      </c>
      <c r="J27" s="110">
        <v>4563.6902</v>
      </c>
      <c r="K27" s="110">
        <v>4548.6358</v>
      </c>
      <c r="L27" s="27">
        <f t="shared" si="4"/>
        <v>-0.003298733993819297</v>
      </c>
      <c r="M27" s="12">
        <f t="shared" si="5"/>
        <v>-15.054399999999987</v>
      </c>
      <c r="N27" s="2"/>
    </row>
    <row r="28" spans="1:14" ht="15">
      <c r="A28" s="149">
        <v>28</v>
      </c>
      <c r="B28" s="5" t="s">
        <v>212</v>
      </c>
      <c r="C28" s="118">
        <v>15752</v>
      </c>
      <c r="D28" s="12">
        <v>16280</v>
      </c>
      <c r="E28" s="96">
        <v>16171</v>
      </c>
      <c r="F28" s="33">
        <f t="shared" si="0"/>
        <v>0.01051426327335524</v>
      </c>
      <c r="G28" s="15">
        <f t="shared" si="1"/>
        <v>0.0265997968511935</v>
      </c>
      <c r="H28" s="12">
        <f t="shared" si="2"/>
        <v>419</v>
      </c>
      <c r="I28" s="27">
        <f t="shared" si="3"/>
        <v>0.004102734830162445</v>
      </c>
      <c r="J28" s="110">
        <v>16285.122</v>
      </c>
      <c r="K28" s="110">
        <v>16245.787</v>
      </c>
      <c r="L28" s="27">
        <f t="shared" si="4"/>
        <v>-0.0024153948616411425</v>
      </c>
      <c r="M28" s="12">
        <f t="shared" si="5"/>
        <v>-39.33499999999913</v>
      </c>
      <c r="N28" s="2"/>
    </row>
    <row r="29" spans="1:14" ht="15">
      <c r="A29" s="149">
        <v>29</v>
      </c>
      <c r="B29" s="5" t="s">
        <v>213</v>
      </c>
      <c r="C29" s="118">
        <v>2812</v>
      </c>
      <c r="D29" s="12">
        <v>3162</v>
      </c>
      <c r="E29" s="96">
        <v>3188</v>
      </c>
      <c r="F29" s="33">
        <f t="shared" si="0"/>
        <v>0.002072813760154382</v>
      </c>
      <c r="G29" s="15">
        <f t="shared" si="1"/>
        <v>0.1337126600284495</v>
      </c>
      <c r="H29" s="12">
        <f t="shared" si="2"/>
        <v>376</v>
      </c>
      <c r="I29" s="27">
        <f t="shared" si="3"/>
        <v>0.003681690444250786</v>
      </c>
      <c r="J29" s="110">
        <v>3147.1273</v>
      </c>
      <c r="K29" s="110">
        <v>3182.6134</v>
      </c>
      <c r="L29" s="27">
        <f t="shared" si="4"/>
        <v>0.0112757116625057</v>
      </c>
      <c r="M29" s="12">
        <f t="shared" si="5"/>
        <v>35.48610000000008</v>
      </c>
      <c r="N29" s="2"/>
    </row>
    <row r="30" spans="1:14" ht="15">
      <c r="A30" s="149">
        <v>30</v>
      </c>
      <c r="B30" s="5" t="s">
        <v>214</v>
      </c>
      <c r="C30" s="118">
        <v>1080</v>
      </c>
      <c r="D30" s="12">
        <v>1088</v>
      </c>
      <c r="E30" s="96">
        <v>1087</v>
      </c>
      <c r="F30" s="33">
        <f t="shared" si="0"/>
        <v>0.0007067592714202675</v>
      </c>
      <c r="G30" s="15">
        <f t="shared" si="1"/>
        <v>0.006481481481481481</v>
      </c>
      <c r="H30" s="12">
        <f t="shared" si="2"/>
        <v>7</v>
      </c>
      <c r="I30" s="27">
        <f t="shared" si="3"/>
        <v>6.854210933445612E-05</v>
      </c>
      <c r="J30" s="110">
        <v>1083.3701</v>
      </c>
      <c r="K30" s="110">
        <v>1087.4138</v>
      </c>
      <c r="L30" s="27">
        <f t="shared" si="4"/>
        <v>0.0037325194778773606</v>
      </c>
      <c r="M30" s="12">
        <f t="shared" si="5"/>
        <v>4.043699999999944</v>
      </c>
      <c r="N30" s="2"/>
    </row>
    <row r="31" spans="1:14" ht="15">
      <c r="A31" s="149">
        <v>31</v>
      </c>
      <c r="B31" s="5" t="s">
        <v>215</v>
      </c>
      <c r="C31" s="118">
        <v>16915</v>
      </c>
      <c r="D31" s="12">
        <v>19266</v>
      </c>
      <c r="E31" s="96">
        <v>19471</v>
      </c>
      <c r="F31" s="33">
        <f t="shared" si="0"/>
        <v>0.012659898595974267</v>
      </c>
      <c r="G31" s="15">
        <f t="shared" si="1"/>
        <v>0.1511084835944428</v>
      </c>
      <c r="H31" s="12">
        <f t="shared" si="2"/>
        <v>2556</v>
      </c>
      <c r="I31" s="27">
        <f t="shared" si="3"/>
        <v>0.025027661636981405</v>
      </c>
      <c r="J31" s="110">
        <v>19210.332</v>
      </c>
      <c r="K31" s="110">
        <v>19526.226</v>
      </c>
      <c r="L31" s="27">
        <f t="shared" si="4"/>
        <v>0.01644396359209202</v>
      </c>
      <c r="M31" s="12">
        <f t="shared" si="5"/>
        <v>315.89400000000023</v>
      </c>
      <c r="N31" s="2"/>
    </row>
    <row r="32" spans="1:14" ht="15">
      <c r="A32" s="149">
        <v>32</v>
      </c>
      <c r="B32" s="5" t="s">
        <v>216</v>
      </c>
      <c r="C32" s="118">
        <v>5407</v>
      </c>
      <c r="D32" s="12">
        <v>5734</v>
      </c>
      <c r="E32" s="96">
        <v>5763</v>
      </c>
      <c r="F32" s="33">
        <f t="shared" si="0"/>
        <v>0.003747059504319229</v>
      </c>
      <c r="G32" s="15">
        <f t="shared" si="1"/>
        <v>0.06584057702977622</v>
      </c>
      <c r="H32" s="12">
        <f t="shared" si="2"/>
        <v>356</v>
      </c>
      <c r="I32" s="27">
        <f t="shared" si="3"/>
        <v>0.0034858558461523395</v>
      </c>
      <c r="J32" s="110">
        <v>5785.0604</v>
      </c>
      <c r="K32" s="110">
        <v>5821.5452</v>
      </c>
      <c r="L32" s="27">
        <f t="shared" si="4"/>
        <v>0.0063067275840368526</v>
      </c>
      <c r="M32" s="12">
        <f t="shared" si="5"/>
        <v>36.48479999999927</v>
      </c>
      <c r="N32" s="2"/>
    </row>
    <row r="33" spans="1:14" ht="15">
      <c r="A33" s="149">
        <v>33</v>
      </c>
      <c r="B33" s="5" t="s">
        <v>217</v>
      </c>
      <c r="C33" s="118">
        <v>19592</v>
      </c>
      <c r="D33" s="12">
        <v>19741</v>
      </c>
      <c r="E33" s="96">
        <v>19755</v>
      </c>
      <c r="F33" s="33">
        <f t="shared" si="0"/>
        <v>0.012844553272223905</v>
      </c>
      <c r="G33" s="15">
        <f t="shared" si="1"/>
        <v>0.008319722335647203</v>
      </c>
      <c r="H33" s="12">
        <f t="shared" si="2"/>
        <v>163</v>
      </c>
      <c r="I33" s="27">
        <f t="shared" si="3"/>
        <v>0.0015960519745023354</v>
      </c>
      <c r="J33" s="110">
        <v>19682.612</v>
      </c>
      <c r="K33" s="110">
        <v>19694.935</v>
      </c>
      <c r="L33" s="27">
        <f t="shared" si="4"/>
        <v>0.0006260856028661399</v>
      </c>
      <c r="M33" s="12">
        <f t="shared" si="5"/>
        <v>12.32300000000032</v>
      </c>
      <c r="N33" s="2"/>
    </row>
    <row r="34" spans="1:14" ht="15">
      <c r="A34" s="149">
        <v>35</v>
      </c>
      <c r="B34" s="5" t="s">
        <v>218</v>
      </c>
      <c r="C34" s="118">
        <v>40469</v>
      </c>
      <c r="D34" s="12">
        <v>37396</v>
      </c>
      <c r="E34" s="96">
        <v>37564</v>
      </c>
      <c r="F34" s="33">
        <f aca="true" t="shared" si="6" ref="F34:F65">E34/$E$90</f>
        <v>0.02442383189662459</v>
      </c>
      <c r="G34" s="15">
        <f aca="true" t="shared" si="7" ref="G34:G65">(E34-C34)/C34</f>
        <v>-0.07178334033457709</v>
      </c>
      <c r="H34" s="12">
        <f aca="true" t="shared" si="8" ref="H34:H65">E34-C34</f>
        <v>-2905</v>
      </c>
      <c r="I34" s="27">
        <f aca="true" t="shared" si="9" ref="I34:I65">H34/$H$90</f>
        <v>-0.028444975373799287</v>
      </c>
      <c r="J34" s="110">
        <v>37227.995</v>
      </c>
      <c r="K34" s="110">
        <v>36778.526</v>
      </c>
      <c r="L34" s="27">
        <f aca="true" t="shared" si="10" ref="L34:L65">(K34-J34)/J34</f>
        <v>-0.012073414106776488</v>
      </c>
      <c r="M34" s="12">
        <f aca="true" t="shared" si="11" ref="M34:M65">K34-J34</f>
        <v>-449.4690000000046</v>
      </c>
      <c r="N34" s="2"/>
    </row>
    <row r="35" spans="1:14" ht="15">
      <c r="A35" s="149">
        <v>36</v>
      </c>
      <c r="B35" s="5" t="s">
        <v>219</v>
      </c>
      <c r="C35" s="118">
        <v>1175</v>
      </c>
      <c r="D35" s="12">
        <v>1217</v>
      </c>
      <c r="E35" s="96">
        <v>1196</v>
      </c>
      <c r="F35" s="33">
        <f t="shared" si="6"/>
        <v>0.000777630256318896</v>
      </c>
      <c r="G35" s="15">
        <f t="shared" si="7"/>
        <v>0.017872340425531916</v>
      </c>
      <c r="H35" s="12">
        <f t="shared" si="8"/>
        <v>21</v>
      </c>
      <c r="I35" s="27">
        <f t="shared" si="9"/>
        <v>0.00020562632800336835</v>
      </c>
      <c r="J35" s="110">
        <v>1221.2718</v>
      </c>
      <c r="K35" s="110">
        <v>1228.2021</v>
      </c>
      <c r="L35" s="27">
        <f t="shared" si="10"/>
        <v>0.0056746581719155295</v>
      </c>
      <c r="M35" s="12">
        <f t="shared" si="11"/>
        <v>6.930299999999988</v>
      </c>
      <c r="N35" s="2"/>
    </row>
    <row r="36" spans="1:14" ht="15">
      <c r="A36" s="149">
        <v>37</v>
      </c>
      <c r="B36" s="5" t="s">
        <v>220</v>
      </c>
      <c r="C36" s="118">
        <v>284</v>
      </c>
      <c r="D36" s="12">
        <v>318</v>
      </c>
      <c r="E36" s="96">
        <v>298</v>
      </c>
      <c r="F36" s="33">
        <f t="shared" si="6"/>
        <v>0.00019375737155771824</v>
      </c>
      <c r="G36" s="15">
        <f t="shared" si="7"/>
        <v>0.04929577464788732</v>
      </c>
      <c r="H36" s="12">
        <f t="shared" si="8"/>
        <v>14</v>
      </c>
      <c r="I36" s="27">
        <f t="shared" si="9"/>
        <v>0.00013708421866891223</v>
      </c>
      <c r="J36" s="110">
        <v>299.60681</v>
      </c>
      <c r="K36" s="110">
        <v>291.15804</v>
      </c>
      <c r="L36" s="27">
        <f t="shared" si="10"/>
        <v>-0.028199525905302246</v>
      </c>
      <c r="M36" s="12">
        <f t="shared" si="11"/>
        <v>-8.448769999999968</v>
      </c>
      <c r="N36" s="2"/>
    </row>
    <row r="37" spans="1:14" ht="15">
      <c r="A37" s="149">
        <v>38</v>
      </c>
      <c r="B37" s="5" t="s">
        <v>221</v>
      </c>
      <c r="C37" s="118">
        <v>3178</v>
      </c>
      <c r="D37" s="12">
        <v>3341</v>
      </c>
      <c r="E37" s="96">
        <v>3357</v>
      </c>
      <c r="F37" s="33">
        <f t="shared" si="6"/>
        <v>0.002182696296373356</v>
      </c>
      <c r="G37" s="15">
        <f t="shared" si="7"/>
        <v>0.05632473253618628</v>
      </c>
      <c r="H37" s="12">
        <f t="shared" si="8"/>
        <v>179</v>
      </c>
      <c r="I37" s="27">
        <f t="shared" si="9"/>
        <v>0.0017527196529810922</v>
      </c>
      <c r="J37" s="110">
        <v>3332.8586</v>
      </c>
      <c r="K37" s="110">
        <v>3353.0259</v>
      </c>
      <c r="L37" s="27">
        <f t="shared" si="10"/>
        <v>0.006051051790796066</v>
      </c>
      <c r="M37" s="12">
        <f t="shared" si="11"/>
        <v>20.16730000000007</v>
      </c>
      <c r="N37" s="2"/>
    </row>
    <row r="38" spans="1:14" ht="15">
      <c r="A38" s="149">
        <v>39</v>
      </c>
      <c r="B38" s="5" t="s">
        <v>222</v>
      </c>
      <c r="C38" s="118">
        <v>200</v>
      </c>
      <c r="D38" s="12">
        <v>184</v>
      </c>
      <c r="E38" s="96">
        <v>182</v>
      </c>
      <c r="F38" s="33">
        <f t="shared" si="6"/>
        <v>0.00011833503900504939</v>
      </c>
      <c r="G38" s="15">
        <f t="shared" si="7"/>
        <v>-0.09</v>
      </c>
      <c r="H38" s="12">
        <f t="shared" si="8"/>
        <v>-18</v>
      </c>
      <c r="I38" s="27">
        <f t="shared" si="9"/>
        <v>-0.00017625113828860145</v>
      </c>
      <c r="J38" s="110">
        <v>177.90994</v>
      </c>
      <c r="K38" s="110">
        <v>175.98641</v>
      </c>
      <c r="L38" s="27">
        <f t="shared" si="10"/>
        <v>-0.01081181860889841</v>
      </c>
      <c r="M38" s="12">
        <f t="shared" si="11"/>
        <v>-1.9235299999999995</v>
      </c>
      <c r="N38" s="2"/>
    </row>
    <row r="39" spans="1:14" ht="15">
      <c r="A39" s="149">
        <v>41</v>
      </c>
      <c r="B39" s="5" t="s">
        <v>223</v>
      </c>
      <c r="C39" s="118">
        <v>116679</v>
      </c>
      <c r="D39" s="12">
        <v>118054</v>
      </c>
      <c r="E39" s="96">
        <v>118035</v>
      </c>
      <c r="F39" s="33">
        <f t="shared" si="6"/>
        <v>0.07674547433495058</v>
      </c>
      <c r="G39" s="15">
        <f t="shared" si="7"/>
        <v>0.011621628570693956</v>
      </c>
      <c r="H39" s="12">
        <f>E39-C39</f>
        <v>1356</v>
      </c>
      <c r="I39" s="27">
        <f t="shared" si="9"/>
        <v>0.013277585751074643</v>
      </c>
      <c r="J39" s="110">
        <v>116575.05</v>
      </c>
      <c r="K39" s="110">
        <v>116148.69</v>
      </c>
      <c r="L39" s="27">
        <f t="shared" si="10"/>
        <v>-0.003657386378989334</v>
      </c>
      <c r="M39" s="12">
        <f t="shared" si="11"/>
        <v>-426.3600000000006</v>
      </c>
      <c r="N39" s="2"/>
    </row>
    <row r="40" spans="1:14" ht="15">
      <c r="A40" s="149">
        <v>42</v>
      </c>
      <c r="B40" s="5" t="s">
        <v>224</v>
      </c>
      <c r="C40" s="118">
        <v>12763</v>
      </c>
      <c r="D40" s="12">
        <v>15197</v>
      </c>
      <c r="E40" s="96">
        <v>13830</v>
      </c>
      <c r="F40" s="33">
        <f t="shared" si="6"/>
        <v>0.008992162579339743</v>
      </c>
      <c r="G40" s="15">
        <f t="shared" si="7"/>
        <v>0.08360103423959885</v>
      </c>
      <c r="H40" s="12">
        <f t="shared" si="8"/>
        <v>1067</v>
      </c>
      <c r="I40" s="27">
        <f t="shared" si="9"/>
        <v>0.010447775808552096</v>
      </c>
      <c r="J40" s="110">
        <v>13811.46</v>
      </c>
      <c r="K40" s="110">
        <v>13829.594</v>
      </c>
      <c r="L40" s="27">
        <f t="shared" si="10"/>
        <v>0.0013129676370202726</v>
      </c>
      <c r="M40" s="12">
        <f t="shared" si="11"/>
        <v>18.134000000000015</v>
      </c>
      <c r="N40" s="2"/>
    </row>
    <row r="41" spans="1:14" ht="15">
      <c r="A41" s="149">
        <v>43</v>
      </c>
      <c r="B41" s="5" t="s">
        <v>225</v>
      </c>
      <c r="C41" s="118">
        <v>48436</v>
      </c>
      <c r="D41" s="12">
        <v>54729</v>
      </c>
      <c r="E41" s="96">
        <v>54068</v>
      </c>
      <c r="F41" s="33">
        <f t="shared" si="6"/>
        <v>0.03515460927980775</v>
      </c>
      <c r="G41" s="15">
        <f t="shared" si="7"/>
        <v>0.11627714922784706</v>
      </c>
      <c r="H41" s="12">
        <f t="shared" si="8"/>
        <v>5632</v>
      </c>
      <c r="I41" s="27">
        <f t="shared" si="9"/>
        <v>0.055147022824522406</v>
      </c>
      <c r="J41" s="110">
        <v>53451.39</v>
      </c>
      <c r="K41" s="110">
        <v>53404.712</v>
      </c>
      <c r="L41" s="27">
        <f t="shared" si="10"/>
        <v>-0.0008732794413765458</v>
      </c>
      <c r="M41" s="12">
        <f t="shared" si="11"/>
        <v>-46.677999999999884</v>
      </c>
      <c r="N41" s="2"/>
    </row>
    <row r="42" spans="1:14" ht="15">
      <c r="A42" s="149">
        <v>45</v>
      </c>
      <c r="B42" s="5" t="s">
        <v>226</v>
      </c>
      <c r="C42" s="118">
        <v>28820</v>
      </c>
      <c r="D42" s="12">
        <v>33513</v>
      </c>
      <c r="E42" s="96">
        <v>33723</v>
      </c>
      <c r="F42" s="33">
        <f t="shared" si="6"/>
        <v>0.021926442419600442</v>
      </c>
      <c r="G42" s="15">
        <f t="shared" si="7"/>
        <v>0.17012491325468423</v>
      </c>
      <c r="H42" s="12">
        <f t="shared" si="8"/>
        <v>4903</v>
      </c>
      <c r="I42" s="27">
        <f t="shared" si="9"/>
        <v>0.048008851723834046</v>
      </c>
      <c r="J42" s="110">
        <v>34038.854</v>
      </c>
      <c r="K42" s="110">
        <v>34363.435</v>
      </c>
      <c r="L42" s="27">
        <f t="shared" si="10"/>
        <v>0.009535603049385808</v>
      </c>
      <c r="M42" s="12">
        <f t="shared" si="11"/>
        <v>324.5809999999983</v>
      </c>
      <c r="N42" s="2"/>
    </row>
    <row r="43" spans="1:14" ht="15">
      <c r="A43" s="149">
        <v>46</v>
      </c>
      <c r="B43" s="5" t="s">
        <v>227</v>
      </c>
      <c r="C43" s="118">
        <v>91455</v>
      </c>
      <c r="D43" s="12">
        <v>96707</v>
      </c>
      <c r="E43" s="96">
        <v>97009</v>
      </c>
      <c r="F43" s="33">
        <f t="shared" si="6"/>
        <v>0.06307452636725734</v>
      </c>
      <c r="G43" s="15">
        <f t="shared" si="7"/>
        <v>0.060729320430812965</v>
      </c>
      <c r="H43" s="12">
        <f t="shared" si="8"/>
        <v>5554</v>
      </c>
      <c r="I43" s="27">
        <f t="shared" si="9"/>
        <v>0.05438326789193847</v>
      </c>
      <c r="J43" s="110">
        <v>97012.443</v>
      </c>
      <c r="K43" s="110">
        <v>97229.57</v>
      </c>
      <c r="L43" s="27">
        <f t="shared" si="10"/>
        <v>0.0022381355760725218</v>
      </c>
      <c r="M43" s="12">
        <f t="shared" si="11"/>
        <v>217.12700000000768</v>
      </c>
      <c r="N43" s="2"/>
    </row>
    <row r="44" spans="1:14" ht="15">
      <c r="A44" s="149">
        <v>47</v>
      </c>
      <c r="B44" s="5" t="s">
        <v>228</v>
      </c>
      <c r="C44" s="118">
        <v>248671</v>
      </c>
      <c r="D44" s="12">
        <v>263534</v>
      </c>
      <c r="E44" s="96">
        <v>263688</v>
      </c>
      <c r="F44" s="33">
        <f t="shared" si="6"/>
        <v>0.1714479657426564</v>
      </c>
      <c r="G44" s="15">
        <f t="shared" si="7"/>
        <v>0.06038902807323733</v>
      </c>
      <c r="H44" s="12">
        <f t="shared" si="8"/>
        <v>15017</v>
      </c>
      <c r="I44" s="27">
        <f t="shared" si="9"/>
        <v>0.1470424079822182</v>
      </c>
      <c r="J44" s="110">
        <v>264599.31</v>
      </c>
      <c r="K44" s="110">
        <v>265111.34</v>
      </c>
      <c r="L44" s="27">
        <f t="shared" si="10"/>
        <v>0.0019351146456127492</v>
      </c>
      <c r="M44" s="12">
        <f t="shared" si="11"/>
        <v>512.0300000000279</v>
      </c>
      <c r="N44" s="2"/>
    </row>
    <row r="45" spans="1:14" ht="15">
      <c r="A45" s="149">
        <v>49</v>
      </c>
      <c r="B45" s="5" t="s">
        <v>229</v>
      </c>
      <c r="C45" s="118">
        <v>108728</v>
      </c>
      <c r="D45" s="12">
        <v>119702</v>
      </c>
      <c r="E45" s="96">
        <v>120073</v>
      </c>
      <c r="F45" s="33">
        <f t="shared" si="6"/>
        <v>0.07807056669479832</v>
      </c>
      <c r="G45" s="15">
        <f t="shared" si="7"/>
        <v>0.10434294753881244</v>
      </c>
      <c r="H45" s="12">
        <f t="shared" si="8"/>
        <v>11345</v>
      </c>
      <c r="I45" s="27">
        <f t="shared" si="9"/>
        <v>0.11108717577134353</v>
      </c>
      <c r="J45" s="110">
        <v>119177.93</v>
      </c>
      <c r="K45" s="110">
        <v>119332.44</v>
      </c>
      <c r="L45" s="27">
        <f t="shared" si="10"/>
        <v>0.0012964648739914287</v>
      </c>
      <c r="M45" s="12">
        <f t="shared" si="11"/>
        <v>154.5100000000093</v>
      </c>
      <c r="N45" s="2"/>
    </row>
    <row r="46" spans="1:14" ht="15">
      <c r="A46" s="149">
        <v>50</v>
      </c>
      <c r="B46" s="5" t="s">
        <v>230</v>
      </c>
      <c r="C46" s="118">
        <v>2138</v>
      </c>
      <c r="D46" s="12">
        <v>2490</v>
      </c>
      <c r="E46" s="96">
        <v>2433</v>
      </c>
      <c r="F46" s="33">
        <f t="shared" si="6"/>
        <v>0.0015819184060400285</v>
      </c>
      <c r="G46" s="15">
        <f t="shared" si="7"/>
        <v>0.13797942001870908</v>
      </c>
      <c r="H46" s="12">
        <f t="shared" si="8"/>
        <v>295</v>
      </c>
      <c r="I46" s="27">
        <f t="shared" si="9"/>
        <v>0.0028885603219520792</v>
      </c>
      <c r="J46" s="110">
        <v>2587.4063</v>
      </c>
      <c r="K46" s="110">
        <v>2642.4477</v>
      </c>
      <c r="L46" s="27">
        <f t="shared" si="10"/>
        <v>0.021272808990223168</v>
      </c>
      <c r="M46" s="12">
        <f t="shared" si="11"/>
        <v>55.04140000000007</v>
      </c>
      <c r="N46" s="2"/>
    </row>
    <row r="47" spans="1:14" ht="15">
      <c r="A47" s="149">
        <v>51</v>
      </c>
      <c r="B47" s="5" t="s">
        <v>231</v>
      </c>
      <c r="C47" s="118">
        <v>156</v>
      </c>
      <c r="D47" s="12">
        <v>169</v>
      </c>
      <c r="E47" s="96">
        <v>175</v>
      </c>
      <c r="F47" s="33">
        <f t="shared" si="6"/>
        <v>0.00011378369135100904</v>
      </c>
      <c r="G47" s="15">
        <f t="shared" si="7"/>
        <v>0.12179487179487179</v>
      </c>
      <c r="H47" s="12">
        <f t="shared" si="8"/>
        <v>19</v>
      </c>
      <c r="I47" s="27">
        <f t="shared" si="9"/>
        <v>0.00018604286819352375</v>
      </c>
      <c r="J47" s="110">
        <v>171.37623</v>
      </c>
      <c r="K47" s="110">
        <v>174.53208</v>
      </c>
      <c r="L47" s="27">
        <f t="shared" si="10"/>
        <v>0.018414747482775266</v>
      </c>
      <c r="M47" s="12">
        <f t="shared" si="11"/>
        <v>3.155850000000015</v>
      </c>
      <c r="N47" s="2"/>
    </row>
    <row r="48" spans="1:14" ht="15">
      <c r="A48" s="149">
        <v>52</v>
      </c>
      <c r="B48" s="5" t="s">
        <v>232</v>
      </c>
      <c r="C48" s="118">
        <v>16009</v>
      </c>
      <c r="D48" s="12">
        <v>16785</v>
      </c>
      <c r="E48" s="96">
        <v>16717</v>
      </c>
      <c r="F48" s="33">
        <f t="shared" si="6"/>
        <v>0.010869268390370388</v>
      </c>
      <c r="G48" s="15">
        <f t="shared" si="7"/>
        <v>0.04422512336810544</v>
      </c>
      <c r="H48" s="12">
        <f t="shared" si="8"/>
        <v>708</v>
      </c>
      <c r="I48" s="27">
        <f t="shared" si="9"/>
        <v>0.00693254477268499</v>
      </c>
      <c r="J48" s="110">
        <v>16743.642</v>
      </c>
      <c r="K48" s="110">
        <v>16786.521</v>
      </c>
      <c r="L48" s="27">
        <f t="shared" si="10"/>
        <v>0.0025609123749779656</v>
      </c>
      <c r="M48" s="12">
        <f t="shared" si="11"/>
        <v>42.879000000000815</v>
      </c>
      <c r="N48" s="2"/>
    </row>
    <row r="49" spans="1:14" ht="15">
      <c r="A49" s="149">
        <v>53</v>
      </c>
      <c r="B49" s="5" t="s">
        <v>233</v>
      </c>
      <c r="C49" s="118">
        <v>1704</v>
      </c>
      <c r="D49" s="12">
        <v>1817</v>
      </c>
      <c r="E49" s="96">
        <v>1815</v>
      </c>
      <c r="F49" s="33">
        <f t="shared" si="6"/>
        <v>0.0011800994274404652</v>
      </c>
      <c r="G49" s="15">
        <f t="shared" si="7"/>
        <v>0.06514084507042253</v>
      </c>
      <c r="H49" s="12">
        <f t="shared" si="8"/>
        <v>111</v>
      </c>
      <c r="I49" s="27">
        <f t="shared" si="9"/>
        <v>0.0010868820194463757</v>
      </c>
      <c r="J49" s="110">
        <v>1830.1931</v>
      </c>
      <c r="K49" s="110">
        <v>1821.4458</v>
      </c>
      <c r="L49" s="27">
        <f t="shared" si="10"/>
        <v>-0.004779441032752225</v>
      </c>
      <c r="M49" s="12">
        <f t="shared" si="11"/>
        <v>-8.747299999999996</v>
      </c>
      <c r="N49" s="2"/>
    </row>
    <row r="50" spans="1:14" ht="15">
      <c r="A50" s="149">
        <v>55</v>
      </c>
      <c r="B50" s="5" t="s">
        <v>234</v>
      </c>
      <c r="C50" s="118">
        <v>12260</v>
      </c>
      <c r="D50" s="12">
        <v>14094</v>
      </c>
      <c r="E50" s="96">
        <v>14076</v>
      </c>
      <c r="F50" s="33">
        <f t="shared" si="6"/>
        <v>0.009152109939753161</v>
      </c>
      <c r="G50" s="15">
        <f t="shared" si="7"/>
        <v>0.14812398042414357</v>
      </c>
      <c r="H50" s="12">
        <f t="shared" si="8"/>
        <v>1816</v>
      </c>
      <c r="I50" s="27">
        <f t="shared" si="9"/>
        <v>0.0177817815073389</v>
      </c>
      <c r="J50" s="110">
        <v>14052.881</v>
      </c>
      <c r="K50" s="110">
        <v>14187.939</v>
      </c>
      <c r="L50" s="27">
        <f t="shared" si="10"/>
        <v>0.009610698332961114</v>
      </c>
      <c r="M50" s="12">
        <f t="shared" si="11"/>
        <v>135.0580000000009</v>
      </c>
      <c r="N50" s="2"/>
    </row>
    <row r="51" spans="1:14" ht="15">
      <c r="A51" s="149">
        <v>56</v>
      </c>
      <c r="B51" s="5" t="s">
        <v>235</v>
      </c>
      <c r="C51" s="118">
        <v>69895</v>
      </c>
      <c r="D51" s="12">
        <v>80326</v>
      </c>
      <c r="E51" s="96">
        <v>80968</v>
      </c>
      <c r="F51" s="33">
        <f t="shared" si="6"/>
        <v>0.052644788121762855</v>
      </c>
      <c r="G51" s="15">
        <f t="shared" si="7"/>
        <v>0.1584233493096788</v>
      </c>
      <c r="H51" s="12">
        <f t="shared" si="8"/>
        <v>11073</v>
      </c>
      <c r="I51" s="27">
        <f t="shared" si="9"/>
        <v>0.10842382523720466</v>
      </c>
      <c r="J51" s="110">
        <v>79763.016</v>
      </c>
      <c r="K51" s="110">
        <v>80997.551</v>
      </c>
      <c r="L51" s="27">
        <f t="shared" si="10"/>
        <v>0.01547753660669004</v>
      </c>
      <c r="M51" s="12">
        <f t="shared" si="11"/>
        <v>1234.5350000000035</v>
      </c>
      <c r="N51" s="2"/>
    </row>
    <row r="52" spans="1:14" ht="15">
      <c r="A52" s="149">
        <v>58</v>
      </c>
      <c r="B52" s="5" t="s">
        <v>236</v>
      </c>
      <c r="C52" s="118">
        <v>1503</v>
      </c>
      <c r="D52" s="12">
        <v>1696</v>
      </c>
      <c r="E52" s="96">
        <v>1722</v>
      </c>
      <c r="F52" s="33">
        <f t="shared" si="6"/>
        <v>0.001119631522893929</v>
      </c>
      <c r="G52" s="15">
        <f t="shared" si="7"/>
        <v>0.14570858283433133</v>
      </c>
      <c r="H52" s="12">
        <f t="shared" si="8"/>
        <v>219</v>
      </c>
      <c r="I52" s="27">
        <f t="shared" si="9"/>
        <v>0.002144388849177984</v>
      </c>
      <c r="J52" s="110">
        <v>1688.2162</v>
      </c>
      <c r="K52" s="110">
        <v>1696.0542</v>
      </c>
      <c r="L52" s="27">
        <f t="shared" si="10"/>
        <v>0.004642770280252</v>
      </c>
      <c r="M52" s="12">
        <f t="shared" si="11"/>
        <v>7.837999999999965</v>
      </c>
      <c r="N52" s="2"/>
    </row>
    <row r="53" spans="1:14" ht="15">
      <c r="A53" s="149">
        <v>59</v>
      </c>
      <c r="B53" s="5" t="s">
        <v>237</v>
      </c>
      <c r="C53" s="118">
        <v>1596</v>
      </c>
      <c r="D53" s="12">
        <v>1782</v>
      </c>
      <c r="E53" s="96">
        <v>1792</v>
      </c>
      <c r="F53" s="33">
        <f t="shared" si="6"/>
        <v>0.0011651449994343325</v>
      </c>
      <c r="G53" s="15">
        <f t="shared" si="7"/>
        <v>0.12280701754385964</v>
      </c>
      <c r="H53" s="12">
        <f t="shared" si="8"/>
        <v>196</v>
      </c>
      <c r="I53" s="27">
        <f t="shared" si="9"/>
        <v>0.0019191790613647714</v>
      </c>
      <c r="J53" s="110">
        <v>1774.9206</v>
      </c>
      <c r="K53" s="110">
        <v>1790.4785</v>
      </c>
      <c r="L53" s="27">
        <f t="shared" si="10"/>
        <v>0.008765406182113172</v>
      </c>
      <c r="M53" s="12">
        <f t="shared" si="11"/>
        <v>15.557900000000018</v>
      </c>
      <c r="N53" s="2"/>
    </row>
    <row r="54" spans="1:14" ht="15">
      <c r="A54" s="149">
        <v>60</v>
      </c>
      <c r="B54" s="5" t="s">
        <v>238</v>
      </c>
      <c r="C54" s="118">
        <v>517</v>
      </c>
      <c r="D54" s="12">
        <v>599</v>
      </c>
      <c r="E54" s="96">
        <v>608</v>
      </c>
      <c r="F54" s="33">
        <f t="shared" si="6"/>
        <v>0.0003953170533795057</v>
      </c>
      <c r="G54" s="15">
        <f t="shared" si="7"/>
        <v>0.1760154738878143</v>
      </c>
      <c r="H54" s="12">
        <f t="shared" si="8"/>
        <v>91</v>
      </c>
      <c r="I54" s="27">
        <f t="shared" si="9"/>
        <v>0.0008910474213479296</v>
      </c>
      <c r="J54" s="110">
        <v>597.09244</v>
      </c>
      <c r="K54" s="110">
        <v>606.94246</v>
      </c>
      <c r="L54" s="27">
        <f t="shared" si="10"/>
        <v>0.01649664162554122</v>
      </c>
      <c r="M54" s="12">
        <f t="shared" si="11"/>
        <v>9.850019999999972</v>
      </c>
      <c r="N54" s="2"/>
    </row>
    <row r="55" spans="1:14" ht="15">
      <c r="A55" s="149">
        <v>61</v>
      </c>
      <c r="B55" s="5" t="s">
        <v>239</v>
      </c>
      <c r="C55" s="118">
        <v>2257</v>
      </c>
      <c r="D55" s="12">
        <v>2704</v>
      </c>
      <c r="E55" s="96">
        <v>2743</v>
      </c>
      <c r="F55" s="33">
        <f t="shared" si="6"/>
        <v>0.001783478087861816</v>
      </c>
      <c r="G55" s="15">
        <f t="shared" si="7"/>
        <v>0.2153300841825432</v>
      </c>
      <c r="H55" s="12">
        <f t="shared" si="8"/>
        <v>486</v>
      </c>
      <c r="I55" s="27">
        <f t="shared" si="9"/>
        <v>0.004758780733792239</v>
      </c>
      <c r="J55" s="110">
        <v>2700.2246</v>
      </c>
      <c r="K55" s="110">
        <v>2744.3781</v>
      </c>
      <c r="L55" s="27">
        <f t="shared" si="10"/>
        <v>0.016351787921641738</v>
      </c>
      <c r="M55" s="12">
        <f t="shared" si="11"/>
        <v>44.153499999999894</v>
      </c>
      <c r="N55" s="2"/>
    </row>
    <row r="56" spans="1:14" ht="15">
      <c r="A56" s="149">
        <v>62</v>
      </c>
      <c r="B56" s="5" t="s">
        <v>240</v>
      </c>
      <c r="C56" s="118">
        <v>4344</v>
      </c>
      <c r="D56" s="12">
        <v>5393</v>
      </c>
      <c r="E56" s="96">
        <v>5459</v>
      </c>
      <c r="F56" s="33">
        <f t="shared" si="6"/>
        <v>0.003549400977629476</v>
      </c>
      <c r="G56" s="15">
        <f t="shared" si="7"/>
        <v>0.2566758747697974</v>
      </c>
      <c r="H56" s="12">
        <f t="shared" si="8"/>
        <v>1115</v>
      </c>
      <c r="I56" s="27">
        <f t="shared" si="9"/>
        <v>0.010917778843988368</v>
      </c>
      <c r="J56" s="110">
        <v>5425.8835</v>
      </c>
      <c r="K56" s="110">
        <v>5507.4984</v>
      </c>
      <c r="L56" s="27">
        <f t="shared" si="10"/>
        <v>0.015041771538220549</v>
      </c>
      <c r="M56" s="12">
        <f t="shared" si="11"/>
        <v>81.61490000000049</v>
      </c>
      <c r="N56" s="2"/>
    </row>
    <row r="57" spans="1:14" ht="15">
      <c r="A57" s="149">
        <v>63</v>
      </c>
      <c r="B57" s="5" t="s">
        <v>241</v>
      </c>
      <c r="C57" s="118">
        <v>1725</v>
      </c>
      <c r="D57" s="12">
        <v>1981</v>
      </c>
      <c r="E57" s="96">
        <v>2006</v>
      </c>
      <c r="F57" s="33">
        <f t="shared" si="6"/>
        <v>0.0013042861991435664</v>
      </c>
      <c r="G57" s="15">
        <f t="shared" si="7"/>
        <v>0.1628985507246377</v>
      </c>
      <c r="H57" s="12">
        <f t="shared" si="8"/>
        <v>281</v>
      </c>
      <c r="I57" s="27">
        <f t="shared" si="9"/>
        <v>0.002751476103283167</v>
      </c>
      <c r="J57" s="110">
        <v>2006.6346</v>
      </c>
      <c r="K57" s="110">
        <v>2038.1021</v>
      </c>
      <c r="L57" s="27">
        <f t="shared" si="10"/>
        <v>0.015681729000387</v>
      </c>
      <c r="M57" s="12">
        <f t="shared" si="11"/>
        <v>31.467499999999973</v>
      </c>
      <c r="N57" s="2"/>
    </row>
    <row r="58" spans="1:14" ht="15">
      <c r="A58" s="149">
        <v>64</v>
      </c>
      <c r="B58" s="5" t="s">
        <v>242</v>
      </c>
      <c r="C58" s="118">
        <v>7183</v>
      </c>
      <c r="D58" s="12">
        <v>7160</v>
      </c>
      <c r="E58" s="96">
        <v>7192</v>
      </c>
      <c r="F58" s="33">
        <f t="shared" si="6"/>
        <v>0.004676184618265468</v>
      </c>
      <c r="G58" s="15">
        <f t="shared" si="7"/>
        <v>0.001252958373938466</v>
      </c>
      <c r="H58" s="12">
        <f t="shared" si="8"/>
        <v>9</v>
      </c>
      <c r="I58" s="27">
        <f t="shared" si="9"/>
        <v>8.812556914430073E-05</v>
      </c>
      <c r="J58" s="110">
        <v>7195.8239</v>
      </c>
      <c r="K58" s="110">
        <v>7180.1429</v>
      </c>
      <c r="L58" s="27">
        <f t="shared" si="10"/>
        <v>-0.0021791806216937154</v>
      </c>
      <c r="M58" s="12">
        <f t="shared" si="11"/>
        <v>-15.681000000000495</v>
      </c>
      <c r="N58" s="2"/>
    </row>
    <row r="59" spans="1:14" ht="15">
      <c r="A59" s="149">
        <v>65</v>
      </c>
      <c r="B59" s="5" t="s">
        <v>243</v>
      </c>
      <c r="C59" s="118">
        <v>4460</v>
      </c>
      <c r="D59" s="12">
        <v>4344</v>
      </c>
      <c r="E59" s="96">
        <v>4355</v>
      </c>
      <c r="F59" s="33">
        <f t="shared" si="6"/>
        <v>0.0028315884333351103</v>
      </c>
      <c r="G59" s="15">
        <f t="shared" si="7"/>
        <v>-0.023542600896860985</v>
      </c>
      <c r="H59" s="12">
        <f t="shared" si="8"/>
        <v>-105</v>
      </c>
      <c r="I59" s="27">
        <f t="shared" si="9"/>
        <v>-0.0010281316400168419</v>
      </c>
      <c r="J59" s="110">
        <v>4373.7865</v>
      </c>
      <c r="K59" s="110">
        <v>4355.4667</v>
      </c>
      <c r="L59" s="27">
        <f t="shared" si="10"/>
        <v>-0.004188544639753269</v>
      </c>
      <c r="M59" s="12">
        <f t="shared" si="11"/>
        <v>-18.319800000000214</v>
      </c>
      <c r="N59" s="2"/>
    </row>
    <row r="60" spans="1:14" ht="15">
      <c r="A60" s="149">
        <v>66</v>
      </c>
      <c r="B60" s="5" t="s">
        <v>244</v>
      </c>
      <c r="C60" s="118">
        <v>7947</v>
      </c>
      <c r="D60" s="12">
        <v>9096</v>
      </c>
      <c r="E60" s="96">
        <v>9201</v>
      </c>
      <c r="F60" s="33">
        <f t="shared" si="6"/>
        <v>0.005982421394975052</v>
      </c>
      <c r="G60" s="15">
        <f t="shared" si="7"/>
        <v>0.15779539448848623</v>
      </c>
      <c r="H60" s="12">
        <f t="shared" si="8"/>
        <v>1254</v>
      </c>
      <c r="I60" s="27">
        <f t="shared" si="9"/>
        <v>0.012278829300772568</v>
      </c>
      <c r="J60" s="110">
        <v>8998.9445</v>
      </c>
      <c r="K60" s="110">
        <v>9150.8009</v>
      </c>
      <c r="L60" s="27">
        <f t="shared" si="10"/>
        <v>0.01687491238555817</v>
      </c>
      <c r="M60" s="12">
        <f t="shared" si="11"/>
        <v>151.85640000000058</v>
      </c>
      <c r="N60" s="2"/>
    </row>
    <row r="61" spans="1:14" ht="15">
      <c r="A61" s="149">
        <v>68</v>
      </c>
      <c r="B61" s="5" t="s">
        <v>245</v>
      </c>
      <c r="C61" s="118">
        <v>6314</v>
      </c>
      <c r="D61" s="12">
        <v>8177</v>
      </c>
      <c r="E61" s="96">
        <v>8379</v>
      </c>
      <c r="F61" s="33">
        <f t="shared" si="6"/>
        <v>0.005447963141886313</v>
      </c>
      <c r="G61" s="15">
        <f t="shared" si="7"/>
        <v>0.3270509977827051</v>
      </c>
      <c r="H61" s="12">
        <f t="shared" si="8"/>
        <v>2065</v>
      </c>
      <c r="I61" s="27">
        <f t="shared" si="9"/>
        <v>0.020219922253664556</v>
      </c>
      <c r="J61" s="110">
        <v>8209.9054</v>
      </c>
      <c r="K61" s="110">
        <v>8443.2901</v>
      </c>
      <c r="L61" s="27">
        <f t="shared" si="10"/>
        <v>0.028427209404873352</v>
      </c>
      <c r="M61" s="12">
        <f t="shared" si="11"/>
        <v>233.38470000000052</v>
      </c>
      <c r="N61" s="2"/>
    </row>
    <row r="62" spans="1:14" ht="15">
      <c r="A62" s="149">
        <v>69</v>
      </c>
      <c r="B62" s="5" t="s">
        <v>246</v>
      </c>
      <c r="C62" s="118">
        <v>35360</v>
      </c>
      <c r="D62" s="12">
        <v>39453</v>
      </c>
      <c r="E62" s="96">
        <v>39682</v>
      </c>
      <c r="F62" s="33">
        <f t="shared" si="6"/>
        <v>0.025800939658232803</v>
      </c>
      <c r="G62" s="15">
        <f t="shared" si="7"/>
        <v>0.12222850678733031</v>
      </c>
      <c r="H62" s="12">
        <f t="shared" si="8"/>
        <v>4322</v>
      </c>
      <c r="I62" s="27">
        <f t="shared" si="9"/>
        <v>0.04231985664907419</v>
      </c>
      <c r="J62" s="110">
        <v>39432.795</v>
      </c>
      <c r="K62" s="110">
        <v>39814.634</v>
      </c>
      <c r="L62" s="27">
        <f t="shared" si="10"/>
        <v>0.009683285194468207</v>
      </c>
      <c r="M62" s="12">
        <f t="shared" si="11"/>
        <v>381.83899999999994</v>
      </c>
      <c r="N62" s="2"/>
    </row>
    <row r="63" spans="1:14" ht="15">
      <c r="A63" s="149">
        <v>70</v>
      </c>
      <c r="B63" s="5" t="s">
        <v>247</v>
      </c>
      <c r="C63" s="118">
        <v>30698</v>
      </c>
      <c r="D63" s="12">
        <v>26275</v>
      </c>
      <c r="E63" s="96">
        <v>25810</v>
      </c>
      <c r="F63" s="33">
        <f t="shared" si="6"/>
        <v>0.01678146899296882</v>
      </c>
      <c r="G63" s="15">
        <f t="shared" si="7"/>
        <v>-0.15922861424197016</v>
      </c>
      <c r="H63" s="12">
        <f t="shared" si="8"/>
        <v>-4888</v>
      </c>
      <c r="I63" s="27">
        <f t="shared" si="9"/>
        <v>-0.04786197577526022</v>
      </c>
      <c r="J63" s="110">
        <v>26686.352</v>
      </c>
      <c r="K63" s="110">
        <v>25908.781</v>
      </c>
      <c r="L63" s="27">
        <f t="shared" si="10"/>
        <v>-0.029137403268906893</v>
      </c>
      <c r="M63" s="12">
        <f t="shared" si="11"/>
        <v>-777.5709999999999</v>
      </c>
      <c r="N63" s="2"/>
    </row>
    <row r="64" spans="1:14" ht="15">
      <c r="A64" s="149">
        <v>71</v>
      </c>
      <c r="B64" s="5" t="s">
        <v>248</v>
      </c>
      <c r="C64" s="128">
        <v>15998</v>
      </c>
      <c r="D64" s="128">
        <v>17379</v>
      </c>
      <c r="E64" s="135">
        <v>17513</v>
      </c>
      <c r="F64" s="136">
        <f t="shared" si="6"/>
        <v>0.011386821637886978</v>
      </c>
      <c r="G64" s="137">
        <f t="shared" si="7"/>
        <v>0.09469933741717715</v>
      </c>
      <c r="H64" s="128">
        <f t="shared" si="8"/>
        <v>1515</v>
      </c>
      <c r="I64" s="138">
        <f t="shared" si="9"/>
        <v>0.014834470805957288</v>
      </c>
      <c r="J64" s="120"/>
      <c r="K64" s="126"/>
      <c r="L64" s="138" t="e">
        <f t="shared" si="10"/>
        <v>#DIV/0!</v>
      </c>
      <c r="M64" s="128">
        <f t="shared" si="11"/>
        <v>0</v>
      </c>
      <c r="N64" s="2"/>
    </row>
    <row r="65" spans="1:14" ht="15">
      <c r="A65" s="149">
        <v>72</v>
      </c>
      <c r="B65" s="5" t="s">
        <v>249</v>
      </c>
      <c r="C65" s="118">
        <v>426</v>
      </c>
      <c r="D65" s="12">
        <v>533</v>
      </c>
      <c r="E65" s="96">
        <v>541</v>
      </c>
      <c r="F65" s="33">
        <f t="shared" si="6"/>
        <v>0.00035175415440511935</v>
      </c>
      <c r="G65" s="15">
        <f t="shared" si="7"/>
        <v>0.2699530516431925</v>
      </c>
      <c r="H65" s="12">
        <f t="shared" si="8"/>
        <v>115</v>
      </c>
      <c r="I65" s="27">
        <f t="shared" si="9"/>
        <v>0.0011260489390660649</v>
      </c>
      <c r="J65" s="121">
        <v>531.6627</v>
      </c>
      <c r="K65" s="110">
        <v>538.8713</v>
      </c>
      <c r="L65" s="27">
        <f t="shared" si="10"/>
        <v>0.013558596455986187</v>
      </c>
      <c r="M65" s="12">
        <f t="shared" si="11"/>
        <v>7.208600000000047</v>
      </c>
      <c r="N65" s="2"/>
    </row>
    <row r="66" spans="1:14" ht="15">
      <c r="A66" s="149">
        <v>73</v>
      </c>
      <c r="B66" s="5" t="s">
        <v>250</v>
      </c>
      <c r="C66" s="118">
        <v>5436</v>
      </c>
      <c r="D66" s="12">
        <v>5970</v>
      </c>
      <c r="E66" s="96">
        <v>5994</v>
      </c>
      <c r="F66" s="33">
        <f aca="true" t="shared" si="12" ref="F66:F90">E66/$E$90</f>
        <v>0.003897253976902561</v>
      </c>
      <c r="G66" s="15">
        <f aca="true" t="shared" si="13" ref="G66:G90">(E66-C66)/C66</f>
        <v>0.10264900662251655</v>
      </c>
      <c r="H66" s="12">
        <f aca="true" t="shared" si="14" ref="H66:H90">E66-C66</f>
        <v>558</v>
      </c>
      <c r="I66" s="27">
        <f aca="true" t="shared" si="15" ref="I66:I90">H66/$H$90</f>
        <v>0.005463785286946645</v>
      </c>
      <c r="J66" s="121">
        <v>6005.02</v>
      </c>
      <c r="K66" s="110">
        <v>6039.374</v>
      </c>
      <c r="L66" s="27">
        <f aca="true" t="shared" si="16" ref="L66:L90">(K66-J66)/J66</f>
        <v>0.005720880196901818</v>
      </c>
      <c r="M66" s="12">
        <f aca="true" t="shared" si="17" ref="M66:M90">K66-J66</f>
        <v>34.35399999999936</v>
      </c>
      <c r="N66" s="2"/>
    </row>
    <row r="67" spans="1:14" ht="15">
      <c r="A67" s="149">
        <v>74</v>
      </c>
      <c r="B67" s="5" t="s">
        <v>251</v>
      </c>
      <c r="C67" s="118">
        <v>3844</v>
      </c>
      <c r="D67" s="12">
        <v>4485</v>
      </c>
      <c r="E67" s="96">
        <v>4489</v>
      </c>
      <c r="F67" s="33">
        <f t="shared" si="12"/>
        <v>0.0029187142312838833</v>
      </c>
      <c r="G67" s="15">
        <f t="shared" si="13"/>
        <v>0.1677939646201873</v>
      </c>
      <c r="H67" s="12">
        <f t="shared" si="14"/>
        <v>645</v>
      </c>
      <c r="I67" s="27">
        <f t="shared" si="15"/>
        <v>0.006315665788674885</v>
      </c>
      <c r="J67" s="121">
        <v>4502.327</v>
      </c>
      <c r="K67" s="110">
        <v>4556.48</v>
      </c>
      <c r="L67" s="27">
        <f t="shared" si="16"/>
        <v>0.012027780301164116</v>
      </c>
      <c r="M67" s="12">
        <f t="shared" si="17"/>
        <v>54.15299999999934</v>
      </c>
      <c r="N67" s="2"/>
    </row>
    <row r="68" spans="1:14" ht="15">
      <c r="A68" s="149">
        <v>75</v>
      </c>
      <c r="B68" s="5" t="s">
        <v>252</v>
      </c>
      <c r="C68" s="118">
        <v>2488</v>
      </c>
      <c r="D68" s="12">
        <v>2068</v>
      </c>
      <c r="E68" s="96">
        <v>2088</v>
      </c>
      <c r="F68" s="33">
        <f t="shared" si="12"/>
        <v>0.0013576019859480393</v>
      </c>
      <c r="G68" s="15">
        <f t="shared" si="13"/>
        <v>-0.1607717041800643</v>
      </c>
      <c r="H68" s="12">
        <f t="shared" si="14"/>
        <v>-400</v>
      </c>
      <c r="I68" s="27">
        <f t="shared" si="15"/>
        <v>-0.003916691961968921</v>
      </c>
      <c r="J68" s="121">
        <v>2181.18</v>
      </c>
      <c r="K68" s="110">
        <v>2145.612</v>
      </c>
      <c r="L68" s="27">
        <f t="shared" si="16"/>
        <v>-0.016306769730145956</v>
      </c>
      <c r="M68" s="12">
        <f t="shared" si="17"/>
        <v>-35.567999999999756</v>
      </c>
      <c r="N68" s="2"/>
    </row>
    <row r="69" spans="1:14" ht="15">
      <c r="A69" s="149">
        <v>77</v>
      </c>
      <c r="B69" s="5" t="s">
        <v>253</v>
      </c>
      <c r="C69" s="118">
        <v>6905</v>
      </c>
      <c r="D69" s="12">
        <v>6065</v>
      </c>
      <c r="E69" s="96">
        <v>5853</v>
      </c>
      <c r="F69" s="33">
        <f t="shared" si="12"/>
        <v>0.003805576831299748</v>
      </c>
      <c r="G69" s="15">
        <f t="shared" si="13"/>
        <v>-0.15235336712527153</v>
      </c>
      <c r="H69" s="12">
        <f t="shared" si="14"/>
        <v>-1052</v>
      </c>
      <c r="I69" s="27">
        <f t="shared" si="15"/>
        <v>-0.010300899859978263</v>
      </c>
      <c r="J69" s="121">
        <v>6056.704</v>
      </c>
      <c r="K69" s="110">
        <v>5864.772</v>
      </c>
      <c r="L69" s="27">
        <f t="shared" si="16"/>
        <v>-0.03168918276343037</v>
      </c>
      <c r="M69" s="12">
        <f t="shared" si="17"/>
        <v>-191.9319999999998</v>
      </c>
      <c r="N69" s="2"/>
    </row>
    <row r="70" spans="1:14" ht="15">
      <c r="A70" s="149">
        <v>78</v>
      </c>
      <c r="B70" s="5" t="s">
        <v>254</v>
      </c>
      <c r="C70" s="118">
        <v>262</v>
      </c>
      <c r="D70" s="12">
        <v>413</v>
      </c>
      <c r="E70" s="96">
        <v>419</v>
      </c>
      <c r="F70" s="33">
        <f t="shared" si="12"/>
        <v>0.0002724306667204159</v>
      </c>
      <c r="G70" s="15">
        <f t="shared" si="13"/>
        <v>0.5992366412213741</v>
      </c>
      <c r="H70" s="12">
        <f t="shared" si="14"/>
        <v>157</v>
      </c>
      <c r="I70" s="27">
        <f t="shared" si="15"/>
        <v>0.0015373015950728016</v>
      </c>
      <c r="J70" s="121">
        <v>415.3431</v>
      </c>
      <c r="K70" s="110">
        <v>426.7115</v>
      </c>
      <c r="L70" s="27">
        <f t="shared" si="16"/>
        <v>0.027371105960349428</v>
      </c>
      <c r="M70" s="12">
        <f t="shared" si="17"/>
        <v>11.368400000000008</v>
      </c>
      <c r="N70" s="2"/>
    </row>
    <row r="71" spans="1:14" ht="15">
      <c r="A71" s="149">
        <v>79</v>
      </c>
      <c r="B71" s="5" t="s">
        <v>255</v>
      </c>
      <c r="C71" s="118">
        <v>6656</v>
      </c>
      <c r="D71" s="12">
        <v>6847</v>
      </c>
      <c r="E71" s="96">
        <v>6862</v>
      </c>
      <c r="F71" s="33">
        <f t="shared" si="12"/>
        <v>0.004461621086003566</v>
      </c>
      <c r="G71" s="15">
        <f t="shared" si="13"/>
        <v>0.030949519230769232</v>
      </c>
      <c r="H71" s="12">
        <f t="shared" si="14"/>
        <v>206</v>
      </c>
      <c r="I71" s="27">
        <f t="shared" si="15"/>
        <v>0.002017096360413994</v>
      </c>
      <c r="J71" s="121">
        <v>7000.909</v>
      </c>
      <c r="K71" s="110">
        <v>7025.873</v>
      </c>
      <c r="L71" s="27">
        <f t="shared" si="16"/>
        <v>0.003565822666742268</v>
      </c>
      <c r="M71" s="12">
        <f t="shared" si="17"/>
        <v>24.963999999999942</v>
      </c>
      <c r="N71" s="2"/>
    </row>
    <row r="72" spans="1:14" ht="15">
      <c r="A72" s="149">
        <v>80</v>
      </c>
      <c r="B72" s="5" t="s">
        <v>256</v>
      </c>
      <c r="C72" s="118">
        <v>16449</v>
      </c>
      <c r="D72" s="12">
        <v>17305</v>
      </c>
      <c r="E72" s="96">
        <v>17412</v>
      </c>
      <c r="F72" s="33">
        <f t="shared" si="12"/>
        <v>0.011321152193164395</v>
      </c>
      <c r="G72" s="15">
        <f t="shared" si="13"/>
        <v>0.05854459237643626</v>
      </c>
      <c r="H72" s="12">
        <f t="shared" si="14"/>
        <v>963</v>
      </c>
      <c r="I72" s="27">
        <f t="shared" si="15"/>
        <v>0.009429435898440178</v>
      </c>
      <c r="J72" s="121">
        <v>17291.69</v>
      </c>
      <c r="K72" s="110">
        <v>17415.51</v>
      </c>
      <c r="L72" s="27">
        <f t="shared" si="16"/>
        <v>0.0071606650362110195</v>
      </c>
      <c r="M72" s="12">
        <f t="shared" si="17"/>
        <v>123.81999999999971</v>
      </c>
      <c r="N72" s="2"/>
    </row>
    <row r="73" spans="1:14" ht="15">
      <c r="A73" s="149">
        <v>81</v>
      </c>
      <c r="B73" s="5" t="s">
        <v>257</v>
      </c>
      <c r="C73" s="118">
        <v>39821</v>
      </c>
      <c r="D73" s="12">
        <v>43842</v>
      </c>
      <c r="E73" s="96">
        <v>43985</v>
      </c>
      <c r="F73" s="33">
        <f t="shared" si="12"/>
        <v>0.028598718080423614</v>
      </c>
      <c r="G73" s="15">
        <f t="shared" si="13"/>
        <v>0.10456794153838427</v>
      </c>
      <c r="H73" s="12">
        <f t="shared" si="14"/>
        <v>4164</v>
      </c>
      <c r="I73" s="27">
        <f t="shared" si="15"/>
        <v>0.04077276332409647</v>
      </c>
      <c r="J73" s="121">
        <v>43530.62</v>
      </c>
      <c r="K73" s="110">
        <v>43765.8</v>
      </c>
      <c r="L73" s="27">
        <f t="shared" si="16"/>
        <v>0.005402633824190886</v>
      </c>
      <c r="M73" s="12">
        <f t="shared" si="17"/>
        <v>235.1800000000003</v>
      </c>
      <c r="N73" s="2"/>
    </row>
    <row r="74" spans="1:14" ht="15">
      <c r="A74" s="149">
        <v>82</v>
      </c>
      <c r="B74" s="5" t="s">
        <v>258</v>
      </c>
      <c r="C74" s="118">
        <v>39383</v>
      </c>
      <c r="D74" s="12">
        <v>43129</v>
      </c>
      <c r="E74" s="96">
        <v>43213</v>
      </c>
      <c r="F74" s="33">
        <f t="shared" si="12"/>
        <v>0.02809676945343516</v>
      </c>
      <c r="G74" s="15">
        <f t="shared" si="13"/>
        <v>0.09725008252291598</v>
      </c>
      <c r="H74" s="12">
        <f t="shared" si="14"/>
        <v>3830</v>
      </c>
      <c r="I74" s="27">
        <f t="shared" si="15"/>
        <v>0.03750232553585242</v>
      </c>
      <c r="J74" s="121">
        <v>43694.67</v>
      </c>
      <c r="K74" s="110">
        <v>43795.1</v>
      </c>
      <c r="L74" s="27">
        <f t="shared" si="16"/>
        <v>0.0022984496736100832</v>
      </c>
      <c r="M74" s="12">
        <f t="shared" si="17"/>
        <v>100.43000000000029</v>
      </c>
      <c r="N74" s="2"/>
    </row>
    <row r="75" spans="1:14" ht="15">
      <c r="A75" s="149">
        <v>84</v>
      </c>
      <c r="B75" s="5" t="s">
        <v>259</v>
      </c>
      <c r="C75" s="118">
        <v>470</v>
      </c>
      <c r="D75" s="12">
        <v>531</v>
      </c>
      <c r="E75" s="96">
        <v>507</v>
      </c>
      <c r="F75" s="33">
        <f t="shared" si="12"/>
        <v>0.00032964760865692333</v>
      </c>
      <c r="G75" s="15">
        <f t="shared" si="13"/>
        <v>0.07872340425531915</v>
      </c>
      <c r="H75" s="12">
        <f t="shared" si="14"/>
        <v>37</v>
      </c>
      <c r="I75" s="27">
        <f t="shared" si="15"/>
        <v>0.0003622940064821252</v>
      </c>
      <c r="J75" s="121">
        <v>532.0836</v>
      </c>
      <c r="K75" s="110">
        <v>536.4011</v>
      </c>
      <c r="L75" s="27">
        <f t="shared" si="16"/>
        <v>0.008114326395325838</v>
      </c>
      <c r="M75" s="12">
        <f t="shared" si="17"/>
        <v>4.3174999999999955</v>
      </c>
      <c r="N75" s="2"/>
    </row>
    <row r="76" spans="1:14" ht="15">
      <c r="A76" s="149">
        <v>85</v>
      </c>
      <c r="B76" s="5" t="s">
        <v>260</v>
      </c>
      <c r="C76" s="118">
        <v>24973</v>
      </c>
      <c r="D76" s="12">
        <v>26581</v>
      </c>
      <c r="E76" s="96">
        <v>26845</v>
      </c>
      <c r="F76" s="33">
        <f t="shared" si="12"/>
        <v>0.017454418253244786</v>
      </c>
      <c r="G76" s="15">
        <f t="shared" si="13"/>
        <v>0.07496095783446122</v>
      </c>
      <c r="H76" s="12">
        <f t="shared" si="14"/>
        <v>1872</v>
      </c>
      <c r="I76" s="27">
        <f t="shared" si="15"/>
        <v>0.01833011838201455</v>
      </c>
      <c r="J76" s="121">
        <v>25183.01</v>
      </c>
      <c r="K76" s="110">
        <v>25335.32</v>
      </c>
      <c r="L76" s="27">
        <f t="shared" si="16"/>
        <v>0.006048125303528106</v>
      </c>
      <c r="M76" s="12">
        <f t="shared" si="17"/>
        <v>152.3100000000013</v>
      </c>
      <c r="N76" s="2"/>
    </row>
    <row r="77" spans="1:14" ht="15">
      <c r="A77" s="149">
        <v>86</v>
      </c>
      <c r="B77" s="5" t="s">
        <v>261</v>
      </c>
      <c r="C77" s="118">
        <v>16931</v>
      </c>
      <c r="D77" s="12">
        <v>19345</v>
      </c>
      <c r="E77" s="96">
        <v>19505</v>
      </c>
      <c r="F77" s="33">
        <f t="shared" si="12"/>
        <v>0.012682005141722463</v>
      </c>
      <c r="G77" s="15">
        <f t="shared" si="13"/>
        <v>0.152028822869293</v>
      </c>
      <c r="H77" s="12">
        <f t="shared" si="14"/>
        <v>2574</v>
      </c>
      <c r="I77" s="27">
        <f t="shared" si="15"/>
        <v>0.025203912775270006</v>
      </c>
      <c r="J77" s="121">
        <v>19308.52</v>
      </c>
      <c r="K77" s="110">
        <v>19512.6</v>
      </c>
      <c r="L77" s="27">
        <f t="shared" si="16"/>
        <v>0.010569427382316102</v>
      </c>
      <c r="M77" s="12">
        <f t="shared" si="17"/>
        <v>204.0799999999981</v>
      </c>
      <c r="N77" s="2"/>
    </row>
    <row r="78" spans="1:14" ht="15">
      <c r="A78" s="149">
        <v>87</v>
      </c>
      <c r="B78" s="5" t="s">
        <v>262</v>
      </c>
      <c r="C78" s="118">
        <v>1277</v>
      </c>
      <c r="D78" s="12">
        <v>1408</v>
      </c>
      <c r="E78" s="96">
        <v>1452</v>
      </c>
      <c r="F78" s="33">
        <f t="shared" si="12"/>
        <v>0.0009440795419523721</v>
      </c>
      <c r="G78" s="15">
        <f t="shared" si="13"/>
        <v>0.1370399373531715</v>
      </c>
      <c r="H78" s="12">
        <f t="shared" si="14"/>
        <v>175</v>
      </c>
      <c r="I78" s="27">
        <f t="shared" si="15"/>
        <v>0.001713552733361403</v>
      </c>
      <c r="J78" s="121">
        <v>1389.318</v>
      </c>
      <c r="K78" s="110">
        <v>1418.27</v>
      </c>
      <c r="L78" s="27">
        <f t="shared" si="16"/>
        <v>0.020839001582071203</v>
      </c>
      <c r="M78" s="12">
        <f t="shared" si="17"/>
        <v>28.951999999999998</v>
      </c>
      <c r="N78" s="2"/>
    </row>
    <row r="79" spans="1:14" ht="15">
      <c r="A79" s="149">
        <v>88</v>
      </c>
      <c r="B79" s="5" t="s">
        <v>263</v>
      </c>
      <c r="C79" s="118">
        <v>3009</v>
      </c>
      <c r="D79" s="12">
        <v>3405</v>
      </c>
      <c r="E79" s="96">
        <v>3430</v>
      </c>
      <c r="F79" s="33">
        <f t="shared" si="12"/>
        <v>0.0022301603504797773</v>
      </c>
      <c r="G79" s="15">
        <f t="shared" si="13"/>
        <v>0.13991359255566632</v>
      </c>
      <c r="H79" s="12">
        <f t="shared" si="14"/>
        <v>421</v>
      </c>
      <c r="I79" s="27">
        <f t="shared" si="15"/>
        <v>0.004122318289972289</v>
      </c>
      <c r="J79" s="121">
        <v>3349.486</v>
      </c>
      <c r="K79" s="110">
        <v>3371.745</v>
      </c>
      <c r="L79" s="27">
        <f t="shared" si="16"/>
        <v>0.006645497249428723</v>
      </c>
      <c r="M79" s="12">
        <f t="shared" si="17"/>
        <v>22.259000000000015</v>
      </c>
      <c r="N79" s="2"/>
    </row>
    <row r="80" spans="1:14" ht="15">
      <c r="A80" s="149">
        <v>90</v>
      </c>
      <c r="B80" s="5" t="s">
        <v>264</v>
      </c>
      <c r="C80" s="118">
        <v>1006</v>
      </c>
      <c r="D80" s="12">
        <v>1123</v>
      </c>
      <c r="E80" s="96">
        <v>1135</v>
      </c>
      <c r="F80" s="33">
        <f t="shared" si="12"/>
        <v>0.0007379685124765443</v>
      </c>
      <c r="G80" s="15">
        <f t="shared" si="13"/>
        <v>0.12823061630218688</v>
      </c>
      <c r="H80" s="12">
        <f t="shared" si="14"/>
        <v>129</v>
      </c>
      <c r="I80" s="27">
        <f t="shared" si="15"/>
        <v>0.001263133157734977</v>
      </c>
      <c r="J80" s="121">
        <v>1147.564</v>
      </c>
      <c r="K80" s="110">
        <v>1155.017</v>
      </c>
      <c r="L80" s="27">
        <f t="shared" si="16"/>
        <v>0.006494626879198001</v>
      </c>
      <c r="M80" s="12">
        <f t="shared" si="17"/>
        <v>7.4529999999999745</v>
      </c>
      <c r="N80" s="2"/>
    </row>
    <row r="81" spans="1:14" ht="15">
      <c r="A81" s="149">
        <v>91</v>
      </c>
      <c r="B81" s="5" t="s">
        <v>265</v>
      </c>
      <c r="C81" s="118">
        <v>163</v>
      </c>
      <c r="D81" s="12">
        <v>202</v>
      </c>
      <c r="E81" s="96">
        <v>200</v>
      </c>
      <c r="F81" s="33">
        <f t="shared" si="12"/>
        <v>0.0001300385044011532</v>
      </c>
      <c r="G81" s="15">
        <f t="shared" si="13"/>
        <v>0.22699386503067484</v>
      </c>
      <c r="H81" s="12">
        <f t="shared" si="14"/>
        <v>37</v>
      </c>
      <c r="I81" s="27">
        <f t="shared" si="15"/>
        <v>0.0003622940064821252</v>
      </c>
      <c r="J81" s="121">
        <v>198.493</v>
      </c>
      <c r="K81" s="110">
        <v>203.1804</v>
      </c>
      <c r="L81" s="27">
        <f t="shared" si="16"/>
        <v>0.023614938562065146</v>
      </c>
      <c r="M81" s="12">
        <f t="shared" si="17"/>
        <v>4.687399999999997</v>
      </c>
      <c r="N81" s="2"/>
    </row>
    <row r="82" spans="1:14" ht="15">
      <c r="A82" s="149">
        <v>92</v>
      </c>
      <c r="B82" s="5" t="s">
        <v>266</v>
      </c>
      <c r="C82" s="118">
        <v>6727</v>
      </c>
      <c r="D82" s="12">
        <v>4965</v>
      </c>
      <c r="E82" s="96">
        <v>4813</v>
      </c>
      <c r="F82" s="33">
        <f t="shared" si="12"/>
        <v>0.0031293766084137514</v>
      </c>
      <c r="G82" s="15">
        <f t="shared" si="13"/>
        <v>-0.2845250483127694</v>
      </c>
      <c r="H82" s="12">
        <f t="shared" si="14"/>
        <v>-1914</v>
      </c>
      <c r="I82" s="27">
        <f t="shared" si="15"/>
        <v>-0.018741371038021287</v>
      </c>
      <c r="J82" s="121">
        <v>5169.585</v>
      </c>
      <c r="K82" s="110">
        <v>4911.663</v>
      </c>
      <c r="L82" s="27">
        <f t="shared" si="16"/>
        <v>-0.04989220604748747</v>
      </c>
      <c r="M82" s="12">
        <f t="shared" si="17"/>
        <v>-257.9220000000005</v>
      </c>
      <c r="N82" s="2"/>
    </row>
    <row r="83" spans="1:14" ht="15">
      <c r="A83" s="149">
        <v>93</v>
      </c>
      <c r="B83" s="5" t="s">
        <v>267</v>
      </c>
      <c r="C83" s="118">
        <v>7219</v>
      </c>
      <c r="D83" s="12">
        <v>8128</v>
      </c>
      <c r="E83" s="96">
        <v>8094</v>
      </c>
      <c r="F83" s="33">
        <f t="shared" si="12"/>
        <v>0.005262658273114669</v>
      </c>
      <c r="G83" s="15">
        <f t="shared" si="13"/>
        <v>0.12120792353511567</v>
      </c>
      <c r="H83" s="12">
        <f t="shared" si="14"/>
        <v>875</v>
      </c>
      <c r="I83" s="27">
        <f t="shared" si="15"/>
        <v>0.008567763666807015</v>
      </c>
      <c r="J83" s="121">
        <v>8214.703</v>
      </c>
      <c r="K83" s="110">
        <v>8275.368</v>
      </c>
      <c r="L83" s="27">
        <f t="shared" si="16"/>
        <v>0.007384929193423167</v>
      </c>
      <c r="M83" s="12">
        <f t="shared" si="17"/>
        <v>60.66500000000087</v>
      </c>
      <c r="N83" s="2"/>
    </row>
    <row r="84" spans="1:14" ht="15">
      <c r="A84" s="149">
        <v>94</v>
      </c>
      <c r="B84" s="5" t="s">
        <v>268</v>
      </c>
      <c r="C84" s="118">
        <v>8419</v>
      </c>
      <c r="D84" s="12">
        <v>8915</v>
      </c>
      <c r="E84" s="96">
        <v>9018</v>
      </c>
      <c r="F84" s="33">
        <f t="shared" si="12"/>
        <v>0.005863436163447997</v>
      </c>
      <c r="G84" s="15">
        <f t="shared" si="13"/>
        <v>0.07114859246941442</v>
      </c>
      <c r="H84" s="12">
        <f t="shared" si="14"/>
        <v>599</v>
      </c>
      <c r="I84" s="27">
        <f t="shared" si="15"/>
        <v>0.005865246213048459</v>
      </c>
      <c r="J84" s="121">
        <v>8886.048</v>
      </c>
      <c r="K84" s="110">
        <v>9023.378</v>
      </c>
      <c r="L84" s="27">
        <f t="shared" si="16"/>
        <v>0.015454564278743477</v>
      </c>
      <c r="M84" s="12">
        <f t="shared" si="17"/>
        <v>137.32999999999993</v>
      </c>
      <c r="N84" s="2"/>
    </row>
    <row r="85" spans="1:14" ht="15">
      <c r="A85" s="149">
        <v>95</v>
      </c>
      <c r="B85" s="5" t="s">
        <v>269</v>
      </c>
      <c r="C85" s="118">
        <v>11650</v>
      </c>
      <c r="D85" s="12">
        <v>11532</v>
      </c>
      <c r="E85" s="96">
        <v>11502</v>
      </c>
      <c r="F85" s="33">
        <f t="shared" si="12"/>
        <v>0.007478514388110319</v>
      </c>
      <c r="G85" s="15">
        <f t="shared" si="13"/>
        <v>-0.012703862660944205</v>
      </c>
      <c r="H85" s="12">
        <f t="shared" si="14"/>
        <v>-148</v>
      </c>
      <c r="I85" s="27">
        <f t="shared" si="15"/>
        <v>-0.0014491760259285008</v>
      </c>
      <c r="J85" s="121">
        <v>11648.13</v>
      </c>
      <c r="K85" s="110">
        <v>11514.11</v>
      </c>
      <c r="L85" s="27">
        <f t="shared" si="16"/>
        <v>-0.01150570950015141</v>
      </c>
      <c r="M85" s="12">
        <f t="shared" si="17"/>
        <v>-134.01999999999862</v>
      </c>
      <c r="N85" s="2"/>
    </row>
    <row r="86" spans="1:14" ht="15">
      <c r="A86" s="149">
        <v>96</v>
      </c>
      <c r="B86" s="5" t="s">
        <v>270</v>
      </c>
      <c r="C86" s="118">
        <v>33459</v>
      </c>
      <c r="D86" s="12">
        <v>38511</v>
      </c>
      <c r="E86" s="96">
        <v>38794</v>
      </c>
      <c r="F86" s="33">
        <f t="shared" si="12"/>
        <v>0.025223568698691683</v>
      </c>
      <c r="G86" s="15">
        <f t="shared" si="13"/>
        <v>0.1594488777309543</v>
      </c>
      <c r="H86" s="12">
        <f t="shared" si="14"/>
        <v>5335</v>
      </c>
      <c r="I86" s="27">
        <f t="shared" si="15"/>
        <v>0.052238879042760485</v>
      </c>
      <c r="J86" s="121">
        <v>37939.55</v>
      </c>
      <c r="K86" s="110">
        <v>38372.62</v>
      </c>
      <c r="L86" s="27">
        <f t="shared" si="16"/>
        <v>0.01141473739145561</v>
      </c>
      <c r="M86" s="12">
        <f t="shared" si="17"/>
        <v>433.0699999999997</v>
      </c>
      <c r="N86" s="2"/>
    </row>
    <row r="87" spans="1:14" ht="15">
      <c r="A87" s="149">
        <v>97</v>
      </c>
      <c r="B87" s="5" t="s">
        <v>271</v>
      </c>
      <c r="C87" s="118">
        <v>3029</v>
      </c>
      <c r="D87" s="12">
        <v>7922</v>
      </c>
      <c r="E87" s="96">
        <v>9006</v>
      </c>
      <c r="F87" s="33">
        <f t="shared" si="12"/>
        <v>0.005855633853183928</v>
      </c>
      <c r="G87" s="15">
        <f>(E87-C87)/C87</f>
        <v>1.9732585011554968</v>
      </c>
      <c r="H87" s="12">
        <f t="shared" si="14"/>
        <v>5977</v>
      </c>
      <c r="I87" s="27">
        <f t="shared" si="15"/>
        <v>0.0585251696417206</v>
      </c>
      <c r="J87" s="121">
        <v>7946.928</v>
      </c>
      <c r="K87" s="110">
        <v>9045.214</v>
      </c>
      <c r="L87" s="27">
        <f t="shared" si="16"/>
        <v>0.138202585955227</v>
      </c>
      <c r="M87" s="12">
        <f t="shared" si="17"/>
        <v>1098.286</v>
      </c>
      <c r="N87" s="2"/>
    </row>
    <row r="88" spans="1:14" ht="15">
      <c r="A88" s="149">
        <v>98</v>
      </c>
      <c r="B88" s="5" t="s">
        <v>272</v>
      </c>
      <c r="C88" s="118">
        <v>334</v>
      </c>
      <c r="D88" s="12">
        <v>395</v>
      </c>
      <c r="E88" s="96">
        <v>424</v>
      </c>
      <c r="F88" s="33">
        <f t="shared" si="12"/>
        <v>0.00027568162933044475</v>
      </c>
      <c r="G88" s="15">
        <f t="shared" si="13"/>
        <v>0.2694610778443114</v>
      </c>
      <c r="H88" s="12">
        <f t="shared" si="14"/>
        <v>90</v>
      </c>
      <c r="I88" s="27">
        <f t="shared" si="15"/>
        <v>0.0008812556914430072</v>
      </c>
      <c r="J88" s="121">
        <v>397.4215</v>
      </c>
      <c r="K88" s="110">
        <v>414.1691</v>
      </c>
      <c r="L88" s="27">
        <f t="shared" si="16"/>
        <v>0.04214064915964545</v>
      </c>
      <c r="M88" s="12">
        <f t="shared" si="17"/>
        <v>16.747600000000034</v>
      </c>
      <c r="N88" s="2"/>
    </row>
    <row r="89" spans="1:14" ht="15.75" thickBot="1">
      <c r="A89" s="150">
        <v>99</v>
      </c>
      <c r="B89" s="6" t="s">
        <v>273</v>
      </c>
      <c r="C89" s="119">
        <v>575</v>
      </c>
      <c r="D89" s="17">
        <v>533</v>
      </c>
      <c r="E89" s="96">
        <v>525</v>
      </c>
      <c r="F89" s="33">
        <f t="shared" si="12"/>
        <v>0.0003413510740530271</v>
      </c>
      <c r="G89" s="15">
        <f t="shared" si="13"/>
        <v>-0.08695652173913043</v>
      </c>
      <c r="H89" s="17">
        <f t="shared" si="14"/>
        <v>-50</v>
      </c>
      <c r="I89" s="55">
        <f t="shared" si="15"/>
        <v>-0.0004895864952461151</v>
      </c>
      <c r="J89" s="122">
        <v>537.6147</v>
      </c>
      <c r="K89" s="127">
        <v>526.3122</v>
      </c>
      <c r="L89" s="27">
        <f t="shared" si="16"/>
        <v>-0.02102342067655518</v>
      </c>
      <c r="M89" s="17">
        <f t="shared" si="17"/>
        <v>-11.302500000000009</v>
      </c>
      <c r="N89" s="2"/>
    </row>
    <row r="90" spans="1:14" s="54" customFormat="1" ht="15.75" thickBot="1">
      <c r="A90" s="151" t="s">
        <v>274</v>
      </c>
      <c r="B90" s="152"/>
      <c r="C90" s="116">
        <v>1435879</v>
      </c>
      <c r="D90" s="45">
        <v>1535768</v>
      </c>
      <c r="E90" s="99">
        <v>1538006</v>
      </c>
      <c r="F90" s="21">
        <f t="shared" si="12"/>
        <v>1</v>
      </c>
      <c r="G90" s="21">
        <f t="shared" si="13"/>
        <v>0.07112507390943108</v>
      </c>
      <c r="H90" s="45">
        <f t="shared" si="14"/>
        <v>102127</v>
      </c>
      <c r="I90" s="56">
        <f t="shared" si="15"/>
        <v>1</v>
      </c>
      <c r="J90" s="123">
        <v>1537219</v>
      </c>
      <c r="K90" s="124">
        <v>1544762</v>
      </c>
      <c r="L90" s="29">
        <f t="shared" si="16"/>
        <v>0.004906913068339644</v>
      </c>
      <c r="M90" s="45">
        <f t="shared" si="17"/>
        <v>7543</v>
      </c>
      <c r="N90" s="2"/>
    </row>
    <row r="91" spans="3:11" ht="15">
      <c r="C91" s="2"/>
      <c r="D91" s="2"/>
      <c r="E91" s="2"/>
      <c r="J91" s="2"/>
      <c r="K91" s="2"/>
    </row>
    <row r="92" spans="4:5" ht="15">
      <c r="D92" s="2"/>
      <c r="E92" s="2"/>
    </row>
    <row r="93" spans="4:5" ht="15">
      <c r="D93" s="2"/>
      <c r="E93" s="2"/>
    </row>
    <row r="94" spans="4:5" ht="15">
      <c r="D94" s="2"/>
      <c r="E94" s="2"/>
    </row>
    <row r="95" spans="4:5" ht="15">
      <c r="D95" s="2"/>
      <c r="E95" s="2"/>
    </row>
  </sheetData>
  <sheetProtection/>
  <autoFilter ref="A1:M95"/>
  <mergeCells count="1">
    <mergeCell ref="A90:B9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D1">
      <pane ySplit="1" topLeftCell="A2" activePane="bottomLeft" state="frozen"/>
      <selection pane="topLeft" activeCell="A1" sqref="A1"/>
      <selection pane="bottomLeft" activeCell="K4" sqref="K4"/>
    </sheetView>
  </sheetViews>
  <sheetFormatPr defaultColWidth="8.8515625" defaultRowHeight="15"/>
  <cols>
    <col min="1" max="1" width="13.7109375" style="0" bestFit="1" customWidth="1"/>
    <col min="2" max="2" width="68.7109375" style="0" customWidth="1"/>
    <col min="3" max="3" width="12.00390625" style="0" bestFit="1" customWidth="1"/>
    <col min="4" max="4" width="12.00390625" style="0" customWidth="1"/>
    <col min="5" max="5" width="12.00390625" style="0" bestFit="1" customWidth="1"/>
    <col min="6" max="6" width="17.8515625" style="0" customWidth="1"/>
    <col min="7" max="7" width="28.421875" style="0" customWidth="1"/>
    <col min="8" max="8" width="26.7109375" style="0" customWidth="1"/>
    <col min="9" max="9" width="22.00390625" style="0" customWidth="1"/>
    <col min="10" max="11" width="21.28125" style="0" bestFit="1" customWidth="1"/>
    <col min="12" max="12" width="30.00390625" style="0" customWidth="1"/>
    <col min="13" max="13" width="30.421875" style="0" customWidth="1"/>
  </cols>
  <sheetData>
    <row r="1" spans="1:13" ht="60.75" thickBot="1">
      <c r="A1" s="31" t="s">
        <v>176</v>
      </c>
      <c r="B1" s="16" t="s">
        <v>177</v>
      </c>
      <c r="C1" s="64">
        <v>40878</v>
      </c>
      <c r="D1" s="89">
        <v>41214</v>
      </c>
      <c r="E1" s="97">
        <v>41244</v>
      </c>
      <c r="F1" s="34" t="s">
        <v>275</v>
      </c>
      <c r="G1" s="36" t="s">
        <v>285</v>
      </c>
      <c r="H1" s="13" t="s">
        <v>286</v>
      </c>
      <c r="I1" s="34" t="s">
        <v>287</v>
      </c>
      <c r="J1" s="63" t="s">
        <v>288</v>
      </c>
      <c r="K1" s="61" t="s">
        <v>279</v>
      </c>
      <c r="L1" s="43" t="s">
        <v>289</v>
      </c>
      <c r="M1" s="34" t="s">
        <v>290</v>
      </c>
    </row>
    <row r="2" spans="1:13" ht="15">
      <c r="A2" s="3">
        <v>10</v>
      </c>
      <c r="B2" s="5" t="s">
        <v>194</v>
      </c>
      <c r="C2" s="12">
        <v>379772</v>
      </c>
      <c r="D2" s="11">
        <v>406091</v>
      </c>
      <c r="E2" s="7">
        <v>408568</v>
      </c>
      <c r="F2" s="32">
        <f>E2/$E$26</f>
        <v>0.12262798610227363</v>
      </c>
      <c r="G2" s="14">
        <f aca="true" t="shared" si="0" ref="G2:G26">(E2-C2)/C2</f>
        <v>0.07582444203364123</v>
      </c>
      <c r="H2" s="94">
        <f aca="true" t="shared" si="1" ref="H2:H26">E2-C2</f>
        <v>28796</v>
      </c>
      <c r="I2" s="37">
        <f aca="true" t="shared" si="2" ref="I2:I26">H2/$H$26</f>
        <v>0.1470601753731915</v>
      </c>
      <c r="J2" s="11">
        <v>408069.55</v>
      </c>
      <c r="K2" s="7">
        <v>410825.09</v>
      </c>
      <c r="L2" s="37">
        <f aca="true" t="shared" si="3" ref="L2:L26">(K2-J2)/J2</f>
        <v>0.006752623419218702</v>
      </c>
      <c r="M2" s="11">
        <f aca="true" t="shared" si="4" ref="M2:M26">K2-J2</f>
        <v>2755.5400000000373</v>
      </c>
    </row>
    <row r="3" spans="1:13" ht="15">
      <c r="A3" s="3">
        <v>11</v>
      </c>
      <c r="B3" s="5" t="s">
        <v>195</v>
      </c>
      <c r="C3" s="12">
        <v>12252</v>
      </c>
      <c r="D3" s="12">
        <v>12695</v>
      </c>
      <c r="E3" s="9">
        <v>12656</v>
      </c>
      <c r="F3" s="33">
        <f aca="true" t="shared" si="5" ref="F3:F26">E3/$E$26</f>
        <v>0.003798583814959505</v>
      </c>
      <c r="G3" s="15">
        <f t="shared" si="0"/>
        <v>0.03297420829252367</v>
      </c>
      <c r="H3" s="8">
        <f t="shared" si="1"/>
        <v>404</v>
      </c>
      <c r="I3" s="27">
        <f t="shared" si="2"/>
        <v>0.0020632140175986025</v>
      </c>
      <c r="J3" s="12">
        <v>12843.044</v>
      </c>
      <c r="K3" s="9">
        <v>12887.668</v>
      </c>
      <c r="L3" s="27">
        <f t="shared" si="3"/>
        <v>0.003474565687075416</v>
      </c>
      <c r="M3" s="12">
        <f t="shared" si="4"/>
        <v>44.623999999999796</v>
      </c>
    </row>
    <row r="4" spans="1:13" ht="15">
      <c r="A4" s="3">
        <v>12</v>
      </c>
      <c r="B4" s="5" t="s">
        <v>196</v>
      </c>
      <c r="C4" s="12">
        <v>5400</v>
      </c>
      <c r="D4" s="12">
        <v>4888</v>
      </c>
      <c r="E4" s="9">
        <v>5236</v>
      </c>
      <c r="F4" s="33">
        <f t="shared" si="5"/>
        <v>0.001571537994242096</v>
      </c>
      <c r="G4" s="15">
        <f t="shared" si="0"/>
        <v>-0.03037037037037037</v>
      </c>
      <c r="H4" s="8">
        <f t="shared" si="1"/>
        <v>-164</v>
      </c>
      <c r="I4" s="27">
        <f t="shared" si="2"/>
        <v>-0.0008375423239756704</v>
      </c>
      <c r="J4" s="12">
        <v>4088.0374</v>
      </c>
      <c r="K4" s="9">
        <v>4151.756</v>
      </c>
      <c r="L4" s="27">
        <f t="shared" si="3"/>
        <v>0.015586599085419362</v>
      </c>
      <c r="M4" s="12">
        <f t="shared" si="4"/>
        <v>63.71860000000015</v>
      </c>
    </row>
    <row r="5" spans="1:13" ht="15">
      <c r="A5" s="3">
        <v>13</v>
      </c>
      <c r="B5" s="5" t="s">
        <v>197</v>
      </c>
      <c r="C5" s="12">
        <v>392550</v>
      </c>
      <c r="D5" s="12">
        <v>428777</v>
      </c>
      <c r="E5" s="9">
        <v>430213</v>
      </c>
      <c r="F5" s="33">
        <f t="shared" si="5"/>
        <v>0.12912453688252004</v>
      </c>
      <c r="G5" s="15">
        <f t="shared" si="0"/>
        <v>0.09594446567316266</v>
      </c>
      <c r="H5" s="8">
        <f t="shared" si="1"/>
        <v>37663</v>
      </c>
      <c r="I5" s="27">
        <f t="shared" si="2"/>
        <v>0.19234363748716876</v>
      </c>
      <c r="J5" s="12">
        <v>428243.52</v>
      </c>
      <c r="K5" s="9">
        <v>429861.9</v>
      </c>
      <c r="L5" s="27">
        <f t="shared" si="3"/>
        <v>0.0037791114737708224</v>
      </c>
      <c r="M5" s="12">
        <f t="shared" si="4"/>
        <v>1618.3800000000047</v>
      </c>
    </row>
    <row r="6" spans="1:13" ht="15">
      <c r="A6" s="3">
        <v>14</v>
      </c>
      <c r="B6" s="5" t="s">
        <v>198</v>
      </c>
      <c r="C6" s="12">
        <v>413218</v>
      </c>
      <c r="D6" s="12">
        <v>451164</v>
      </c>
      <c r="E6" s="9">
        <v>454754</v>
      </c>
      <c r="F6" s="33">
        <f t="shared" si="5"/>
        <v>0.13649029584292785</v>
      </c>
      <c r="G6" s="15">
        <f t="shared" si="0"/>
        <v>0.10051837044852838</v>
      </c>
      <c r="H6" s="8">
        <f t="shared" si="1"/>
        <v>41536</v>
      </c>
      <c r="I6" s="27">
        <f t="shared" si="2"/>
        <v>0.21212291444300882</v>
      </c>
      <c r="J6" s="12">
        <v>460492.5</v>
      </c>
      <c r="K6" s="9">
        <v>464034.4</v>
      </c>
      <c r="L6" s="27">
        <f t="shared" si="3"/>
        <v>0.007691547636497931</v>
      </c>
      <c r="M6" s="12">
        <f t="shared" si="4"/>
        <v>3541.9000000000233</v>
      </c>
    </row>
    <row r="7" spans="1:13" ht="15">
      <c r="A7" s="3">
        <v>15</v>
      </c>
      <c r="B7" s="5" t="s">
        <v>199</v>
      </c>
      <c r="C7" s="12">
        <v>53034</v>
      </c>
      <c r="D7" s="12">
        <v>60241</v>
      </c>
      <c r="E7" s="9">
        <v>60591</v>
      </c>
      <c r="F7" s="33">
        <f t="shared" si="5"/>
        <v>0.018185840070497106</v>
      </c>
      <c r="G7" s="15">
        <f t="shared" si="0"/>
        <v>0.1424934947392239</v>
      </c>
      <c r="H7" s="8">
        <f t="shared" si="1"/>
        <v>7557</v>
      </c>
      <c r="I7" s="27">
        <f t="shared" si="2"/>
        <v>0.038593337452952084</v>
      </c>
      <c r="J7" s="12">
        <v>61267.349</v>
      </c>
      <c r="K7" s="9">
        <v>61816.62</v>
      </c>
      <c r="L7" s="27">
        <f t="shared" si="3"/>
        <v>0.008965150426208266</v>
      </c>
      <c r="M7" s="12">
        <f t="shared" si="4"/>
        <v>549.2710000000006</v>
      </c>
    </row>
    <row r="8" spans="1:13" ht="15">
      <c r="A8" s="3">
        <v>16</v>
      </c>
      <c r="B8" s="5" t="s">
        <v>200</v>
      </c>
      <c r="C8" s="12">
        <v>65570</v>
      </c>
      <c r="D8" s="12">
        <v>64535</v>
      </c>
      <c r="E8" s="9">
        <v>64067</v>
      </c>
      <c r="F8" s="33">
        <f t="shared" si="5"/>
        <v>0.01922912999944774</v>
      </c>
      <c r="G8" s="15">
        <f t="shared" si="0"/>
        <v>-0.02292206801891109</v>
      </c>
      <c r="H8" s="8">
        <f t="shared" si="1"/>
        <v>-1503</v>
      </c>
      <c r="I8" s="27">
        <f t="shared" si="2"/>
        <v>-0.007675768981313614</v>
      </c>
      <c r="J8" s="12">
        <v>65301.726</v>
      </c>
      <c r="K8" s="9">
        <v>64995.606</v>
      </c>
      <c r="L8" s="27">
        <f t="shared" si="3"/>
        <v>-0.004687778084150526</v>
      </c>
      <c r="M8" s="12">
        <f t="shared" si="4"/>
        <v>-306.1200000000026</v>
      </c>
    </row>
    <row r="9" spans="1:13" ht="15">
      <c r="A9" s="3">
        <v>17</v>
      </c>
      <c r="B9" s="5" t="s">
        <v>201</v>
      </c>
      <c r="C9" s="12">
        <v>39523</v>
      </c>
      <c r="D9" s="12">
        <v>41204</v>
      </c>
      <c r="E9" s="9">
        <v>41251</v>
      </c>
      <c r="F9" s="33">
        <f t="shared" si="5"/>
        <v>0.012381114171214803</v>
      </c>
      <c r="G9" s="15">
        <f t="shared" si="0"/>
        <v>0.0437213774258027</v>
      </c>
      <c r="H9" s="8">
        <f t="shared" si="1"/>
        <v>1728</v>
      </c>
      <c r="I9" s="27">
        <f t="shared" si="2"/>
        <v>0.008824836194085113</v>
      </c>
      <c r="J9" s="12">
        <v>40926.615</v>
      </c>
      <c r="K9" s="9">
        <v>40838.022</v>
      </c>
      <c r="L9" s="27">
        <f t="shared" si="3"/>
        <v>-0.0021646793901719153</v>
      </c>
      <c r="M9" s="12">
        <f t="shared" si="4"/>
        <v>-88.59300000000076</v>
      </c>
    </row>
    <row r="10" spans="1:13" ht="15">
      <c r="A10" s="3">
        <v>18</v>
      </c>
      <c r="B10" s="5" t="s">
        <v>202</v>
      </c>
      <c r="C10" s="12">
        <v>68222</v>
      </c>
      <c r="D10" s="12">
        <v>69048</v>
      </c>
      <c r="E10" s="9">
        <v>68778</v>
      </c>
      <c r="F10" s="33">
        <f t="shared" si="5"/>
        <v>0.020643093996940965</v>
      </c>
      <c r="G10" s="15">
        <f t="shared" si="0"/>
        <v>0.00814986368033772</v>
      </c>
      <c r="H10" s="8">
        <f t="shared" si="1"/>
        <v>556</v>
      </c>
      <c r="I10" s="27">
        <f t="shared" si="2"/>
        <v>0.0028394727568931267</v>
      </c>
      <c r="J10" s="12">
        <v>70415.37</v>
      </c>
      <c r="K10" s="9">
        <v>70288.605</v>
      </c>
      <c r="L10" s="27">
        <f t="shared" si="3"/>
        <v>-0.0018002461678465855</v>
      </c>
      <c r="M10" s="12">
        <f t="shared" si="4"/>
        <v>-126.76499999999942</v>
      </c>
    </row>
    <row r="11" spans="1:13" ht="15">
      <c r="A11" s="3">
        <v>19</v>
      </c>
      <c r="B11" s="5" t="s">
        <v>203</v>
      </c>
      <c r="C11" s="12">
        <v>8809</v>
      </c>
      <c r="D11" s="12">
        <v>9354</v>
      </c>
      <c r="E11" s="9">
        <v>9187</v>
      </c>
      <c r="F11" s="33">
        <f t="shared" si="5"/>
        <v>0.002757394872632188</v>
      </c>
      <c r="G11" s="15">
        <f t="shared" si="0"/>
        <v>0.042910659552730164</v>
      </c>
      <c r="H11" s="8">
        <f t="shared" si="1"/>
        <v>378</v>
      </c>
      <c r="I11" s="27">
        <f t="shared" si="2"/>
        <v>0.0019304329174561184</v>
      </c>
      <c r="J11" s="12">
        <v>9390.95999999999</v>
      </c>
      <c r="K11" s="9">
        <v>9414.3861</v>
      </c>
      <c r="L11" s="27">
        <f t="shared" si="3"/>
        <v>0.002494537299702023</v>
      </c>
      <c r="M11" s="12">
        <f t="shared" si="4"/>
        <v>23.426100000009683</v>
      </c>
    </row>
    <row r="12" spans="1:13" ht="15">
      <c r="A12" s="3">
        <v>20</v>
      </c>
      <c r="B12" s="5" t="s">
        <v>204</v>
      </c>
      <c r="C12" s="12">
        <v>77653</v>
      </c>
      <c r="D12" s="12">
        <v>76064</v>
      </c>
      <c r="E12" s="9">
        <v>75509</v>
      </c>
      <c r="F12" s="33">
        <f t="shared" si="5"/>
        <v>0.022663342705734613</v>
      </c>
      <c r="G12" s="15">
        <f t="shared" si="0"/>
        <v>-0.027610008628127698</v>
      </c>
      <c r="H12" s="8">
        <f t="shared" si="1"/>
        <v>-2144</v>
      </c>
      <c r="I12" s="27">
        <f t="shared" si="2"/>
        <v>-0.010949333796364862</v>
      </c>
      <c r="J12" s="12">
        <v>76149.421</v>
      </c>
      <c r="K12" s="9">
        <v>75588.064</v>
      </c>
      <c r="L12" s="27">
        <f t="shared" si="3"/>
        <v>-0.007371782905611372</v>
      </c>
      <c r="M12" s="12">
        <f t="shared" si="4"/>
        <v>-561.3570000000036</v>
      </c>
    </row>
    <row r="13" spans="1:13" ht="15">
      <c r="A13" s="3">
        <v>21</v>
      </c>
      <c r="B13" s="5" t="s">
        <v>205</v>
      </c>
      <c r="C13" s="12">
        <v>10144</v>
      </c>
      <c r="D13" s="12">
        <v>13669</v>
      </c>
      <c r="E13" s="9">
        <v>14095</v>
      </c>
      <c r="F13" s="33">
        <f t="shared" si="5"/>
        <v>0.004230486636524512</v>
      </c>
      <c r="G13" s="15">
        <f t="shared" si="0"/>
        <v>0.38949132492113564</v>
      </c>
      <c r="H13" s="8">
        <f t="shared" si="1"/>
        <v>3951</v>
      </c>
      <c r="I13" s="27">
        <f t="shared" si="2"/>
        <v>0.020177620256267525</v>
      </c>
      <c r="J13" s="12">
        <v>13441.729</v>
      </c>
      <c r="K13" s="9">
        <v>13908.39</v>
      </c>
      <c r="L13" s="27">
        <f t="shared" si="3"/>
        <v>0.03471733435482891</v>
      </c>
      <c r="M13" s="12">
        <f t="shared" si="4"/>
        <v>466.66100000000006</v>
      </c>
    </row>
    <row r="14" spans="1:13" ht="15">
      <c r="A14" s="3">
        <v>22</v>
      </c>
      <c r="B14" s="5" t="s">
        <v>206</v>
      </c>
      <c r="C14" s="12">
        <v>159846</v>
      </c>
      <c r="D14" s="12">
        <v>169767</v>
      </c>
      <c r="E14" s="9">
        <v>170217</v>
      </c>
      <c r="F14" s="33">
        <f t="shared" si="5"/>
        <v>0.051089091437338974</v>
      </c>
      <c r="G14" s="15">
        <f t="shared" si="0"/>
        <v>0.06488119815322248</v>
      </c>
      <c r="H14" s="8">
        <f t="shared" si="1"/>
        <v>10371</v>
      </c>
      <c r="I14" s="27">
        <f t="shared" si="2"/>
        <v>0.05296433806068096</v>
      </c>
      <c r="J14" s="12">
        <v>170098.08</v>
      </c>
      <c r="K14" s="9">
        <v>170640.87</v>
      </c>
      <c r="L14" s="27">
        <f t="shared" si="3"/>
        <v>0.0031910413098137744</v>
      </c>
      <c r="M14" s="12">
        <f t="shared" si="4"/>
        <v>542.7900000000081</v>
      </c>
    </row>
    <row r="15" spans="1:13" ht="15">
      <c r="A15" s="3">
        <v>23</v>
      </c>
      <c r="B15" s="5" t="s">
        <v>207</v>
      </c>
      <c r="C15" s="12">
        <v>193899</v>
      </c>
      <c r="D15" s="12">
        <v>204719</v>
      </c>
      <c r="E15" s="9">
        <v>202306</v>
      </c>
      <c r="F15" s="33">
        <f t="shared" si="5"/>
        <v>0.060720314259576295</v>
      </c>
      <c r="G15" s="15">
        <f t="shared" si="0"/>
        <v>0.043357624330192523</v>
      </c>
      <c r="H15" s="8">
        <f t="shared" si="1"/>
        <v>8407</v>
      </c>
      <c r="I15" s="27">
        <f t="shared" si="2"/>
        <v>0.0429342580345333</v>
      </c>
      <c r="J15" s="12">
        <v>206714.45</v>
      </c>
      <c r="K15" s="9">
        <v>207253.49</v>
      </c>
      <c r="L15" s="27">
        <f t="shared" si="3"/>
        <v>0.0026076551494101114</v>
      </c>
      <c r="M15" s="12">
        <f t="shared" si="4"/>
        <v>539.039999999979</v>
      </c>
    </row>
    <row r="16" spans="1:13" ht="15">
      <c r="A16" s="3">
        <v>24</v>
      </c>
      <c r="B16" s="5" t="s">
        <v>208</v>
      </c>
      <c r="C16" s="12">
        <v>158175</v>
      </c>
      <c r="D16" s="12">
        <v>166378</v>
      </c>
      <c r="E16" s="9">
        <v>164795</v>
      </c>
      <c r="F16" s="33">
        <f t="shared" si="5"/>
        <v>0.04946172722710585</v>
      </c>
      <c r="G16" s="15">
        <f t="shared" si="0"/>
        <v>0.04185237869448396</v>
      </c>
      <c r="H16" s="8">
        <f t="shared" si="1"/>
        <v>6620</v>
      </c>
      <c r="I16" s="27">
        <f t="shared" si="2"/>
        <v>0.03380811088243255</v>
      </c>
      <c r="J16" s="12">
        <v>165636.17</v>
      </c>
      <c r="K16" s="9">
        <v>165462.69</v>
      </c>
      <c r="L16" s="27">
        <f t="shared" si="3"/>
        <v>-0.001047355779839696</v>
      </c>
      <c r="M16" s="12">
        <f t="shared" si="4"/>
        <v>-173.48000000001048</v>
      </c>
    </row>
    <row r="17" spans="1:13" ht="15">
      <c r="A17" s="3">
        <v>25</v>
      </c>
      <c r="B17" s="5" t="s">
        <v>209</v>
      </c>
      <c r="C17" s="12">
        <v>357757</v>
      </c>
      <c r="D17" s="12">
        <v>357562</v>
      </c>
      <c r="E17" s="9">
        <v>357841</v>
      </c>
      <c r="F17" s="33">
        <f t="shared" si="5"/>
        <v>0.10740273632497821</v>
      </c>
      <c r="G17" s="15">
        <f t="shared" si="0"/>
        <v>0.0002347962443781673</v>
      </c>
      <c r="H17" s="8">
        <f t="shared" si="1"/>
        <v>84</v>
      </c>
      <c r="I17" s="27">
        <f t="shared" si="2"/>
        <v>0.00042898509276802633</v>
      </c>
      <c r="J17" s="12">
        <v>361095.36</v>
      </c>
      <c r="K17" s="9">
        <v>361081.63</v>
      </c>
      <c r="L17" s="27">
        <f t="shared" si="3"/>
        <v>-3.8023196974841696E-05</v>
      </c>
      <c r="M17" s="12">
        <f t="shared" si="4"/>
        <v>-13.729999999981374</v>
      </c>
    </row>
    <row r="18" spans="1:13" ht="15">
      <c r="A18" s="3">
        <v>26</v>
      </c>
      <c r="B18" s="5" t="s">
        <v>210</v>
      </c>
      <c r="C18" s="12">
        <v>40324</v>
      </c>
      <c r="D18" s="12">
        <v>33646</v>
      </c>
      <c r="E18" s="9">
        <v>33407</v>
      </c>
      <c r="F18" s="33">
        <f t="shared" si="5"/>
        <v>0.010026808589313542</v>
      </c>
      <c r="G18" s="15">
        <f t="shared" si="0"/>
        <v>-0.17153556194821942</v>
      </c>
      <c r="H18" s="8">
        <f t="shared" si="1"/>
        <v>-6917</v>
      </c>
      <c r="I18" s="27">
        <f t="shared" si="2"/>
        <v>-0.03532487960329093</v>
      </c>
      <c r="J18" s="12">
        <v>34551.483</v>
      </c>
      <c r="K18" s="9">
        <v>34101.466</v>
      </c>
      <c r="L18" s="27">
        <f t="shared" si="3"/>
        <v>-0.013024535010552219</v>
      </c>
      <c r="M18" s="12">
        <f t="shared" si="4"/>
        <v>-450.0169999999998</v>
      </c>
    </row>
    <row r="19" spans="1:13" ht="15">
      <c r="A19" s="3">
        <v>27</v>
      </c>
      <c r="B19" s="5" t="s">
        <v>211</v>
      </c>
      <c r="C19" s="12">
        <v>85776</v>
      </c>
      <c r="D19" s="12">
        <v>100514</v>
      </c>
      <c r="E19" s="9">
        <v>98940</v>
      </c>
      <c r="F19" s="33">
        <f t="shared" si="5"/>
        <v>0.029695945215873373</v>
      </c>
      <c r="G19" s="15">
        <f t="shared" si="0"/>
        <v>0.15346950195858983</v>
      </c>
      <c r="H19" s="8">
        <f t="shared" si="1"/>
        <v>13164</v>
      </c>
      <c r="I19" s="27">
        <f t="shared" si="2"/>
        <v>0.06722809239521783</v>
      </c>
      <c r="J19" s="12">
        <v>98656.596</v>
      </c>
      <c r="K19" s="9">
        <v>99353.673</v>
      </c>
      <c r="L19" s="27">
        <f t="shared" si="3"/>
        <v>0.007065690772464825</v>
      </c>
      <c r="M19" s="12">
        <f t="shared" si="4"/>
        <v>697.0769999999902</v>
      </c>
    </row>
    <row r="20" spans="1:13" ht="15">
      <c r="A20" s="3">
        <v>28</v>
      </c>
      <c r="B20" s="5" t="s">
        <v>212</v>
      </c>
      <c r="C20" s="12">
        <v>169667</v>
      </c>
      <c r="D20" s="12">
        <v>158934</v>
      </c>
      <c r="E20" s="9">
        <v>157293</v>
      </c>
      <c r="F20" s="33">
        <f t="shared" si="5"/>
        <v>0.047210069848800995</v>
      </c>
      <c r="G20" s="15">
        <f t="shared" si="0"/>
        <v>-0.07293109443792842</v>
      </c>
      <c r="H20" s="8">
        <f t="shared" si="1"/>
        <v>-12374</v>
      </c>
      <c r="I20" s="27">
        <f t="shared" si="2"/>
        <v>-0.06319358973704235</v>
      </c>
      <c r="J20" s="12">
        <v>166022.78</v>
      </c>
      <c r="K20" s="9">
        <v>164581.83</v>
      </c>
      <c r="L20" s="27">
        <f t="shared" si="3"/>
        <v>-0.008679230645336813</v>
      </c>
      <c r="M20" s="12">
        <f t="shared" si="4"/>
        <v>-1440.9500000000116</v>
      </c>
    </row>
    <row r="21" spans="1:13" ht="15">
      <c r="A21" s="3">
        <v>29</v>
      </c>
      <c r="B21" s="5" t="s">
        <v>213</v>
      </c>
      <c r="C21" s="12">
        <v>98091</v>
      </c>
      <c r="D21" s="12">
        <v>124299</v>
      </c>
      <c r="E21" s="9">
        <v>124728</v>
      </c>
      <c r="F21" s="33">
        <f t="shared" si="5"/>
        <v>0.03743597993617803</v>
      </c>
      <c r="G21" s="15">
        <f t="shared" si="0"/>
        <v>0.27155396519558367</v>
      </c>
      <c r="H21" s="8">
        <f t="shared" si="1"/>
        <v>26637</v>
      </c>
      <c r="I21" s="27">
        <f t="shared" si="2"/>
        <v>0.1360342370959752</v>
      </c>
      <c r="J21" s="12">
        <v>121225.25</v>
      </c>
      <c r="K21" s="9">
        <v>123049.92</v>
      </c>
      <c r="L21" s="27">
        <f t="shared" si="3"/>
        <v>0.015051897191385444</v>
      </c>
      <c r="M21" s="12">
        <f t="shared" si="4"/>
        <v>1824.6699999999983</v>
      </c>
    </row>
    <row r="22" spans="1:13" ht="15">
      <c r="A22" s="3">
        <v>30</v>
      </c>
      <c r="B22" s="5" t="s">
        <v>214</v>
      </c>
      <c r="C22" s="12">
        <v>36025</v>
      </c>
      <c r="D22" s="12">
        <v>38929</v>
      </c>
      <c r="E22" s="9">
        <v>40418</v>
      </c>
      <c r="F22" s="33">
        <f t="shared" si="5"/>
        <v>0.012131096763039924</v>
      </c>
      <c r="G22" s="15">
        <f t="shared" si="0"/>
        <v>0.12194309507286606</v>
      </c>
      <c r="H22" s="8">
        <f t="shared" si="1"/>
        <v>4393</v>
      </c>
      <c r="I22" s="27">
        <f t="shared" si="2"/>
        <v>0.022434898958689758</v>
      </c>
      <c r="J22" s="12">
        <v>38997.305</v>
      </c>
      <c r="K22" s="9">
        <v>40012.811</v>
      </c>
      <c r="L22" s="27">
        <f t="shared" si="3"/>
        <v>0.026040414844051434</v>
      </c>
      <c r="M22" s="12">
        <f t="shared" si="4"/>
        <v>1015.5060000000012</v>
      </c>
    </row>
    <row r="23" spans="1:13" ht="15">
      <c r="A23" s="3">
        <v>31</v>
      </c>
      <c r="B23" s="5" t="s">
        <v>215</v>
      </c>
      <c r="C23" s="12">
        <v>116860</v>
      </c>
      <c r="D23" s="12">
        <v>137396</v>
      </c>
      <c r="E23" s="9">
        <v>139836</v>
      </c>
      <c r="F23" s="33">
        <f t="shared" si="5"/>
        <v>0.04197050935119132</v>
      </c>
      <c r="G23" s="15">
        <f t="shared" si="0"/>
        <v>0.1966113297963375</v>
      </c>
      <c r="H23" s="8">
        <f t="shared" si="1"/>
        <v>22976</v>
      </c>
      <c r="I23" s="27">
        <f t="shared" si="2"/>
        <v>0.11733763680283539</v>
      </c>
      <c r="J23" s="12">
        <v>135726.59</v>
      </c>
      <c r="K23" s="9">
        <v>137295.64</v>
      </c>
      <c r="L23" s="27">
        <f t="shared" si="3"/>
        <v>0.011560372952713375</v>
      </c>
      <c r="M23" s="12">
        <f t="shared" si="4"/>
        <v>1569.0500000000175</v>
      </c>
    </row>
    <row r="24" spans="1:13" ht="15">
      <c r="A24" s="3">
        <v>32</v>
      </c>
      <c r="B24" s="5" t="s">
        <v>216</v>
      </c>
      <c r="C24" s="12">
        <v>34343</v>
      </c>
      <c r="D24" s="12">
        <v>41140</v>
      </c>
      <c r="E24" s="9">
        <v>41836</v>
      </c>
      <c r="F24" s="33">
        <f t="shared" si="5"/>
        <v>0.012556696624734975</v>
      </c>
      <c r="G24" s="15">
        <f t="shared" si="0"/>
        <v>0.21818128876335788</v>
      </c>
      <c r="H24" s="8">
        <f t="shared" si="1"/>
        <v>7493</v>
      </c>
      <c r="I24" s="27">
        <f t="shared" si="2"/>
        <v>0.038266491667985965</v>
      </c>
      <c r="J24" s="12">
        <v>41727.752</v>
      </c>
      <c r="K24" s="9">
        <v>42592.933</v>
      </c>
      <c r="L24" s="27">
        <f t="shared" si="3"/>
        <v>0.020733947038412155</v>
      </c>
      <c r="M24" s="12">
        <f t="shared" si="4"/>
        <v>865.1809999999969</v>
      </c>
    </row>
    <row r="25" spans="1:13" ht="15.75" thickBot="1">
      <c r="A25" s="3">
        <v>33</v>
      </c>
      <c r="B25" s="5" t="s">
        <v>217</v>
      </c>
      <c r="C25" s="17">
        <v>159047</v>
      </c>
      <c r="D25" s="12">
        <v>156500</v>
      </c>
      <c r="E25" s="9">
        <v>155246</v>
      </c>
      <c r="F25" s="33">
        <f t="shared" si="5"/>
        <v>0.046595681331953485</v>
      </c>
      <c r="G25" s="15">
        <f t="shared" si="0"/>
        <v>-0.02389859601249945</v>
      </c>
      <c r="H25" s="8">
        <f t="shared" si="1"/>
        <v>-3801</v>
      </c>
      <c r="I25" s="27">
        <f t="shared" si="2"/>
        <v>-0.01941157544775319</v>
      </c>
      <c r="J25" s="12">
        <v>157048.29</v>
      </c>
      <c r="K25" s="9">
        <v>156653.43</v>
      </c>
      <c r="L25" s="27">
        <f t="shared" si="3"/>
        <v>-0.0025142585124614545</v>
      </c>
      <c r="M25" s="12">
        <f t="shared" si="4"/>
        <v>-394.86000000001513</v>
      </c>
    </row>
    <row r="26" spans="1:13" s="54" customFormat="1" ht="15.75" customHeight="1" thickBot="1">
      <c r="A26" s="141" t="s">
        <v>283</v>
      </c>
      <c r="B26" s="144"/>
      <c r="C26" s="45">
        <v>3135957</v>
      </c>
      <c r="D26" s="45">
        <v>3327514</v>
      </c>
      <c r="E26" s="45">
        <v>3331768</v>
      </c>
      <c r="F26" s="21">
        <f t="shared" si="5"/>
        <v>1</v>
      </c>
      <c r="G26" s="21">
        <f t="shared" si="0"/>
        <v>0.0624405883116382</v>
      </c>
      <c r="H26" s="45">
        <f t="shared" si="1"/>
        <v>195811</v>
      </c>
      <c r="I26" s="29">
        <f t="shared" si="2"/>
        <v>1</v>
      </c>
      <c r="J26" s="45">
        <v>3356515.1</v>
      </c>
      <c r="K26" s="99">
        <v>3374775.1</v>
      </c>
      <c r="L26" s="29">
        <f t="shared" si="3"/>
        <v>0.005440166200950503</v>
      </c>
      <c r="M26" s="45">
        <f t="shared" si="4"/>
        <v>18260</v>
      </c>
    </row>
    <row r="27" spans="5:8" ht="15">
      <c r="E27" s="70"/>
      <c r="F27" s="79"/>
      <c r="H27" s="70"/>
    </row>
  </sheetData>
  <sheetProtection/>
  <autoFilter ref="A1:M26"/>
  <mergeCells count="1">
    <mergeCell ref="A26:B2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6" sqref="B6"/>
    </sheetView>
  </sheetViews>
  <sheetFormatPr defaultColWidth="8.8515625" defaultRowHeight="15"/>
  <cols>
    <col min="1" max="1" width="13.7109375" style="0" bestFit="1" customWidth="1"/>
    <col min="2" max="2" width="68.7109375" style="0" customWidth="1"/>
    <col min="3" max="3" width="14.00390625" style="0" customWidth="1"/>
    <col min="4" max="4" width="12.00390625" style="0" customWidth="1"/>
    <col min="5" max="5" width="12.00390625" style="0" bestFit="1" customWidth="1"/>
    <col min="6" max="6" width="17.8515625" style="0" customWidth="1"/>
    <col min="7" max="7" width="27.140625" style="0" customWidth="1"/>
    <col min="8" max="8" width="26.421875" style="0" customWidth="1"/>
    <col min="9" max="9" width="20.421875" style="0" customWidth="1"/>
    <col min="10" max="11" width="21.28125" style="0" bestFit="1" customWidth="1"/>
    <col min="12" max="12" width="33.421875" style="0" customWidth="1"/>
    <col min="13" max="13" width="32.140625" style="0" customWidth="1"/>
  </cols>
  <sheetData>
    <row r="1" spans="1:13" ht="60.75" thickBot="1">
      <c r="A1" s="31" t="s">
        <v>176</v>
      </c>
      <c r="B1" s="16" t="s">
        <v>177</v>
      </c>
      <c r="C1" s="89">
        <v>40878</v>
      </c>
      <c r="D1" s="64">
        <v>41214</v>
      </c>
      <c r="E1" s="97">
        <v>41244</v>
      </c>
      <c r="F1" s="34" t="s">
        <v>275</v>
      </c>
      <c r="G1" s="36" t="s">
        <v>285</v>
      </c>
      <c r="H1" s="13" t="s">
        <v>286</v>
      </c>
      <c r="I1" s="34" t="s">
        <v>287</v>
      </c>
      <c r="J1" s="63" t="s">
        <v>288</v>
      </c>
      <c r="K1" s="61" t="s">
        <v>284</v>
      </c>
      <c r="L1" s="43" t="s">
        <v>289</v>
      </c>
      <c r="M1" s="34" t="s">
        <v>290</v>
      </c>
    </row>
    <row r="2" spans="1:13" ht="15">
      <c r="A2" s="3">
        <v>10</v>
      </c>
      <c r="B2" s="5" t="s">
        <v>194</v>
      </c>
      <c r="C2" s="11">
        <v>39379</v>
      </c>
      <c r="D2" s="12">
        <v>40377</v>
      </c>
      <c r="E2" s="2">
        <v>40493</v>
      </c>
      <c r="F2" s="32">
        <f aca="true" t="shared" si="0" ref="F2:F26">E2/$E$26</f>
        <v>0.13317656345069148</v>
      </c>
      <c r="G2" s="14">
        <f aca="true" t="shared" si="1" ref="G2:G26">(E2-C2)/C2</f>
        <v>0.028289189669620865</v>
      </c>
      <c r="H2" s="11">
        <f aca="true" t="shared" si="2" ref="H2:H26">E2-C2</f>
        <v>1114</v>
      </c>
      <c r="I2" s="37">
        <f aca="true" t="shared" si="3" ref="I2:I26">H2/$H$26</f>
        <v>0.08896342437310334</v>
      </c>
      <c r="J2" s="11">
        <v>40470.011</v>
      </c>
      <c r="K2" s="7">
        <v>40514.32</v>
      </c>
      <c r="L2" s="37">
        <f aca="true" t="shared" si="4" ref="L2:L26">(K2-J2)/J2</f>
        <v>0.0010948600928228339</v>
      </c>
      <c r="M2" s="11">
        <f aca="true" t="shared" si="5" ref="M2:M26">K2-J2</f>
        <v>44.309000000001106</v>
      </c>
    </row>
    <row r="3" spans="1:13" ht="15">
      <c r="A3" s="3">
        <v>11</v>
      </c>
      <c r="B3" s="5" t="s">
        <v>195</v>
      </c>
      <c r="C3" s="12">
        <v>578</v>
      </c>
      <c r="D3" s="12">
        <v>607</v>
      </c>
      <c r="E3" s="2">
        <v>605</v>
      </c>
      <c r="F3" s="33">
        <f t="shared" si="0"/>
        <v>0.0019897715873772835</v>
      </c>
      <c r="G3" s="15">
        <f t="shared" si="1"/>
        <v>0.04671280276816609</v>
      </c>
      <c r="H3" s="12">
        <f t="shared" si="2"/>
        <v>27</v>
      </c>
      <c r="I3" s="27">
        <f t="shared" si="3"/>
        <v>0.002156205079060853</v>
      </c>
      <c r="J3" s="12">
        <v>600.68913</v>
      </c>
      <c r="K3" s="9">
        <v>602.17587</v>
      </c>
      <c r="L3" s="27">
        <f t="shared" si="4"/>
        <v>0.002475057272969222</v>
      </c>
      <c r="M3" s="12">
        <f t="shared" si="5"/>
        <v>1.4867400000000544</v>
      </c>
    </row>
    <row r="4" spans="1:13" ht="15">
      <c r="A4" s="3">
        <v>12</v>
      </c>
      <c r="B4" s="5" t="s">
        <v>196</v>
      </c>
      <c r="C4" s="12">
        <v>57</v>
      </c>
      <c r="D4" s="12">
        <v>54</v>
      </c>
      <c r="E4" s="2">
        <v>53</v>
      </c>
      <c r="F4" s="33">
        <f t="shared" si="0"/>
        <v>0.0001743105688115637</v>
      </c>
      <c r="G4" s="15">
        <f t="shared" si="1"/>
        <v>-0.07017543859649122</v>
      </c>
      <c r="H4" s="12">
        <f t="shared" si="2"/>
        <v>-4</v>
      </c>
      <c r="I4" s="27">
        <f t="shared" si="3"/>
        <v>-0.00031943778949049674</v>
      </c>
      <c r="J4" s="12">
        <v>53.928244</v>
      </c>
      <c r="K4" s="9">
        <v>52.563895</v>
      </c>
      <c r="L4" s="27">
        <f t="shared" si="4"/>
        <v>-0.025299340360498242</v>
      </c>
      <c r="M4" s="12">
        <f t="shared" si="5"/>
        <v>-1.3643489999999971</v>
      </c>
    </row>
    <row r="5" spans="1:13" ht="15">
      <c r="A5" s="3">
        <v>13</v>
      </c>
      <c r="B5" s="5" t="s">
        <v>197</v>
      </c>
      <c r="C5" s="12">
        <v>16047</v>
      </c>
      <c r="D5" s="12">
        <v>17249</v>
      </c>
      <c r="E5" s="2">
        <v>17313</v>
      </c>
      <c r="F5" s="33">
        <f t="shared" si="0"/>
        <v>0.05694035618555853</v>
      </c>
      <c r="G5" s="15">
        <f t="shared" si="1"/>
        <v>0.07889325107496728</v>
      </c>
      <c r="H5" s="12">
        <f t="shared" si="2"/>
        <v>1266</v>
      </c>
      <c r="I5" s="27">
        <f t="shared" si="3"/>
        <v>0.10110206037374221</v>
      </c>
      <c r="J5" s="12">
        <v>17214.258</v>
      </c>
      <c r="K5" s="9">
        <v>17266.13</v>
      </c>
      <c r="L5" s="27">
        <f t="shared" si="4"/>
        <v>0.0030133160546332804</v>
      </c>
      <c r="M5" s="12">
        <f t="shared" si="5"/>
        <v>51.87199999999939</v>
      </c>
    </row>
    <row r="6" spans="1:13" ht="15">
      <c r="A6" s="3">
        <v>14</v>
      </c>
      <c r="B6" s="5" t="s">
        <v>198</v>
      </c>
      <c r="C6" s="12">
        <v>30325</v>
      </c>
      <c r="D6" s="12">
        <v>34082</v>
      </c>
      <c r="E6" s="2">
        <v>33977</v>
      </c>
      <c r="F6" s="33">
        <f t="shared" si="0"/>
        <v>0.11174623012283962</v>
      </c>
      <c r="G6" s="15">
        <f t="shared" si="1"/>
        <v>0.12042868920032976</v>
      </c>
      <c r="H6" s="12">
        <f t="shared" si="2"/>
        <v>3652</v>
      </c>
      <c r="I6" s="27">
        <f t="shared" si="3"/>
        <v>0.2916467018048235</v>
      </c>
      <c r="J6" s="12">
        <v>34293.778</v>
      </c>
      <c r="K6" s="9">
        <v>34543.019</v>
      </c>
      <c r="L6" s="27">
        <f t="shared" si="4"/>
        <v>0.007267819836006456</v>
      </c>
      <c r="M6" s="12">
        <f t="shared" si="5"/>
        <v>249.2410000000018</v>
      </c>
    </row>
    <row r="7" spans="1:13" ht="15">
      <c r="A7" s="3">
        <v>15</v>
      </c>
      <c r="B7" s="5" t="s">
        <v>199</v>
      </c>
      <c r="C7" s="12">
        <v>5682</v>
      </c>
      <c r="D7" s="12">
        <v>6418</v>
      </c>
      <c r="E7" s="2">
        <v>6425</v>
      </c>
      <c r="F7" s="33">
        <f t="shared" si="0"/>
        <v>0.02113104537008107</v>
      </c>
      <c r="G7" s="15">
        <f t="shared" si="1"/>
        <v>0.13076381555790215</v>
      </c>
      <c r="H7" s="12">
        <f t="shared" si="2"/>
        <v>743</v>
      </c>
      <c r="I7" s="27">
        <f t="shared" si="3"/>
        <v>0.059335569397859764</v>
      </c>
      <c r="J7" s="12">
        <v>6519.694</v>
      </c>
      <c r="K7" s="9">
        <v>6573.0096</v>
      </c>
      <c r="L7" s="27">
        <f t="shared" si="4"/>
        <v>0.008177623060223363</v>
      </c>
      <c r="M7" s="12">
        <f t="shared" si="5"/>
        <v>53.315599999999904</v>
      </c>
    </row>
    <row r="8" spans="1:13" ht="15">
      <c r="A8" s="3">
        <v>16</v>
      </c>
      <c r="B8" s="5" t="s">
        <v>200</v>
      </c>
      <c r="C8" s="12">
        <v>11232</v>
      </c>
      <c r="D8" s="12">
        <v>11132</v>
      </c>
      <c r="E8" s="2">
        <v>11061</v>
      </c>
      <c r="F8" s="33">
        <f t="shared" si="0"/>
        <v>0.03637828682310766</v>
      </c>
      <c r="G8" s="15">
        <f t="shared" si="1"/>
        <v>-0.015224358974358974</v>
      </c>
      <c r="H8" s="12">
        <f t="shared" si="2"/>
        <v>-171</v>
      </c>
      <c r="I8" s="27">
        <f t="shared" si="3"/>
        <v>-0.013655965500718735</v>
      </c>
      <c r="J8" s="12">
        <v>11286.539</v>
      </c>
      <c r="K8" s="9">
        <v>11269.279</v>
      </c>
      <c r="L8" s="27">
        <f t="shared" si="4"/>
        <v>-0.0015292553368220511</v>
      </c>
      <c r="M8" s="12">
        <f t="shared" si="5"/>
        <v>-17.26000000000022</v>
      </c>
    </row>
    <row r="9" spans="1:13" ht="15">
      <c r="A9" s="3">
        <v>17</v>
      </c>
      <c r="B9" s="5" t="s">
        <v>201</v>
      </c>
      <c r="C9" s="12">
        <v>1985</v>
      </c>
      <c r="D9" s="12">
        <v>1998</v>
      </c>
      <c r="E9" s="2">
        <v>2009</v>
      </c>
      <c r="F9" s="33">
        <f t="shared" si="0"/>
        <v>0.006607357221555311</v>
      </c>
      <c r="G9" s="15">
        <f t="shared" si="1"/>
        <v>0.012090680100755667</v>
      </c>
      <c r="H9" s="12">
        <f t="shared" si="2"/>
        <v>24</v>
      </c>
      <c r="I9" s="27">
        <f t="shared" si="3"/>
        <v>0.0019166267369429804</v>
      </c>
      <c r="J9" s="12">
        <v>1981.8577</v>
      </c>
      <c r="K9" s="9">
        <v>1989.101</v>
      </c>
      <c r="L9" s="27">
        <f t="shared" si="4"/>
        <v>0.003654803268670647</v>
      </c>
      <c r="M9" s="12">
        <f t="shared" si="5"/>
        <v>7.24330000000009</v>
      </c>
    </row>
    <row r="10" spans="1:13" ht="15">
      <c r="A10" s="3">
        <v>18</v>
      </c>
      <c r="B10" s="5" t="s">
        <v>202</v>
      </c>
      <c r="C10" s="12">
        <v>9036</v>
      </c>
      <c r="D10" s="12">
        <v>9197</v>
      </c>
      <c r="E10" s="2">
        <v>9190</v>
      </c>
      <c r="F10" s="33">
        <f t="shared" si="0"/>
        <v>0.030224794856193782</v>
      </c>
      <c r="G10" s="15">
        <f t="shared" si="1"/>
        <v>0.017042939353696326</v>
      </c>
      <c r="H10" s="12">
        <f t="shared" si="2"/>
        <v>154</v>
      </c>
      <c r="I10" s="27">
        <f t="shared" si="3"/>
        <v>0.012298354895384124</v>
      </c>
      <c r="J10" s="12">
        <v>9318.51809999999</v>
      </c>
      <c r="K10" s="9">
        <v>9326.8095</v>
      </c>
      <c r="L10" s="27">
        <f t="shared" si="4"/>
        <v>0.0008897766695338791</v>
      </c>
      <c r="M10" s="12">
        <f t="shared" si="5"/>
        <v>8.291400000009162</v>
      </c>
    </row>
    <row r="11" spans="1:13" ht="15">
      <c r="A11" s="3">
        <v>19</v>
      </c>
      <c r="B11" s="5" t="s">
        <v>203</v>
      </c>
      <c r="C11" s="12">
        <v>375</v>
      </c>
      <c r="D11" s="12">
        <v>371</v>
      </c>
      <c r="E11" s="2">
        <v>371</v>
      </c>
      <c r="F11" s="33">
        <f t="shared" si="0"/>
        <v>0.001220173981680946</v>
      </c>
      <c r="G11" s="15">
        <f t="shared" si="1"/>
        <v>-0.010666666666666666</v>
      </c>
      <c r="H11" s="12">
        <f t="shared" si="2"/>
        <v>-4</v>
      </c>
      <c r="I11" s="27">
        <f t="shared" si="3"/>
        <v>-0.00031943778949049674</v>
      </c>
      <c r="J11" s="12">
        <v>374.03668</v>
      </c>
      <c r="K11" s="9">
        <v>370.49643</v>
      </c>
      <c r="L11" s="27">
        <f t="shared" si="4"/>
        <v>-0.009464980814181151</v>
      </c>
      <c r="M11" s="12">
        <f t="shared" si="5"/>
        <v>-3.5402500000000146</v>
      </c>
    </row>
    <row r="12" spans="1:13" ht="15">
      <c r="A12" s="3">
        <v>20</v>
      </c>
      <c r="B12" s="5" t="s">
        <v>204</v>
      </c>
      <c r="C12" s="12">
        <v>4460</v>
      </c>
      <c r="D12" s="12">
        <v>4517</v>
      </c>
      <c r="E12" s="2">
        <v>4524</v>
      </c>
      <c r="F12" s="33">
        <f t="shared" si="0"/>
        <v>0.01487888704346253</v>
      </c>
      <c r="G12" s="15">
        <f t="shared" si="1"/>
        <v>0.014349775784753363</v>
      </c>
      <c r="H12" s="12">
        <f t="shared" si="2"/>
        <v>64</v>
      </c>
      <c r="I12" s="27">
        <f t="shared" si="3"/>
        <v>0.005111004631847948</v>
      </c>
      <c r="J12" s="12">
        <v>4504.026</v>
      </c>
      <c r="K12" s="9">
        <v>4479.6483</v>
      </c>
      <c r="L12" s="27">
        <f t="shared" si="4"/>
        <v>-0.005412424351013961</v>
      </c>
      <c r="M12" s="12">
        <f t="shared" si="5"/>
        <v>-24.377700000000004</v>
      </c>
    </row>
    <row r="13" spans="1:13" ht="15">
      <c r="A13" s="3">
        <v>21</v>
      </c>
      <c r="B13" s="5" t="s">
        <v>205</v>
      </c>
      <c r="C13" s="12">
        <v>205</v>
      </c>
      <c r="D13" s="12">
        <v>265</v>
      </c>
      <c r="E13" s="2">
        <v>272</v>
      </c>
      <c r="F13" s="33">
        <f t="shared" si="0"/>
        <v>0.0008945749946555722</v>
      </c>
      <c r="G13" s="15">
        <f t="shared" si="1"/>
        <v>0.32682926829268294</v>
      </c>
      <c r="H13" s="12">
        <f t="shared" si="2"/>
        <v>67</v>
      </c>
      <c r="I13" s="27">
        <f t="shared" si="3"/>
        <v>0.00535058297396582</v>
      </c>
      <c r="J13" s="12">
        <v>264.76138</v>
      </c>
      <c r="K13" s="9">
        <v>269.99091</v>
      </c>
      <c r="L13" s="27">
        <f t="shared" si="4"/>
        <v>0.01975186109091897</v>
      </c>
      <c r="M13" s="12">
        <f t="shared" si="5"/>
        <v>5.229530000000011</v>
      </c>
    </row>
    <row r="14" spans="1:13" ht="15">
      <c r="A14" s="3">
        <v>22</v>
      </c>
      <c r="B14" s="5" t="s">
        <v>206</v>
      </c>
      <c r="C14" s="12">
        <v>11082</v>
      </c>
      <c r="D14" s="12">
        <v>11582</v>
      </c>
      <c r="E14" s="2">
        <v>11652</v>
      </c>
      <c r="F14" s="33">
        <f t="shared" si="0"/>
        <v>0.03832201410928944</v>
      </c>
      <c r="G14" s="15">
        <f t="shared" si="1"/>
        <v>0.051434759068760154</v>
      </c>
      <c r="H14" s="12">
        <f t="shared" si="2"/>
        <v>570</v>
      </c>
      <c r="I14" s="27">
        <f t="shared" si="3"/>
        <v>0.04551988500239578</v>
      </c>
      <c r="J14" s="12">
        <v>11566.62</v>
      </c>
      <c r="K14" s="9">
        <v>11608.644</v>
      </c>
      <c r="L14" s="27">
        <f t="shared" si="4"/>
        <v>0.0036332135057604927</v>
      </c>
      <c r="M14" s="12">
        <f t="shared" si="5"/>
        <v>42.02399999999943</v>
      </c>
    </row>
    <row r="15" spans="1:13" ht="15">
      <c r="A15" s="3">
        <v>23</v>
      </c>
      <c r="B15" s="5" t="s">
        <v>207</v>
      </c>
      <c r="C15" s="12">
        <v>12442</v>
      </c>
      <c r="D15" s="12">
        <v>13029</v>
      </c>
      <c r="E15" s="2">
        <v>12980</v>
      </c>
      <c r="F15" s="33">
        <f t="shared" si="0"/>
        <v>0.042689644965548994</v>
      </c>
      <c r="G15" s="15">
        <f t="shared" si="1"/>
        <v>0.04324063655360874</v>
      </c>
      <c r="H15" s="12">
        <f t="shared" si="2"/>
        <v>538</v>
      </c>
      <c r="I15" s="27">
        <f t="shared" si="3"/>
        <v>0.04296438268647181</v>
      </c>
      <c r="J15" s="12">
        <v>13093.024</v>
      </c>
      <c r="K15" s="9">
        <v>13134.304</v>
      </c>
      <c r="L15" s="27">
        <f t="shared" si="4"/>
        <v>0.0031528239771041935</v>
      </c>
      <c r="M15" s="12">
        <f t="shared" si="5"/>
        <v>41.280000000000655</v>
      </c>
    </row>
    <row r="16" spans="1:13" ht="15">
      <c r="A16" s="3">
        <v>24</v>
      </c>
      <c r="B16" s="5" t="s">
        <v>208</v>
      </c>
      <c r="C16" s="12">
        <v>9059</v>
      </c>
      <c r="D16" s="12">
        <v>9078</v>
      </c>
      <c r="E16" s="2">
        <v>9063</v>
      </c>
      <c r="F16" s="33">
        <f t="shared" si="0"/>
        <v>0.02980710726677739</v>
      </c>
      <c r="G16" s="15">
        <f t="shared" si="1"/>
        <v>0.00044154983993818304</v>
      </c>
      <c r="H16" s="12">
        <f t="shared" si="2"/>
        <v>4</v>
      </c>
      <c r="I16" s="27">
        <f t="shared" si="3"/>
        <v>0.00031943778949049674</v>
      </c>
      <c r="J16" s="12">
        <v>9049.7877</v>
      </c>
      <c r="K16" s="9">
        <v>9057.5161</v>
      </c>
      <c r="L16" s="27">
        <f t="shared" si="4"/>
        <v>0.0008539868841343056</v>
      </c>
      <c r="M16" s="12">
        <f t="shared" si="5"/>
        <v>7.728399999999965</v>
      </c>
    </row>
    <row r="17" spans="1:13" ht="15">
      <c r="A17" s="3">
        <v>25</v>
      </c>
      <c r="B17" s="5" t="s">
        <v>209</v>
      </c>
      <c r="C17" s="12">
        <v>30546</v>
      </c>
      <c r="D17" s="12">
        <v>30933</v>
      </c>
      <c r="E17" s="2">
        <v>31038</v>
      </c>
      <c r="F17" s="33">
        <f t="shared" si="0"/>
        <v>0.10208021575043989</v>
      </c>
      <c r="G17" s="15">
        <f t="shared" si="1"/>
        <v>0.016106855234727952</v>
      </c>
      <c r="H17" s="12">
        <f t="shared" si="2"/>
        <v>492</v>
      </c>
      <c r="I17" s="27">
        <f t="shared" si="3"/>
        <v>0.0392908481073311</v>
      </c>
      <c r="J17" s="12">
        <v>30881.677</v>
      </c>
      <c r="K17" s="9">
        <v>30897.729</v>
      </c>
      <c r="L17" s="27">
        <f t="shared" si="4"/>
        <v>0.0005197904245938354</v>
      </c>
      <c r="M17" s="12">
        <f t="shared" si="5"/>
        <v>16.05199999999968</v>
      </c>
    </row>
    <row r="18" spans="1:13" ht="15">
      <c r="A18" s="3">
        <v>26</v>
      </c>
      <c r="B18" s="5" t="s">
        <v>210</v>
      </c>
      <c r="C18" s="12">
        <v>2105</v>
      </c>
      <c r="D18" s="12">
        <v>1808</v>
      </c>
      <c r="E18" s="2">
        <v>1785</v>
      </c>
      <c r="F18" s="33">
        <f t="shared" si="0"/>
        <v>0.005870648402427192</v>
      </c>
      <c r="G18" s="15">
        <f t="shared" si="1"/>
        <v>-0.15201900237529692</v>
      </c>
      <c r="H18" s="12">
        <f t="shared" si="2"/>
        <v>-320</v>
      </c>
      <c r="I18" s="27">
        <f t="shared" si="3"/>
        <v>-0.02555502315923974</v>
      </c>
      <c r="J18" s="12">
        <v>1814.8431</v>
      </c>
      <c r="K18" s="9">
        <v>1780.3895</v>
      </c>
      <c r="L18" s="27">
        <f t="shared" si="4"/>
        <v>-0.01898434085018151</v>
      </c>
      <c r="M18" s="12">
        <f t="shared" si="5"/>
        <v>-34.45360000000005</v>
      </c>
    </row>
    <row r="19" spans="1:13" ht="15">
      <c r="A19" s="3">
        <v>27</v>
      </c>
      <c r="B19" s="5" t="s">
        <v>211</v>
      </c>
      <c r="C19" s="12">
        <v>4502</v>
      </c>
      <c r="D19" s="12">
        <v>4532</v>
      </c>
      <c r="E19" s="2">
        <v>4565</v>
      </c>
      <c r="F19" s="33">
        <f t="shared" si="0"/>
        <v>0.015013731068392232</v>
      </c>
      <c r="G19" s="15">
        <f t="shared" si="1"/>
        <v>0.01399378054198134</v>
      </c>
      <c r="H19" s="12">
        <f t="shared" si="2"/>
        <v>63</v>
      </c>
      <c r="I19" s="27">
        <f t="shared" si="3"/>
        <v>0.005031145184475324</v>
      </c>
      <c r="J19" s="12">
        <v>4563.6902</v>
      </c>
      <c r="K19" s="9">
        <v>4548.6358</v>
      </c>
      <c r="L19" s="27">
        <f t="shared" si="4"/>
        <v>-0.003298733993819297</v>
      </c>
      <c r="M19" s="12">
        <f t="shared" si="5"/>
        <v>-15.054399999999987</v>
      </c>
    </row>
    <row r="20" spans="1:13" ht="15">
      <c r="A20" s="3">
        <v>28</v>
      </c>
      <c r="B20" s="5" t="s">
        <v>212</v>
      </c>
      <c r="C20" s="12">
        <v>15752</v>
      </c>
      <c r="D20" s="12">
        <v>16280</v>
      </c>
      <c r="E20" s="2">
        <v>16171</v>
      </c>
      <c r="F20" s="33">
        <f t="shared" si="0"/>
        <v>0.05318445675946786</v>
      </c>
      <c r="G20" s="15">
        <f t="shared" si="1"/>
        <v>0.0265997968511935</v>
      </c>
      <c r="H20" s="12">
        <f t="shared" si="2"/>
        <v>419</v>
      </c>
      <c r="I20" s="27">
        <f t="shared" si="3"/>
        <v>0.033461108449129535</v>
      </c>
      <c r="J20" s="12">
        <v>16285.122</v>
      </c>
      <c r="K20" s="9">
        <v>16245.787</v>
      </c>
      <c r="L20" s="27">
        <f t="shared" si="4"/>
        <v>-0.0024153948616411425</v>
      </c>
      <c r="M20" s="12">
        <f t="shared" si="5"/>
        <v>-39.33499999999913</v>
      </c>
    </row>
    <row r="21" spans="1:13" ht="15">
      <c r="A21" s="3">
        <v>29</v>
      </c>
      <c r="B21" s="5" t="s">
        <v>213</v>
      </c>
      <c r="C21" s="12">
        <v>2812</v>
      </c>
      <c r="D21" s="12">
        <v>3162</v>
      </c>
      <c r="E21" s="2">
        <v>3188</v>
      </c>
      <c r="F21" s="33">
        <f t="shared" si="0"/>
        <v>0.010484945157948398</v>
      </c>
      <c r="G21" s="15">
        <f t="shared" si="1"/>
        <v>0.1337126600284495</v>
      </c>
      <c r="H21" s="12">
        <f t="shared" si="2"/>
        <v>376</v>
      </c>
      <c r="I21" s="27">
        <f t="shared" si="3"/>
        <v>0.03002715221210669</v>
      </c>
      <c r="J21" s="12">
        <v>3147.1273</v>
      </c>
      <c r="K21" s="9">
        <v>3182.6134</v>
      </c>
      <c r="L21" s="27">
        <f t="shared" si="4"/>
        <v>0.0112757116625057</v>
      </c>
      <c r="M21" s="12">
        <f t="shared" si="5"/>
        <v>35.48610000000008</v>
      </c>
    </row>
    <row r="22" spans="1:13" ht="15">
      <c r="A22" s="3">
        <v>30</v>
      </c>
      <c r="B22" s="5" t="s">
        <v>214</v>
      </c>
      <c r="C22" s="12">
        <v>1080</v>
      </c>
      <c r="D22" s="12">
        <v>1088</v>
      </c>
      <c r="E22" s="2">
        <v>1087</v>
      </c>
      <c r="F22" s="33">
        <f t="shared" si="0"/>
        <v>0.003575011099965467</v>
      </c>
      <c r="G22" s="15">
        <f t="shared" si="1"/>
        <v>0.006481481481481481</v>
      </c>
      <c r="H22" s="12">
        <f t="shared" si="2"/>
        <v>7</v>
      </c>
      <c r="I22" s="27">
        <f t="shared" si="3"/>
        <v>0.0005590161316083692</v>
      </c>
      <c r="J22" s="12">
        <v>1083.3701</v>
      </c>
      <c r="K22" s="9">
        <v>1087.4138</v>
      </c>
      <c r="L22" s="27">
        <f t="shared" si="4"/>
        <v>0.0037325194778773606</v>
      </c>
      <c r="M22" s="12">
        <f t="shared" si="5"/>
        <v>4.043699999999944</v>
      </c>
    </row>
    <row r="23" spans="1:13" ht="15">
      <c r="A23" s="3">
        <v>31</v>
      </c>
      <c r="B23" s="5" t="s">
        <v>215</v>
      </c>
      <c r="C23" s="12">
        <v>16915</v>
      </c>
      <c r="D23" s="12">
        <v>19266</v>
      </c>
      <c r="E23" s="2">
        <v>19471</v>
      </c>
      <c r="F23" s="33">
        <f t="shared" si="0"/>
        <v>0.06403775632698032</v>
      </c>
      <c r="G23" s="15">
        <f t="shared" si="1"/>
        <v>0.1511084835944428</v>
      </c>
      <c r="H23" s="12">
        <f t="shared" si="2"/>
        <v>2556</v>
      </c>
      <c r="I23" s="27">
        <f t="shared" si="3"/>
        <v>0.2041207474844274</v>
      </c>
      <c r="J23" s="12">
        <v>19210.332</v>
      </c>
      <c r="K23" s="9">
        <v>19526.226</v>
      </c>
      <c r="L23" s="27">
        <f t="shared" si="4"/>
        <v>0.01644396359209202</v>
      </c>
      <c r="M23" s="12">
        <f t="shared" si="5"/>
        <v>315.89400000000023</v>
      </c>
    </row>
    <row r="24" spans="1:13" ht="15">
      <c r="A24" s="3">
        <v>32</v>
      </c>
      <c r="B24" s="5" t="s">
        <v>216</v>
      </c>
      <c r="C24" s="12">
        <v>5407</v>
      </c>
      <c r="D24" s="12">
        <v>5734</v>
      </c>
      <c r="E24" s="2">
        <v>5763</v>
      </c>
      <c r="F24" s="33">
        <f t="shared" si="0"/>
        <v>0.018953807699264937</v>
      </c>
      <c r="G24" s="15">
        <f t="shared" si="1"/>
        <v>0.06584057702977622</v>
      </c>
      <c r="H24" s="12">
        <f t="shared" si="2"/>
        <v>356</v>
      </c>
      <c r="I24" s="27">
        <f t="shared" si="3"/>
        <v>0.028429963264654207</v>
      </c>
      <c r="J24" s="12">
        <v>5785.0604</v>
      </c>
      <c r="K24" s="9">
        <v>5821.5452</v>
      </c>
      <c r="L24" s="27">
        <f t="shared" si="4"/>
        <v>0.0063067275840368526</v>
      </c>
      <c r="M24" s="12">
        <f t="shared" si="5"/>
        <v>36.48479999999927</v>
      </c>
    </row>
    <row r="25" spans="1:13" ht="15.75" thickBot="1">
      <c r="A25" s="3">
        <v>33</v>
      </c>
      <c r="B25" s="5" t="s">
        <v>217</v>
      </c>
      <c r="C25" s="12">
        <v>19592</v>
      </c>
      <c r="D25" s="12">
        <v>19741</v>
      </c>
      <c r="E25" s="2">
        <v>19755</v>
      </c>
      <c r="F25" s="33">
        <f t="shared" si="0"/>
        <v>0.06497179786551775</v>
      </c>
      <c r="G25" s="15">
        <f t="shared" si="1"/>
        <v>0.008319722335647203</v>
      </c>
      <c r="H25" s="12">
        <f t="shared" si="2"/>
        <v>163</v>
      </c>
      <c r="I25" s="27">
        <f t="shared" si="3"/>
        <v>0.01301708992173774</v>
      </c>
      <c r="J25" s="12">
        <v>19682.612</v>
      </c>
      <c r="K25" s="9">
        <v>19694.935</v>
      </c>
      <c r="L25" s="27">
        <f t="shared" si="4"/>
        <v>0.0006260856028661399</v>
      </c>
      <c r="M25" s="12">
        <f t="shared" si="5"/>
        <v>12.32300000000032</v>
      </c>
    </row>
    <row r="26" spans="1:13" s="54" customFormat="1" ht="15.75" customHeight="1" thickBot="1">
      <c r="A26" s="141" t="s">
        <v>283</v>
      </c>
      <c r="B26" s="144"/>
      <c r="C26" s="45">
        <v>291533</v>
      </c>
      <c r="D26" s="45">
        <v>303714</v>
      </c>
      <c r="E26" s="45">
        <v>304055</v>
      </c>
      <c r="F26" s="21">
        <f t="shared" si="0"/>
        <v>1</v>
      </c>
      <c r="G26" s="21">
        <f t="shared" si="1"/>
        <v>0.04295225583381641</v>
      </c>
      <c r="H26" s="45">
        <f t="shared" si="2"/>
        <v>12522</v>
      </c>
      <c r="I26" s="29">
        <f t="shared" si="3"/>
        <v>1</v>
      </c>
      <c r="J26" s="45">
        <v>264416.1</v>
      </c>
      <c r="K26" s="100">
        <v>265386.3</v>
      </c>
      <c r="L26" s="29">
        <f t="shared" si="4"/>
        <v>0.0036692168139535065</v>
      </c>
      <c r="M26" s="45">
        <f t="shared" si="5"/>
        <v>970.2000000000116</v>
      </c>
    </row>
    <row r="27" ht="15">
      <c r="E27" s="2"/>
    </row>
  </sheetData>
  <sheetProtection/>
  <autoFilter ref="A1:M25">
    <sortState ref="A2:M27">
      <sortCondition sortBy="value" ref="A2:A27"/>
    </sortState>
  </autoFilter>
  <mergeCells count="1">
    <mergeCell ref="A26:B2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4"/>
  <sheetViews>
    <sheetView zoomScalePageLayoutView="0" workbookViewId="0" topLeftCell="A1">
      <pane ySplit="1" topLeftCell="A61" activePane="bottomLeft" state="frozen"/>
      <selection pane="topLeft" activeCell="W1" sqref="W1"/>
      <selection pane="bottomLeft" activeCell="A1" sqref="A1:B83"/>
    </sheetView>
  </sheetViews>
  <sheetFormatPr defaultColWidth="8.8515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8.140625" style="0" customWidth="1"/>
    <col min="7" max="7" width="30.421875" style="0" customWidth="1"/>
    <col min="8" max="8" width="27.421875" style="0" customWidth="1"/>
    <col min="9" max="9" width="22.28125" style="0" customWidth="1"/>
    <col min="10" max="11" width="28.28125" style="0" customWidth="1"/>
    <col min="12" max="12" width="29.8515625" style="0" customWidth="1"/>
    <col min="13" max="13" width="30.421875" style="0" customWidth="1"/>
  </cols>
  <sheetData>
    <row r="1" spans="1:13" ht="60.75" thickBot="1">
      <c r="A1" s="153" t="s">
        <v>297</v>
      </c>
      <c r="B1" s="10" t="s">
        <v>298</v>
      </c>
      <c r="C1" s="89">
        <v>40878</v>
      </c>
      <c r="D1" s="89">
        <v>41214</v>
      </c>
      <c r="E1" s="97">
        <v>41244</v>
      </c>
      <c r="F1" s="13" t="s">
        <v>291</v>
      </c>
      <c r="G1" s="43" t="s">
        <v>292</v>
      </c>
      <c r="H1" s="13" t="s">
        <v>293</v>
      </c>
      <c r="I1" s="34" t="s">
        <v>294</v>
      </c>
      <c r="J1" s="63" t="s">
        <v>280</v>
      </c>
      <c r="K1" s="61" t="s">
        <v>279</v>
      </c>
      <c r="L1" s="43" t="s">
        <v>295</v>
      </c>
      <c r="M1" s="13" t="s">
        <v>296</v>
      </c>
    </row>
    <row r="2" spans="1:13" ht="15">
      <c r="A2" s="19">
        <v>1</v>
      </c>
      <c r="B2" s="80" t="s">
        <v>0</v>
      </c>
      <c r="C2" s="94">
        <v>242914</v>
      </c>
      <c r="D2" s="103">
        <v>257222</v>
      </c>
      <c r="E2" s="7">
        <v>257528</v>
      </c>
      <c r="F2" s="32">
        <f aca="true" t="shared" si="0" ref="F2:F33">E2/$E$83</f>
        <v>0.021569195669543923</v>
      </c>
      <c r="G2" s="32">
        <f aca="true" t="shared" si="1" ref="G2:G33">(E2-C2)/C2</f>
        <v>0.06016120931687758</v>
      </c>
      <c r="H2" s="94">
        <f aca="true" t="shared" si="2" ref="H2:H33">E2-C2</f>
        <v>14614</v>
      </c>
      <c r="I2" s="37">
        <f aca="true" t="shared" si="3" ref="I2:I33">H2/$H$83</f>
        <v>0.01608265166763694</v>
      </c>
      <c r="J2" s="7">
        <v>257107.9</v>
      </c>
      <c r="K2" s="11">
        <v>257658.4</v>
      </c>
      <c r="L2" s="37">
        <f aca="true" t="shared" si="4" ref="L2:L33">(K2-J2)/J2</f>
        <v>0.0021411244073013705</v>
      </c>
      <c r="M2" s="129">
        <f aca="true" t="shared" si="5" ref="M2:M33">K2-J2</f>
        <v>550.5</v>
      </c>
    </row>
    <row r="3" spans="1:13" ht="15">
      <c r="A3" s="1">
        <v>2</v>
      </c>
      <c r="B3" s="81" t="s">
        <v>1</v>
      </c>
      <c r="C3" s="8">
        <v>40798</v>
      </c>
      <c r="D3" s="104">
        <v>43980</v>
      </c>
      <c r="E3" s="9">
        <v>43129</v>
      </c>
      <c r="F3" s="33">
        <f t="shared" si="0"/>
        <v>0.0036122590166186193</v>
      </c>
      <c r="G3" s="33">
        <f t="shared" si="1"/>
        <v>0.05713515368400412</v>
      </c>
      <c r="H3" s="8">
        <f t="shared" si="2"/>
        <v>2331</v>
      </c>
      <c r="I3" s="27">
        <f t="shared" si="3"/>
        <v>0.0025652566742344124</v>
      </c>
      <c r="J3" s="9">
        <v>42555.94</v>
      </c>
      <c r="K3" s="12">
        <v>41891.72</v>
      </c>
      <c r="L3" s="27">
        <f t="shared" si="4"/>
        <v>-0.015608161868824919</v>
      </c>
      <c r="M3" s="12">
        <f t="shared" si="5"/>
        <v>-664.2200000000012</v>
      </c>
    </row>
    <row r="4" spans="1:13" ht="15">
      <c r="A4" s="1">
        <v>3</v>
      </c>
      <c r="B4" s="81" t="s">
        <v>2</v>
      </c>
      <c r="C4" s="8">
        <v>72391</v>
      </c>
      <c r="D4" s="104">
        <v>76385</v>
      </c>
      <c r="E4" s="9">
        <v>74895</v>
      </c>
      <c r="F4" s="33">
        <f t="shared" si="0"/>
        <v>0.006272812702581824</v>
      </c>
      <c r="G4" s="33">
        <f t="shared" si="1"/>
        <v>0.034589935212940834</v>
      </c>
      <c r="H4" s="8">
        <f t="shared" si="2"/>
        <v>2504</v>
      </c>
      <c r="I4" s="27">
        <f t="shared" si="3"/>
        <v>0.0027556425192119126</v>
      </c>
      <c r="J4" s="9">
        <v>75656.62</v>
      </c>
      <c r="K4" s="12">
        <v>75610.9</v>
      </c>
      <c r="L4" s="27">
        <f t="shared" si="4"/>
        <v>-0.0006043093122584801</v>
      </c>
      <c r="M4" s="12">
        <f t="shared" si="5"/>
        <v>-45.720000000001164</v>
      </c>
    </row>
    <row r="5" spans="1:13" ht="15">
      <c r="A5" s="1">
        <v>4</v>
      </c>
      <c r="B5" s="81" t="s">
        <v>3</v>
      </c>
      <c r="C5" s="8">
        <v>17964</v>
      </c>
      <c r="D5" s="104">
        <v>23884</v>
      </c>
      <c r="E5" s="9">
        <v>22561</v>
      </c>
      <c r="F5" s="33">
        <f t="shared" si="0"/>
        <v>0.0018895911260157358</v>
      </c>
      <c r="G5" s="33">
        <f t="shared" si="1"/>
        <v>0.25590069026942774</v>
      </c>
      <c r="H5" s="8">
        <f t="shared" si="2"/>
        <v>4597</v>
      </c>
      <c r="I5" s="27">
        <f t="shared" si="3"/>
        <v>0.005058981094575544</v>
      </c>
      <c r="J5" s="9">
        <v>22018.94</v>
      </c>
      <c r="K5" s="12">
        <v>22397.97</v>
      </c>
      <c r="L5" s="27">
        <f t="shared" si="4"/>
        <v>0.01721381683223636</v>
      </c>
      <c r="M5" s="12">
        <f t="shared" si="5"/>
        <v>379.0300000000025</v>
      </c>
    </row>
    <row r="6" spans="1:13" ht="15">
      <c r="A6" s="1">
        <v>5</v>
      </c>
      <c r="B6" s="81" t="s">
        <v>4</v>
      </c>
      <c r="C6" s="8">
        <v>33384</v>
      </c>
      <c r="D6" s="104">
        <v>35120</v>
      </c>
      <c r="E6" s="9">
        <v>35483</v>
      </c>
      <c r="F6" s="33">
        <f t="shared" si="0"/>
        <v>0.0029718701265199396</v>
      </c>
      <c r="G6" s="33">
        <f t="shared" si="1"/>
        <v>0.06287443086508507</v>
      </c>
      <c r="H6" s="8">
        <f t="shared" si="2"/>
        <v>2099</v>
      </c>
      <c r="I6" s="27">
        <f t="shared" si="3"/>
        <v>0.002309941552646088</v>
      </c>
      <c r="J6" s="9">
        <v>34843.28</v>
      </c>
      <c r="K6" s="12">
        <v>35181.79</v>
      </c>
      <c r="L6" s="27">
        <f t="shared" si="4"/>
        <v>0.009715216248298152</v>
      </c>
      <c r="M6" s="12">
        <f t="shared" si="5"/>
        <v>338.51000000000204</v>
      </c>
    </row>
    <row r="7" spans="1:13" ht="15">
      <c r="A7" s="1">
        <v>6</v>
      </c>
      <c r="B7" s="81" t="s">
        <v>5</v>
      </c>
      <c r="C7" s="8">
        <v>936844</v>
      </c>
      <c r="D7" s="104">
        <v>1009933</v>
      </c>
      <c r="E7" s="9">
        <v>1016074</v>
      </c>
      <c r="F7" s="33">
        <f t="shared" si="0"/>
        <v>0.08510103336622103</v>
      </c>
      <c r="G7" s="33">
        <f t="shared" si="1"/>
        <v>0.08457117727177631</v>
      </c>
      <c r="H7" s="8">
        <f t="shared" si="2"/>
        <v>79230</v>
      </c>
      <c r="I7" s="27">
        <f t="shared" si="3"/>
        <v>0.08719231501484019</v>
      </c>
      <c r="J7" s="9">
        <v>1006560</v>
      </c>
      <c r="K7" s="12">
        <v>1010459</v>
      </c>
      <c r="L7" s="27">
        <f t="shared" si="4"/>
        <v>0.003873589254490542</v>
      </c>
      <c r="M7" s="12">
        <f t="shared" si="5"/>
        <v>3899</v>
      </c>
    </row>
    <row r="8" spans="1:13" ht="15">
      <c r="A8" s="1">
        <v>7</v>
      </c>
      <c r="B8" s="81" t="s">
        <v>6</v>
      </c>
      <c r="C8" s="8">
        <v>366969</v>
      </c>
      <c r="D8" s="104">
        <v>419564</v>
      </c>
      <c r="E8" s="9">
        <v>396614</v>
      </c>
      <c r="F8" s="33">
        <f t="shared" si="0"/>
        <v>0.03321831013047316</v>
      </c>
      <c r="G8" s="33">
        <f t="shared" si="1"/>
        <v>0.08078339042262425</v>
      </c>
      <c r="H8" s="8">
        <f t="shared" si="2"/>
        <v>29645</v>
      </c>
      <c r="I8" s="27">
        <f t="shared" si="3"/>
        <v>0.032624210256404614</v>
      </c>
      <c r="J8" s="9">
        <v>458368.8</v>
      </c>
      <c r="K8" s="12">
        <v>460490.7</v>
      </c>
      <c r="L8" s="27">
        <f t="shared" si="4"/>
        <v>0.004629241780854245</v>
      </c>
      <c r="M8" s="12">
        <f t="shared" si="5"/>
        <v>2121.9000000000233</v>
      </c>
    </row>
    <row r="9" spans="1:13" ht="15">
      <c r="A9" s="1">
        <v>8</v>
      </c>
      <c r="B9" s="81" t="s">
        <v>7</v>
      </c>
      <c r="C9" s="8">
        <v>21069</v>
      </c>
      <c r="D9" s="104">
        <v>24038</v>
      </c>
      <c r="E9" s="9">
        <v>23018</v>
      </c>
      <c r="F9" s="33">
        <f t="shared" si="0"/>
        <v>0.0019278670510451757</v>
      </c>
      <c r="G9" s="33">
        <f t="shared" si="1"/>
        <v>0.09250557691394941</v>
      </c>
      <c r="H9" s="8">
        <f t="shared" si="2"/>
        <v>1949</v>
      </c>
      <c r="I9" s="27">
        <f t="shared" si="3"/>
        <v>0.0021448671205846715</v>
      </c>
      <c r="J9" s="9">
        <v>24220.57</v>
      </c>
      <c r="K9" s="12">
        <v>24225.57</v>
      </c>
      <c r="L9" s="27">
        <f t="shared" si="4"/>
        <v>0.00020643609956330508</v>
      </c>
      <c r="M9" s="12">
        <f t="shared" si="5"/>
        <v>5</v>
      </c>
    </row>
    <row r="10" spans="1:13" ht="15">
      <c r="A10" s="1">
        <v>9</v>
      </c>
      <c r="B10" s="81" t="s">
        <v>8</v>
      </c>
      <c r="C10" s="8">
        <v>113774</v>
      </c>
      <c r="D10" s="104">
        <v>123570</v>
      </c>
      <c r="E10" s="9">
        <v>121385</v>
      </c>
      <c r="F10" s="33">
        <f t="shared" si="0"/>
        <v>0.010166571465423522</v>
      </c>
      <c r="G10" s="33">
        <f t="shared" si="1"/>
        <v>0.06689577583630707</v>
      </c>
      <c r="H10" s="8">
        <f t="shared" si="2"/>
        <v>7611</v>
      </c>
      <c r="I10" s="27">
        <f t="shared" si="3"/>
        <v>0.008375876682796273</v>
      </c>
      <c r="J10" s="9">
        <v>126337.9</v>
      </c>
      <c r="K10" s="12">
        <v>126715.9</v>
      </c>
      <c r="L10" s="27">
        <f t="shared" si="4"/>
        <v>0.0029919762794854117</v>
      </c>
      <c r="M10" s="12">
        <f t="shared" si="5"/>
        <v>378</v>
      </c>
    </row>
    <row r="11" spans="1:13" ht="15">
      <c r="A11" s="1">
        <v>10</v>
      </c>
      <c r="B11" s="81" t="s">
        <v>9</v>
      </c>
      <c r="C11" s="8">
        <v>133507</v>
      </c>
      <c r="D11" s="104">
        <v>139356</v>
      </c>
      <c r="E11" s="9">
        <v>138423</v>
      </c>
      <c r="F11" s="33">
        <f t="shared" si="0"/>
        <v>0.011593585055470777</v>
      </c>
      <c r="G11" s="33">
        <f t="shared" si="1"/>
        <v>0.0368220392938198</v>
      </c>
      <c r="H11" s="8">
        <f t="shared" si="2"/>
        <v>4916</v>
      </c>
      <c r="I11" s="27">
        <f t="shared" si="3"/>
        <v>0.00541003938675949</v>
      </c>
      <c r="J11" s="9">
        <v>141516.6</v>
      </c>
      <c r="K11" s="12">
        <v>141503.7</v>
      </c>
      <c r="L11" s="27">
        <f t="shared" si="4"/>
        <v>-9.115538389131861E-05</v>
      </c>
      <c r="M11" s="12">
        <f t="shared" si="5"/>
        <v>-12.89999999999418</v>
      </c>
    </row>
    <row r="12" spans="1:13" ht="15">
      <c r="A12" s="1">
        <v>11</v>
      </c>
      <c r="B12" s="81" t="s">
        <v>10</v>
      </c>
      <c r="C12" s="8">
        <v>37418</v>
      </c>
      <c r="D12" s="104">
        <v>39901</v>
      </c>
      <c r="E12" s="9">
        <v>39441</v>
      </c>
      <c r="F12" s="33">
        <f t="shared" si="0"/>
        <v>0.0033033714640834464</v>
      </c>
      <c r="G12" s="33">
        <f t="shared" si="1"/>
        <v>0.054064888556309795</v>
      </c>
      <c r="H12" s="8">
        <f t="shared" si="2"/>
        <v>2023</v>
      </c>
      <c r="I12" s="27">
        <f t="shared" si="3"/>
        <v>0.002226303840401637</v>
      </c>
      <c r="J12" s="9">
        <v>39707.87</v>
      </c>
      <c r="K12" s="12">
        <v>40088.79</v>
      </c>
      <c r="L12" s="27">
        <f t="shared" si="4"/>
        <v>0.009593060519237074</v>
      </c>
      <c r="M12" s="12">
        <f t="shared" si="5"/>
        <v>380.91999999999825</v>
      </c>
    </row>
    <row r="13" spans="1:13" ht="15">
      <c r="A13" s="1">
        <v>12</v>
      </c>
      <c r="B13" s="81" t="s">
        <v>11</v>
      </c>
      <c r="C13" s="8">
        <v>15131</v>
      </c>
      <c r="D13" s="104">
        <v>19052</v>
      </c>
      <c r="E13" s="9">
        <v>17832</v>
      </c>
      <c r="F13" s="33">
        <f t="shared" si="0"/>
        <v>0.0014935148689824299</v>
      </c>
      <c r="G13" s="33">
        <f t="shared" si="1"/>
        <v>0.17850769942502148</v>
      </c>
      <c r="H13" s="8">
        <f t="shared" si="2"/>
        <v>2701</v>
      </c>
      <c r="I13" s="27">
        <f t="shared" si="3"/>
        <v>0.0029724402733192394</v>
      </c>
      <c r="J13" s="9">
        <v>17733.48</v>
      </c>
      <c r="K13" s="12">
        <v>18179.96</v>
      </c>
      <c r="L13" s="27">
        <f t="shared" si="4"/>
        <v>0.025177235376248743</v>
      </c>
      <c r="M13" s="12">
        <f t="shared" si="5"/>
        <v>446.47999999999956</v>
      </c>
    </row>
    <row r="14" spans="1:13" ht="15">
      <c r="A14" s="1">
        <v>13</v>
      </c>
      <c r="B14" s="81" t="s">
        <v>12</v>
      </c>
      <c r="C14" s="8">
        <v>14134</v>
      </c>
      <c r="D14" s="104">
        <v>18101</v>
      </c>
      <c r="E14" s="9">
        <v>16123</v>
      </c>
      <c r="F14" s="33">
        <f t="shared" si="0"/>
        <v>0.0013503779852290106</v>
      </c>
      <c r="G14" s="33">
        <f t="shared" si="1"/>
        <v>0.1407244941276355</v>
      </c>
      <c r="H14" s="8">
        <f t="shared" si="2"/>
        <v>1989</v>
      </c>
      <c r="I14" s="27">
        <f t="shared" si="3"/>
        <v>0.0021888869691343827</v>
      </c>
      <c r="J14" s="9">
        <v>16764.16</v>
      </c>
      <c r="K14" s="12">
        <v>16392.82</v>
      </c>
      <c r="L14" s="27">
        <f t="shared" si="4"/>
        <v>-0.022150826525158443</v>
      </c>
      <c r="M14" s="12">
        <f t="shared" si="5"/>
        <v>-371.34000000000015</v>
      </c>
    </row>
    <row r="15" spans="1:13" ht="15">
      <c r="A15" s="1">
        <v>14</v>
      </c>
      <c r="B15" s="81" t="s">
        <v>13</v>
      </c>
      <c r="C15" s="8">
        <v>47274</v>
      </c>
      <c r="D15" s="104">
        <v>49787</v>
      </c>
      <c r="E15" s="9">
        <v>49832</v>
      </c>
      <c r="F15" s="33">
        <f t="shared" si="0"/>
        <v>0.004173667168636858</v>
      </c>
      <c r="G15" s="33">
        <f t="shared" si="1"/>
        <v>0.05411008165164784</v>
      </c>
      <c r="H15" s="8">
        <f t="shared" si="2"/>
        <v>2558</v>
      </c>
      <c r="I15" s="27">
        <f t="shared" si="3"/>
        <v>0.0028150693147540227</v>
      </c>
      <c r="J15" s="9">
        <v>49254.77</v>
      </c>
      <c r="K15" s="12">
        <v>49487.89</v>
      </c>
      <c r="L15" s="27">
        <f t="shared" si="4"/>
        <v>0.00473294261652227</v>
      </c>
      <c r="M15" s="12">
        <f t="shared" si="5"/>
        <v>233.12000000000262</v>
      </c>
    </row>
    <row r="16" spans="1:13" ht="15">
      <c r="A16" s="1">
        <v>15</v>
      </c>
      <c r="B16" s="81" t="s">
        <v>14</v>
      </c>
      <c r="C16" s="8">
        <v>29920</v>
      </c>
      <c r="D16" s="104">
        <v>32138</v>
      </c>
      <c r="E16" s="9">
        <v>31863</v>
      </c>
      <c r="F16" s="33">
        <f t="shared" si="0"/>
        <v>0.002668677897621532</v>
      </c>
      <c r="G16" s="33">
        <f t="shared" si="1"/>
        <v>0.06493983957219251</v>
      </c>
      <c r="H16" s="8">
        <f t="shared" si="2"/>
        <v>1943</v>
      </c>
      <c r="I16" s="27">
        <f t="shared" si="3"/>
        <v>0.002138264143302215</v>
      </c>
      <c r="J16" s="9">
        <v>32425.35</v>
      </c>
      <c r="K16" s="12">
        <v>32547.75</v>
      </c>
      <c r="L16" s="27">
        <f t="shared" si="4"/>
        <v>0.003774824327262511</v>
      </c>
      <c r="M16" s="12">
        <f t="shared" si="5"/>
        <v>122.40000000000146</v>
      </c>
    </row>
    <row r="17" spans="1:13" ht="15">
      <c r="A17" s="1">
        <v>16</v>
      </c>
      <c r="B17" s="81" t="s">
        <v>15</v>
      </c>
      <c r="C17" s="8">
        <v>536407</v>
      </c>
      <c r="D17" s="104">
        <v>565638</v>
      </c>
      <c r="E17" s="9">
        <v>566518</v>
      </c>
      <c r="F17" s="33">
        <f t="shared" si="0"/>
        <v>0.04744857876548835</v>
      </c>
      <c r="G17" s="33">
        <f t="shared" si="1"/>
        <v>0.056134614201529806</v>
      </c>
      <c r="H17" s="8">
        <f t="shared" si="2"/>
        <v>30111</v>
      </c>
      <c r="I17" s="27">
        <f t="shared" si="3"/>
        <v>0.033137041492008745</v>
      </c>
      <c r="J17" s="9">
        <v>567602.6</v>
      </c>
      <c r="K17" s="12">
        <v>568984.5</v>
      </c>
      <c r="L17" s="27">
        <f t="shared" si="4"/>
        <v>0.002434625916089925</v>
      </c>
      <c r="M17" s="12">
        <f t="shared" si="5"/>
        <v>1381.9000000000233</v>
      </c>
    </row>
    <row r="18" spans="1:13" ht="15">
      <c r="A18" s="1">
        <v>17</v>
      </c>
      <c r="B18" s="81" t="s">
        <v>16</v>
      </c>
      <c r="C18" s="8">
        <v>62701</v>
      </c>
      <c r="D18" s="104">
        <v>64602</v>
      </c>
      <c r="E18" s="9">
        <v>64957</v>
      </c>
      <c r="F18" s="33">
        <f t="shared" si="0"/>
        <v>0.005440457904020396</v>
      </c>
      <c r="G18" s="33">
        <f t="shared" si="1"/>
        <v>0.03598028739573531</v>
      </c>
      <c r="H18" s="8">
        <f t="shared" si="2"/>
        <v>2256</v>
      </c>
      <c r="I18" s="27">
        <f t="shared" si="3"/>
        <v>0.002482719458203704</v>
      </c>
      <c r="J18" s="9">
        <v>65307.87</v>
      </c>
      <c r="K18" s="12">
        <v>65720.53</v>
      </c>
      <c r="L18" s="27">
        <f t="shared" si="4"/>
        <v>0.006318687165880563</v>
      </c>
      <c r="M18" s="12">
        <f t="shared" si="5"/>
        <v>412.6599999999962</v>
      </c>
    </row>
    <row r="19" spans="1:13" ht="15">
      <c r="A19" s="1">
        <v>18</v>
      </c>
      <c r="B19" s="81" t="s">
        <v>17</v>
      </c>
      <c r="C19" s="8">
        <v>19949</v>
      </c>
      <c r="D19" s="104">
        <v>22607</v>
      </c>
      <c r="E19" s="9">
        <v>22329</v>
      </c>
      <c r="F19" s="33">
        <f t="shared" si="0"/>
        <v>0.0018701600218432412</v>
      </c>
      <c r="G19" s="33">
        <f t="shared" si="1"/>
        <v>0.1193042257757281</v>
      </c>
      <c r="H19" s="8">
        <f t="shared" si="2"/>
        <v>2380</v>
      </c>
      <c r="I19" s="27">
        <f t="shared" si="3"/>
        <v>0.0026191809887078084</v>
      </c>
      <c r="J19" s="9">
        <v>21909.31</v>
      </c>
      <c r="K19" s="12">
        <v>22109.85</v>
      </c>
      <c r="L19" s="27">
        <f t="shared" si="4"/>
        <v>0.009153186476433864</v>
      </c>
      <c r="M19" s="12">
        <f t="shared" si="5"/>
        <v>200.53999999999724</v>
      </c>
    </row>
    <row r="20" spans="1:13" ht="15">
      <c r="A20" s="1">
        <v>19</v>
      </c>
      <c r="B20" s="81" t="s">
        <v>18</v>
      </c>
      <c r="C20" s="8">
        <v>49227</v>
      </c>
      <c r="D20" s="104">
        <v>52275</v>
      </c>
      <c r="E20" s="9">
        <v>51549</v>
      </c>
      <c r="F20" s="33">
        <f t="shared" si="0"/>
        <v>0.004317474090465191</v>
      </c>
      <c r="G20" s="33">
        <f t="shared" si="1"/>
        <v>0.047169236394661467</v>
      </c>
      <c r="H20" s="8">
        <f t="shared" si="2"/>
        <v>2322</v>
      </c>
      <c r="I20" s="27">
        <f t="shared" si="3"/>
        <v>0.0025553522083107275</v>
      </c>
      <c r="J20" s="9">
        <v>52047.55</v>
      </c>
      <c r="K20" s="12">
        <v>52223.17</v>
      </c>
      <c r="L20" s="27">
        <f t="shared" si="4"/>
        <v>0.0033742222256378128</v>
      </c>
      <c r="M20" s="12">
        <f t="shared" si="5"/>
        <v>175.61999999999534</v>
      </c>
    </row>
    <row r="21" spans="1:13" ht="15">
      <c r="A21" s="1">
        <v>20</v>
      </c>
      <c r="B21" s="81" t="s">
        <v>19</v>
      </c>
      <c r="C21" s="8">
        <v>155001</v>
      </c>
      <c r="D21" s="104">
        <v>165478</v>
      </c>
      <c r="E21" s="9">
        <v>166348</v>
      </c>
      <c r="F21" s="33">
        <f t="shared" si="0"/>
        <v>0.013932436710716086</v>
      </c>
      <c r="G21" s="33">
        <f t="shared" si="1"/>
        <v>0.07320597931626248</v>
      </c>
      <c r="H21" s="8">
        <f t="shared" si="2"/>
        <v>11347</v>
      </c>
      <c r="I21" s="27">
        <f t="shared" si="3"/>
        <v>0.012487330537339286</v>
      </c>
      <c r="J21" s="9">
        <v>165805.5</v>
      </c>
      <c r="K21" s="12">
        <v>166458</v>
      </c>
      <c r="L21" s="27">
        <f t="shared" si="4"/>
        <v>0.003935333870106842</v>
      </c>
      <c r="M21" s="12">
        <f t="shared" si="5"/>
        <v>652.5</v>
      </c>
    </row>
    <row r="22" spans="1:13" ht="15">
      <c r="A22" s="1">
        <v>21</v>
      </c>
      <c r="B22" s="81" t="s">
        <v>20</v>
      </c>
      <c r="C22" s="8">
        <v>102358</v>
      </c>
      <c r="D22" s="104">
        <v>115233</v>
      </c>
      <c r="E22" s="9">
        <v>115044</v>
      </c>
      <c r="F22" s="33">
        <f t="shared" si="0"/>
        <v>0.009635482536295125</v>
      </c>
      <c r="G22" s="33">
        <f t="shared" si="1"/>
        <v>0.12393755251177241</v>
      </c>
      <c r="H22" s="8">
        <f t="shared" si="2"/>
        <v>12686</v>
      </c>
      <c r="I22" s="27">
        <f t="shared" si="3"/>
        <v>0.013960894967540865</v>
      </c>
      <c r="J22" s="9">
        <v>113310.8</v>
      </c>
      <c r="K22" s="12">
        <v>114274.2</v>
      </c>
      <c r="L22" s="27">
        <f t="shared" si="4"/>
        <v>0.008502278688350927</v>
      </c>
      <c r="M22" s="12">
        <f t="shared" si="5"/>
        <v>963.3999999999942</v>
      </c>
    </row>
    <row r="23" spans="1:13" ht="15">
      <c r="A23" s="1">
        <v>22</v>
      </c>
      <c r="B23" s="81" t="s">
        <v>21</v>
      </c>
      <c r="C23" s="8">
        <v>47078</v>
      </c>
      <c r="D23" s="104">
        <v>52077</v>
      </c>
      <c r="E23" s="9">
        <v>51129</v>
      </c>
      <c r="F23" s="33">
        <f t="shared" si="0"/>
        <v>0.004282297091532226</v>
      </c>
      <c r="G23" s="33">
        <f t="shared" si="1"/>
        <v>0.08604868516079697</v>
      </c>
      <c r="H23" s="8">
        <f t="shared" si="2"/>
        <v>4051</v>
      </c>
      <c r="I23" s="27">
        <f t="shared" si="3"/>
        <v>0.004458110161871988</v>
      </c>
      <c r="J23" s="9">
        <v>52345.8</v>
      </c>
      <c r="K23" s="12">
        <v>52476.2</v>
      </c>
      <c r="L23" s="27">
        <f t="shared" si="4"/>
        <v>0.0024911263176796263</v>
      </c>
      <c r="M23" s="12">
        <f t="shared" si="5"/>
        <v>130.39999999999418</v>
      </c>
    </row>
    <row r="24" spans="1:13" ht="15">
      <c r="A24" s="1">
        <v>23</v>
      </c>
      <c r="B24" s="81" t="s">
        <v>22</v>
      </c>
      <c r="C24" s="8">
        <v>53452</v>
      </c>
      <c r="D24" s="104">
        <v>58572</v>
      </c>
      <c r="E24" s="9">
        <v>56600</v>
      </c>
      <c r="F24" s="33">
        <f t="shared" si="0"/>
        <v>0.004740519380013769</v>
      </c>
      <c r="G24" s="33">
        <f t="shared" si="1"/>
        <v>0.05889396093691536</v>
      </c>
      <c r="H24" s="8">
        <f t="shared" si="2"/>
        <v>3148</v>
      </c>
      <c r="I24" s="27">
        <f t="shared" si="3"/>
        <v>0.003464362080862261</v>
      </c>
      <c r="J24" s="9">
        <v>57857.63</v>
      </c>
      <c r="K24" s="12">
        <v>57583.77</v>
      </c>
      <c r="L24" s="27">
        <f t="shared" si="4"/>
        <v>-0.0047333428624712175</v>
      </c>
      <c r="M24" s="12">
        <f t="shared" si="5"/>
        <v>-273.8600000000006</v>
      </c>
    </row>
    <row r="25" spans="1:13" ht="15">
      <c r="A25" s="1">
        <v>24</v>
      </c>
      <c r="B25" s="81" t="s">
        <v>23</v>
      </c>
      <c r="C25" s="8">
        <v>22815</v>
      </c>
      <c r="D25" s="104">
        <v>27109</v>
      </c>
      <c r="E25" s="9">
        <v>25246</v>
      </c>
      <c r="F25" s="33">
        <f t="shared" si="0"/>
        <v>0.0021144726549086152</v>
      </c>
      <c r="G25" s="33">
        <f t="shared" si="1"/>
        <v>0.10655270655270656</v>
      </c>
      <c r="H25" s="8">
        <f t="shared" si="2"/>
        <v>2431</v>
      </c>
      <c r="I25" s="27">
        <f t="shared" si="3"/>
        <v>0.00267530629560869</v>
      </c>
      <c r="J25" s="9">
        <v>26315.04</v>
      </c>
      <c r="K25" s="12">
        <v>26318.54</v>
      </c>
      <c r="L25" s="27">
        <f t="shared" si="4"/>
        <v>0.00013300378794788074</v>
      </c>
      <c r="M25" s="12">
        <f t="shared" si="5"/>
        <v>3.5</v>
      </c>
    </row>
    <row r="26" spans="1:13" ht="15">
      <c r="A26" s="1">
        <v>25</v>
      </c>
      <c r="B26" s="81" t="s">
        <v>24</v>
      </c>
      <c r="C26" s="8">
        <v>60385</v>
      </c>
      <c r="D26" s="104">
        <v>71692</v>
      </c>
      <c r="E26" s="9">
        <v>69045</v>
      </c>
      <c r="F26" s="33">
        <f t="shared" si="0"/>
        <v>0.005782847360301249</v>
      </c>
      <c r="G26" s="33">
        <f t="shared" si="1"/>
        <v>0.14341309927962242</v>
      </c>
      <c r="H26" s="8">
        <f t="shared" si="2"/>
        <v>8660</v>
      </c>
      <c r="I26" s="27">
        <f t="shared" si="3"/>
        <v>0.009530297211012445</v>
      </c>
      <c r="J26" s="9">
        <v>70616.48</v>
      </c>
      <c r="K26" s="12">
        <v>70865.53</v>
      </c>
      <c r="L26" s="27">
        <f t="shared" si="4"/>
        <v>0.003526797144236061</v>
      </c>
      <c r="M26" s="12">
        <f t="shared" si="5"/>
        <v>249.0500000000029</v>
      </c>
    </row>
    <row r="27" spans="1:13" ht="15">
      <c r="A27" s="1">
        <v>26</v>
      </c>
      <c r="B27" s="81" t="s">
        <v>25</v>
      </c>
      <c r="C27" s="8">
        <v>140369</v>
      </c>
      <c r="D27" s="104">
        <v>151057</v>
      </c>
      <c r="E27" s="9">
        <v>150931</v>
      </c>
      <c r="F27" s="33">
        <f t="shared" si="0"/>
        <v>0.012641189585598202</v>
      </c>
      <c r="G27" s="33">
        <f t="shared" si="1"/>
        <v>0.07524453404954086</v>
      </c>
      <c r="H27" s="8">
        <f t="shared" si="2"/>
        <v>10562</v>
      </c>
      <c r="I27" s="27">
        <f t="shared" si="3"/>
        <v>0.011623441009551207</v>
      </c>
      <c r="J27" s="9">
        <v>151209.5</v>
      </c>
      <c r="K27" s="12">
        <v>152039.9</v>
      </c>
      <c r="L27" s="27">
        <f t="shared" si="4"/>
        <v>0.005491718443616268</v>
      </c>
      <c r="M27" s="12">
        <f t="shared" si="5"/>
        <v>830.3999999999942</v>
      </c>
    </row>
    <row r="28" spans="1:13" ht="15">
      <c r="A28" s="1">
        <v>27</v>
      </c>
      <c r="B28" s="81" t="s">
        <v>26</v>
      </c>
      <c r="C28" s="8">
        <v>196633</v>
      </c>
      <c r="D28" s="104">
        <v>231317</v>
      </c>
      <c r="E28" s="9">
        <v>232089</v>
      </c>
      <c r="F28" s="33">
        <f t="shared" si="0"/>
        <v>0.019438558346078015</v>
      </c>
      <c r="G28" s="33">
        <f t="shared" si="1"/>
        <v>0.18031561335076005</v>
      </c>
      <c r="H28" s="8">
        <f t="shared" si="2"/>
        <v>35456</v>
      </c>
      <c r="I28" s="27">
        <f t="shared" si="3"/>
        <v>0.03901919375446389</v>
      </c>
      <c r="J28" s="9">
        <v>231928.3</v>
      </c>
      <c r="K28" s="12">
        <v>234838.7</v>
      </c>
      <c r="L28" s="27">
        <f t="shared" si="4"/>
        <v>0.012548705785365665</v>
      </c>
      <c r="M28" s="12">
        <f t="shared" si="5"/>
        <v>2910.4000000000233</v>
      </c>
    </row>
    <row r="29" spans="1:13" ht="15">
      <c r="A29" s="1">
        <v>28</v>
      </c>
      <c r="B29" s="81" t="s">
        <v>27</v>
      </c>
      <c r="C29" s="8">
        <v>43326</v>
      </c>
      <c r="D29" s="104">
        <v>44636</v>
      </c>
      <c r="E29" s="9">
        <v>44589</v>
      </c>
      <c r="F29" s="33">
        <f t="shared" si="0"/>
        <v>0.0037345409652903526</v>
      </c>
      <c r="G29" s="33">
        <f t="shared" si="1"/>
        <v>0.029151087107048886</v>
      </c>
      <c r="H29" s="8">
        <f t="shared" si="2"/>
        <v>1263</v>
      </c>
      <c r="I29" s="27">
        <f t="shared" si="3"/>
        <v>0.0013899267179571268</v>
      </c>
      <c r="J29" s="9">
        <v>44377.03</v>
      </c>
      <c r="K29" s="12">
        <v>44466.49</v>
      </c>
      <c r="L29" s="27">
        <f t="shared" si="4"/>
        <v>0.0020159077793173432</v>
      </c>
      <c r="M29" s="12">
        <f t="shared" si="5"/>
        <v>89.45999999999913</v>
      </c>
    </row>
    <row r="30" spans="1:13" ht="15">
      <c r="A30" s="1">
        <v>29</v>
      </c>
      <c r="B30" s="81" t="s">
        <v>28</v>
      </c>
      <c r="C30" s="8">
        <v>11792</v>
      </c>
      <c r="D30" s="104">
        <v>14617</v>
      </c>
      <c r="E30" s="9">
        <v>13365</v>
      </c>
      <c r="F30" s="33">
        <f t="shared" si="0"/>
        <v>0.0011193823589025445</v>
      </c>
      <c r="G30" s="33">
        <f t="shared" si="1"/>
        <v>0.1333955223880597</v>
      </c>
      <c r="H30" s="8">
        <f t="shared" si="2"/>
        <v>1573</v>
      </c>
      <c r="I30" s="27">
        <f t="shared" si="3"/>
        <v>0.0017310805442173876</v>
      </c>
      <c r="J30" s="9">
        <v>14269.17</v>
      </c>
      <c r="K30" s="12">
        <v>13943.42</v>
      </c>
      <c r="L30" s="27">
        <f t="shared" si="4"/>
        <v>-0.022828938193321685</v>
      </c>
      <c r="M30" s="12">
        <f t="shared" si="5"/>
        <v>-325.75</v>
      </c>
    </row>
    <row r="31" spans="1:13" ht="15">
      <c r="A31" s="1">
        <v>30</v>
      </c>
      <c r="B31" s="81" t="s">
        <v>29</v>
      </c>
      <c r="C31" s="8">
        <v>9270</v>
      </c>
      <c r="D31" s="104">
        <v>11091</v>
      </c>
      <c r="E31" s="9">
        <v>10833</v>
      </c>
      <c r="F31" s="33">
        <f t="shared" si="0"/>
        <v>0.0009073153081923881</v>
      </c>
      <c r="G31" s="33">
        <f t="shared" si="1"/>
        <v>0.1686084142394822</v>
      </c>
      <c r="H31" s="8">
        <f t="shared" si="2"/>
        <v>1563</v>
      </c>
      <c r="I31" s="27">
        <f t="shared" si="3"/>
        <v>0.00172007558207996</v>
      </c>
      <c r="J31" s="9">
        <v>10689.8</v>
      </c>
      <c r="K31" s="12">
        <v>10902.3</v>
      </c>
      <c r="L31" s="27">
        <f t="shared" si="4"/>
        <v>0.0198787629328893</v>
      </c>
      <c r="M31" s="12">
        <f t="shared" si="5"/>
        <v>212.5</v>
      </c>
    </row>
    <row r="32" spans="1:13" ht="15">
      <c r="A32" s="1">
        <v>31</v>
      </c>
      <c r="B32" s="81" t="s">
        <v>30</v>
      </c>
      <c r="C32" s="8">
        <v>120462</v>
      </c>
      <c r="D32" s="104">
        <v>131958</v>
      </c>
      <c r="E32" s="9">
        <v>130629</v>
      </c>
      <c r="F32" s="33">
        <f t="shared" si="0"/>
        <v>0.010940800460986196</v>
      </c>
      <c r="G32" s="33">
        <f t="shared" si="1"/>
        <v>0.08440005976988593</v>
      </c>
      <c r="H32" s="8">
        <f t="shared" si="2"/>
        <v>10167</v>
      </c>
      <c r="I32" s="27">
        <f t="shared" si="3"/>
        <v>0.01118874500512281</v>
      </c>
      <c r="J32" s="9">
        <v>131805.8</v>
      </c>
      <c r="K32" s="12">
        <v>131774.4</v>
      </c>
      <c r="L32" s="27">
        <f t="shared" si="4"/>
        <v>-0.00023822927367380027</v>
      </c>
      <c r="M32" s="12">
        <f t="shared" si="5"/>
        <v>-31.39999999999418</v>
      </c>
    </row>
    <row r="33" spans="1:13" ht="15">
      <c r="A33" s="1">
        <v>32</v>
      </c>
      <c r="B33" s="81" t="s">
        <v>31</v>
      </c>
      <c r="C33" s="8">
        <v>43227</v>
      </c>
      <c r="D33" s="104">
        <v>47681</v>
      </c>
      <c r="E33" s="9">
        <v>47668</v>
      </c>
      <c r="F33" s="33">
        <f t="shared" si="0"/>
        <v>0.003992421869372727</v>
      </c>
      <c r="G33" s="33">
        <f t="shared" si="1"/>
        <v>0.10273671547875171</v>
      </c>
      <c r="H33" s="8">
        <f t="shared" si="2"/>
        <v>4441</v>
      </c>
      <c r="I33" s="27">
        <f t="shared" si="3"/>
        <v>0.004887303685231671</v>
      </c>
      <c r="J33" s="9">
        <v>48530.22</v>
      </c>
      <c r="K33" s="12">
        <v>48974.95</v>
      </c>
      <c r="L33" s="27">
        <f t="shared" si="4"/>
        <v>0.009163980711399946</v>
      </c>
      <c r="M33" s="12">
        <f t="shared" si="5"/>
        <v>444.7299999999959</v>
      </c>
    </row>
    <row r="34" spans="1:13" ht="15">
      <c r="A34" s="1">
        <v>33</v>
      </c>
      <c r="B34" s="81" t="s">
        <v>32</v>
      </c>
      <c r="C34" s="8">
        <v>184269</v>
      </c>
      <c r="D34" s="104">
        <v>197761</v>
      </c>
      <c r="E34" s="9">
        <v>200476</v>
      </c>
      <c r="F34" s="33">
        <f aca="true" t="shared" si="6" ref="F34:F65">E34/$E$83</f>
        <v>0.016790819138297535</v>
      </c>
      <c r="G34" s="33">
        <f aca="true" t="shared" si="7" ref="G34:G65">(E34-C34)/C34</f>
        <v>0.08795293836727827</v>
      </c>
      <c r="H34" s="8">
        <f aca="true" t="shared" si="8" ref="H34:H65">E34-C34</f>
        <v>16207</v>
      </c>
      <c r="I34" s="27">
        <f aca="true" t="shared" si="9" ref="I34:I65">H34/$H$83</f>
        <v>0.01783574213612918</v>
      </c>
      <c r="J34" s="9">
        <v>198644.2</v>
      </c>
      <c r="K34" s="12">
        <v>199818.4</v>
      </c>
      <c r="L34" s="27">
        <f aca="true" t="shared" si="10" ref="L34:L65">(K34-J34)/J34</f>
        <v>0.005911071151334811</v>
      </c>
      <c r="M34" s="12">
        <f aca="true" t="shared" si="11" ref="M34:M65">K34-J34</f>
        <v>1174.1999999999825</v>
      </c>
    </row>
    <row r="35" spans="1:13" ht="15">
      <c r="A35" s="1">
        <v>34</v>
      </c>
      <c r="B35" s="81" t="s">
        <v>33</v>
      </c>
      <c r="C35" s="8">
        <v>3278733</v>
      </c>
      <c r="D35" s="104">
        <v>3532200</v>
      </c>
      <c r="E35" s="9">
        <v>3538860</v>
      </c>
      <c r="F35" s="33">
        <f t="shared" si="6"/>
        <v>0.2963963677235959</v>
      </c>
      <c r="G35" s="33">
        <f t="shared" si="7"/>
        <v>0.07933765878465858</v>
      </c>
      <c r="H35" s="8">
        <f t="shared" si="8"/>
        <v>260127</v>
      </c>
      <c r="I35" s="27">
        <f t="shared" si="9"/>
        <v>0.28626877859226724</v>
      </c>
      <c r="J35" s="9">
        <v>3539855</v>
      </c>
      <c r="K35" s="12">
        <v>3554437</v>
      </c>
      <c r="L35" s="27">
        <f t="shared" si="10"/>
        <v>0.004119377771123394</v>
      </c>
      <c r="M35" s="12">
        <f t="shared" si="11"/>
        <v>14582</v>
      </c>
    </row>
    <row r="36" spans="1:13" ht="15">
      <c r="A36" s="1">
        <v>35</v>
      </c>
      <c r="B36" s="81" t="s">
        <v>34</v>
      </c>
      <c r="C36" s="8">
        <v>723106</v>
      </c>
      <c r="D36" s="104">
        <v>761775</v>
      </c>
      <c r="E36" s="9">
        <v>759729</v>
      </c>
      <c r="F36" s="33">
        <f t="shared" si="6"/>
        <v>0.06363091957700497</v>
      </c>
      <c r="G36" s="33">
        <f t="shared" si="7"/>
        <v>0.050646793139595025</v>
      </c>
      <c r="H36" s="8">
        <f t="shared" si="8"/>
        <v>36623</v>
      </c>
      <c r="I36" s="27">
        <f t="shared" si="9"/>
        <v>0.04030347283590171</v>
      </c>
      <c r="J36" s="9">
        <v>768870.1</v>
      </c>
      <c r="K36" s="12">
        <v>769919</v>
      </c>
      <c r="L36" s="27">
        <f t="shared" si="10"/>
        <v>0.0013642096369725176</v>
      </c>
      <c r="M36" s="12">
        <f t="shared" si="11"/>
        <v>1048.9000000000233</v>
      </c>
    </row>
    <row r="37" spans="1:13" ht="15">
      <c r="A37" s="1">
        <v>36</v>
      </c>
      <c r="B37" s="81" t="s">
        <v>35</v>
      </c>
      <c r="C37" s="8">
        <v>15008</v>
      </c>
      <c r="D37" s="104">
        <v>20753</v>
      </c>
      <c r="E37" s="9">
        <v>19322</v>
      </c>
      <c r="F37" s="33">
        <f t="shared" si="6"/>
        <v>0.0016183094604350892</v>
      </c>
      <c r="G37" s="33">
        <f t="shared" si="7"/>
        <v>0.28744669509594883</v>
      </c>
      <c r="H37" s="8">
        <f t="shared" si="8"/>
        <v>4314</v>
      </c>
      <c r="I37" s="27">
        <f t="shared" si="9"/>
        <v>0.004747540666086339</v>
      </c>
      <c r="J37" s="9">
        <v>19322.47</v>
      </c>
      <c r="K37" s="12">
        <v>19473.01</v>
      </c>
      <c r="L37" s="27">
        <f t="shared" si="10"/>
        <v>0.007790929420513901</v>
      </c>
      <c r="M37" s="12">
        <f t="shared" si="11"/>
        <v>150.53999999999724</v>
      </c>
    </row>
    <row r="38" spans="1:13" ht="15">
      <c r="A38" s="1">
        <v>37</v>
      </c>
      <c r="B38" s="81" t="s">
        <v>36</v>
      </c>
      <c r="C38" s="8">
        <v>37006</v>
      </c>
      <c r="D38" s="104">
        <v>40142</v>
      </c>
      <c r="E38" s="9">
        <v>39613</v>
      </c>
      <c r="F38" s="33">
        <f t="shared" si="6"/>
        <v>0.003317777282694089</v>
      </c>
      <c r="G38" s="33">
        <f t="shared" si="7"/>
        <v>0.07044803545371021</v>
      </c>
      <c r="H38" s="8">
        <f t="shared" si="8"/>
        <v>2607</v>
      </c>
      <c r="I38" s="27">
        <f t="shared" si="9"/>
        <v>0.0028689936292274187</v>
      </c>
      <c r="J38" s="9">
        <v>39339.06</v>
      </c>
      <c r="K38" s="12">
        <v>39505.96</v>
      </c>
      <c r="L38" s="27">
        <f t="shared" si="10"/>
        <v>0.004242602644801413</v>
      </c>
      <c r="M38" s="12">
        <f t="shared" si="11"/>
        <v>166.90000000000146</v>
      </c>
    </row>
    <row r="39" spans="1:13" ht="15">
      <c r="A39" s="1">
        <v>38</v>
      </c>
      <c r="B39" s="81" t="s">
        <v>37</v>
      </c>
      <c r="C39" s="8">
        <v>178243</v>
      </c>
      <c r="D39" s="104">
        <v>192737</v>
      </c>
      <c r="E39" s="9">
        <v>189674</v>
      </c>
      <c r="F39" s="33">
        <f t="shared" si="6"/>
        <v>0.015886100227645437</v>
      </c>
      <c r="G39" s="33">
        <f t="shared" si="7"/>
        <v>0.06413155074813597</v>
      </c>
      <c r="H39" s="8">
        <f t="shared" si="8"/>
        <v>11431</v>
      </c>
      <c r="I39" s="27">
        <f t="shared" si="9"/>
        <v>0.01257977221929368</v>
      </c>
      <c r="J39" s="9">
        <v>192481</v>
      </c>
      <c r="K39" s="12">
        <v>193198.9</v>
      </c>
      <c r="L39" s="27">
        <f t="shared" si="10"/>
        <v>0.003729718777437743</v>
      </c>
      <c r="M39" s="12">
        <f t="shared" si="11"/>
        <v>717.8999999999942</v>
      </c>
    </row>
    <row r="40" spans="1:13" ht="15">
      <c r="A40" s="1">
        <v>39</v>
      </c>
      <c r="B40" s="81" t="s">
        <v>38</v>
      </c>
      <c r="C40" s="8">
        <v>50613</v>
      </c>
      <c r="D40" s="104">
        <v>53672</v>
      </c>
      <c r="E40" s="9">
        <v>53221</v>
      </c>
      <c r="F40" s="33">
        <f t="shared" si="6"/>
        <v>0.004457512048122134</v>
      </c>
      <c r="G40" s="33">
        <f t="shared" si="7"/>
        <v>0.05152826348961729</v>
      </c>
      <c r="H40" s="8">
        <f t="shared" si="8"/>
        <v>2608</v>
      </c>
      <c r="I40" s="27">
        <f t="shared" si="9"/>
        <v>0.0028700941254411615</v>
      </c>
      <c r="J40" s="9">
        <v>53437.78</v>
      </c>
      <c r="K40" s="12">
        <v>53437.61</v>
      </c>
      <c r="L40" s="27">
        <f t="shared" si="10"/>
        <v>-3.181269880564907E-06</v>
      </c>
      <c r="M40" s="12">
        <f t="shared" si="11"/>
        <v>-0.16999999999825377</v>
      </c>
    </row>
    <row r="41" spans="1:13" ht="15">
      <c r="A41" s="1">
        <v>40</v>
      </c>
      <c r="B41" s="81" t="s">
        <v>39</v>
      </c>
      <c r="C41" s="8">
        <v>21155</v>
      </c>
      <c r="D41" s="104">
        <v>22571</v>
      </c>
      <c r="E41" s="9">
        <v>22192</v>
      </c>
      <c r="F41" s="33">
        <f t="shared" si="6"/>
        <v>0.0018586856198103457</v>
      </c>
      <c r="G41" s="33">
        <f t="shared" si="7"/>
        <v>0.049019144410304895</v>
      </c>
      <c r="H41" s="8">
        <f t="shared" si="8"/>
        <v>1037</v>
      </c>
      <c r="I41" s="27">
        <f t="shared" si="9"/>
        <v>0.0011412145736512593</v>
      </c>
      <c r="J41" s="9">
        <v>22645.11</v>
      </c>
      <c r="K41" s="12">
        <v>22407.38</v>
      </c>
      <c r="L41" s="27">
        <f t="shared" si="10"/>
        <v>-0.010498072210733336</v>
      </c>
      <c r="M41" s="12">
        <f t="shared" si="11"/>
        <v>-237.72999999999956</v>
      </c>
    </row>
    <row r="42" spans="1:13" ht="15">
      <c r="A42" s="1">
        <v>41</v>
      </c>
      <c r="B42" s="81" t="s">
        <v>40</v>
      </c>
      <c r="C42" s="8">
        <v>365196</v>
      </c>
      <c r="D42" s="104">
        <v>398306</v>
      </c>
      <c r="E42" s="9">
        <v>398600</v>
      </c>
      <c r="F42" s="33">
        <f t="shared" si="6"/>
        <v>0.03338464708257047</v>
      </c>
      <c r="G42" s="33">
        <f t="shared" si="7"/>
        <v>0.09146869078522218</v>
      </c>
      <c r="H42" s="8">
        <f t="shared" si="8"/>
        <v>33404</v>
      </c>
      <c r="I42" s="27">
        <f t="shared" si="9"/>
        <v>0.03676097552386371</v>
      </c>
      <c r="J42" s="9">
        <v>399975</v>
      </c>
      <c r="K42" s="12">
        <v>402710.1</v>
      </c>
      <c r="L42" s="27">
        <f t="shared" si="10"/>
        <v>0.006838177386086572</v>
      </c>
      <c r="M42" s="12">
        <f t="shared" si="11"/>
        <v>2735.0999999999767</v>
      </c>
    </row>
    <row r="43" spans="1:13" ht="15">
      <c r="A43" s="1">
        <v>42</v>
      </c>
      <c r="B43" s="81" t="s">
        <v>41</v>
      </c>
      <c r="C43" s="8">
        <v>223190</v>
      </c>
      <c r="D43" s="104">
        <v>248787</v>
      </c>
      <c r="E43" s="9">
        <v>248180</v>
      </c>
      <c r="F43" s="33">
        <f t="shared" si="6"/>
        <v>0.02078625617900737</v>
      </c>
      <c r="G43" s="33">
        <f t="shared" si="7"/>
        <v>0.11196738205116717</v>
      </c>
      <c r="H43" s="8">
        <f t="shared" si="8"/>
        <v>24990</v>
      </c>
      <c r="I43" s="27">
        <f t="shared" si="9"/>
        <v>0.02750140038143199</v>
      </c>
      <c r="J43" s="9">
        <v>250901.5</v>
      </c>
      <c r="K43" s="12">
        <v>252663.5</v>
      </c>
      <c r="L43" s="27">
        <f t="shared" si="10"/>
        <v>0.007022676229516364</v>
      </c>
      <c r="M43" s="12">
        <f t="shared" si="11"/>
        <v>1762</v>
      </c>
    </row>
    <row r="44" spans="1:13" ht="15">
      <c r="A44" s="1">
        <v>43</v>
      </c>
      <c r="B44" s="81" t="s">
        <v>42</v>
      </c>
      <c r="C44" s="8">
        <v>76010</v>
      </c>
      <c r="D44" s="104">
        <v>79928</v>
      </c>
      <c r="E44" s="9">
        <v>79099</v>
      </c>
      <c r="F44" s="33">
        <f t="shared" si="6"/>
        <v>0.006624917710948925</v>
      </c>
      <c r="G44" s="33">
        <f t="shared" si="7"/>
        <v>0.040639389554006054</v>
      </c>
      <c r="H44" s="8">
        <f t="shared" si="8"/>
        <v>3089</v>
      </c>
      <c r="I44" s="27">
        <f t="shared" si="9"/>
        <v>0.003399432804251437</v>
      </c>
      <c r="J44" s="9">
        <v>77358.4</v>
      </c>
      <c r="K44" s="12">
        <v>78145.73</v>
      </c>
      <c r="L44" s="27">
        <f t="shared" si="10"/>
        <v>0.010177692403152106</v>
      </c>
      <c r="M44" s="12">
        <f t="shared" si="11"/>
        <v>787.3300000000017</v>
      </c>
    </row>
    <row r="45" spans="1:13" ht="15">
      <c r="A45" s="1">
        <v>44</v>
      </c>
      <c r="B45" s="81" t="s">
        <v>43</v>
      </c>
      <c r="C45" s="8">
        <v>75789</v>
      </c>
      <c r="D45" s="104">
        <v>84481</v>
      </c>
      <c r="E45" s="9">
        <v>83650</v>
      </c>
      <c r="F45" s="33">
        <f t="shared" si="6"/>
        <v>0.007006085620815403</v>
      </c>
      <c r="G45" s="33">
        <f t="shared" si="7"/>
        <v>0.10372217604137804</v>
      </c>
      <c r="H45" s="8">
        <f t="shared" si="8"/>
        <v>7861</v>
      </c>
      <c r="I45" s="27">
        <f t="shared" si="9"/>
        <v>0.008651000736231967</v>
      </c>
      <c r="J45" s="9">
        <v>84110.88</v>
      </c>
      <c r="K45" s="12">
        <v>84692.03</v>
      </c>
      <c r="L45" s="27">
        <f t="shared" si="10"/>
        <v>0.00690933206262964</v>
      </c>
      <c r="M45" s="12">
        <f t="shared" si="11"/>
        <v>581.1499999999942</v>
      </c>
    </row>
    <row r="46" spans="1:13" ht="15">
      <c r="A46" s="1">
        <v>45</v>
      </c>
      <c r="B46" s="81" t="s">
        <v>44</v>
      </c>
      <c r="C46" s="8">
        <v>179110</v>
      </c>
      <c r="D46" s="104">
        <v>195215</v>
      </c>
      <c r="E46" s="9">
        <v>194192</v>
      </c>
      <c r="F46" s="33">
        <f t="shared" si="6"/>
        <v>0.016264504230452895</v>
      </c>
      <c r="G46" s="33">
        <f t="shared" si="7"/>
        <v>0.08420523700519233</v>
      </c>
      <c r="H46" s="8">
        <f t="shared" si="8"/>
        <v>15082</v>
      </c>
      <c r="I46" s="27">
        <f t="shared" si="9"/>
        <v>0.01659768389566856</v>
      </c>
      <c r="J46" s="9">
        <v>195869</v>
      </c>
      <c r="K46" s="12">
        <v>197141.5</v>
      </c>
      <c r="L46" s="27">
        <f t="shared" si="10"/>
        <v>0.006496689113642281</v>
      </c>
      <c r="M46" s="12">
        <f t="shared" si="11"/>
        <v>1272.5</v>
      </c>
    </row>
    <row r="47" spans="1:13" ht="15">
      <c r="A47" s="1">
        <v>46</v>
      </c>
      <c r="B47" s="81" t="s">
        <v>45</v>
      </c>
      <c r="C47" s="8">
        <v>105488</v>
      </c>
      <c r="D47" s="104">
        <v>117269</v>
      </c>
      <c r="E47" s="9">
        <v>116993</v>
      </c>
      <c r="F47" s="33">
        <f t="shared" si="6"/>
        <v>0.009798720562295953</v>
      </c>
      <c r="G47" s="33">
        <f t="shared" si="7"/>
        <v>0.10906453814651904</v>
      </c>
      <c r="H47" s="8">
        <f t="shared" si="8"/>
        <v>11505</v>
      </c>
      <c r="I47" s="27">
        <f t="shared" si="9"/>
        <v>0.012661208939110645</v>
      </c>
      <c r="J47" s="9">
        <v>116933.6</v>
      </c>
      <c r="K47" s="12">
        <v>117650.6</v>
      </c>
      <c r="L47" s="27">
        <f t="shared" si="10"/>
        <v>0.006131684990456122</v>
      </c>
      <c r="M47" s="12">
        <f t="shared" si="11"/>
        <v>717</v>
      </c>
    </row>
    <row r="48" spans="1:13" ht="15">
      <c r="A48" s="1">
        <v>47</v>
      </c>
      <c r="B48" s="81" t="s">
        <v>46</v>
      </c>
      <c r="C48" s="8">
        <v>41358</v>
      </c>
      <c r="D48" s="104">
        <v>50736</v>
      </c>
      <c r="E48" s="9">
        <v>51109</v>
      </c>
      <c r="F48" s="33">
        <f t="shared" si="6"/>
        <v>0.004280621996344942</v>
      </c>
      <c r="G48" s="33">
        <f t="shared" si="7"/>
        <v>0.23577058851975435</v>
      </c>
      <c r="H48" s="8">
        <f t="shared" si="8"/>
        <v>9751</v>
      </c>
      <c r="I48" s="27">
        <f t="shared" si="9"/>
        <v>0.010730938580205815</v>
      </c>
      <c r="J48" s="9">
        <v>50334.62</v>
      </c>
      <c r="K48" s="12">
        <v>51104.03</v>
      </c>
      <c r="L48" s="27">
        <f t="shared" si="10"/>
        <v>0.015285900638566382</v>
      </c>
      <c r="M48" s="12">
        <f t="shared" si="11"/>
        <v>769.4099999999962</v>
      </c>
    </row>
    <row r="49" spans="1:13" ht="15">
      <c r="A49" s="1">
        <v>48</v>
      </c>
      <c r="B49" s="81" t="s">
        <v>47</v>
      </c>
      <c r="C49" s="8">
        <v>132086</v>
      </c>
      <c r="D49" s="104">
        <v>146478</v>
      </c>
      <c r="E49" s="9">
        <v>140583</v>
      </c>
      <c r="F49" s="33">
        <f t="shared" si="6"/>
        <v>0.01177449533569745</v>
      </c>
      <c r="G49" s="33">
        <f t="shared" si="7"/>
        <v>0.06432930060718017</v>
      </c>
      <c r="H49" s="8">
        <f t="shared" si="8"/>
        <v>8497</v>
      </c>
      <c r="I49" s="27">
        <f t="shared" si="9"/>
        <v>0.009350916328172374</v>
      </c>
      <c r="J49" s="9">
        <v>167918.7</v>
      </c>
      <c r="K49" s="12">
        <v>168189.3</v>
      </c>
      <c r="L49" s="27">
        <f t="shared" si="10"/>
        <v>0.0016114941337681669</v>
      </c>
      <c r="M49" s="12">
        <f t="shared" si="11"/>
        <v>270.5999999999767</v>
      </c>
    </row>
    <row r="50" spans="1:13" ht="15">
      <c r="A50" s="1">
        <v>49</v>
      </c>
      <c r="B50" s="81" t="s">
        <v>48</v>
      </c>
      <c r="C50" s="8">
        <v>15206</v>
      </c>
      <c r="D50" s="104">
        <v>19498</v>
      </c>
      <c r="E50" s="9">
        <v>18952</v>
      </c>
      <c r="F50" s="33">
        <f t="shared" si="6"/>
        <v>0.001587320199470335</v>
      </c>
      <c r="G50" s="33">
        <f t="shared" si="7"/>
        <v>0.24635012495067737</v>
      </c>
      <c r="H50" s="8">
        <f t="shared" si="8"/>
        <v>3746</v>
      </c>
      <c r="I50" s="27">
        <f t="shared" si="9"/>
        <v>0.004122458816680441</v>
      </c>
      <c r="J50" s="9">
        <v>18509.23</v>
      </c>
      <c r="K50" s="12">
        <v>18561.49</v>
      </c>
      <c r="L50" s="27">
        <f t="shared" si="10"/>
        <v>0.0028234561891554667</v>
      </c>
      <c r="M50" s="12">
        <f t="shared" si="11"/>
        <v>52.26000000000204</v>
      </c>
    </row>
    <row r="51" spans="1:13" ht="15">
      <c r="A51" s="1">
        <v>50</v>
      </c>
      <c r="B51" s="81" t="s">
        <v>49</v>
      </c>
      <c r="C51" s="8">
        <v>31151</v>
      </c>
      <c r="D51" s="104">
        <v>35299</v>
      </c>
      <c r="E51" s="9">
        <v>34009</v>
      </c>
      <c r="F51" s="33">
        <f t="shared" si="6"/>
        <v>0.0028484156112171073</v>
      </c>
      <c r="G51" s="33">
        <f t="shared" si="7"/>
        <v>0.09174665339796476</v>
      </c>
      <c r="H51" s="8">
        <f t="shared" si="8"/>
        <v>2858</v>
      </c>
      <c r="I51" s="27">
        <f t="shared" si="9"/>
        <v>0.0031452181788768556</v>
      </c>
      <c r="J51" s="9">
        <v>35226.13</v>
      </c>
      <c r="K51" s="12">
        <v>35384</v>
      </c>
      <c r="L51" s="27">
        <f t="shared" si="10"/>
        <v>0.00448161634559353</v>
      </c>
      <c r="M51" s="12">
        <f t="shared" si="11"/>
        <v>157.87000000000262</v>
      </c>
    </row>
    <row r="52" spans="1:13" ht="15">
      <c r="A52" s="1">
        <v>51</v>
      </c>
      <c r="B52" s="81" t="s">
        <v>50</v>
      </c>
      <c r="C52" s="8">
        <v>28560</v>
      </c>
      <c r="D52" s="104">
        <v>32157</v>
      </c>
      <c r="E52" s="9">
        <v>31481</v>
      </c>
      <c r="F52" s="33">
        <f t="shared" si="6"/>
        <v>0.0026366835795444076</v>
      </c>
      <c r="G52" s="33">
        <f t="shared" si="7"/>
        <v>0.10227591036414566</v>
      </c>
      <c r="H52" s="8">
        <f t="shared" si="8"/>
        <v>2921</v>
      </c>
      <c r="I52" s="27">
        <f t="shared" si="9"/>
        <v>0.0032145494403426505</v>
      </c>
      <c r="J52" s="9">
        <v>32123.2</v>
      </c>
      <c r="K52" s="12">
        <v>32232.48</v>
      </c>
      <c r="L52" s="27">
        <f t="shared" si="10"/>
        <v>0.0034019026747023596</v>
      </c>
      <c r="M52" s="12">
        <f t="shared" si="11"/>
        <v>109.27999999999884</v>
      </c>
    </row>
    <row r="53" spans="1:13" ht="15">
      <c r="A53" s="1">
        <v>52</v>
      </c>
      <c r="B53" s="81" t="s">
        <v>51</v>
      </c>
      <c r="C53" s="8">
        <v>61947</v>
      </c>
      <c r="D53" s="104">
        <v>67881</v>
      </c>
      <c r="E53" s="9">
        <v>67938</v>
      </c>
      <c r="F53" s="33">
        <f t="shared" si="6"/>
        <v>0.005690130841685079</v>
      </c>
      <c r="G53" s="33">
        <f t="shared" si="7"/>
        <v>0.09671170516732046</v>
      </c>
      <c r="H53" s="8">
        <f t="shared" si="8"/>
        <v>5991</v>
      </c>
      <c r="I53" s="27">
        <f t="shared" si="9"/>
        <v>0.006593072816532975</v>
      </c>
      <c r="J53" s="9">
        <v>67804.61</v>
      </c>
      <c r="K53" s="12">
        <v>67828.5</v>
      </c>
      <c r="L53" s="27">
        <f t="shared" si="10"/>
        <v>0.0003523359252416527</v>
      </c>
      <c r="M53" s="12">
        <f t="shared" si="11"/>
        <v>23.889999999999418</v>
      </c>
    </row>
    <row r="54" spans="1:13" ht="15">
      <c r="A54" s="1">
        <v>53</v>
      </c>
      <c r="B54" s="81" t="s">
        <v>52</v>
      </c>
      <c r="C54" s="8">
        <v>39661</v>
      </c>
      <c r="D54" s="104">
        <v>41827</v>
      </c>
      <c r="E54" s="9">
        <v>41873</v>
      </c>
      <c r="F54" s="33">
        <f t="shared" si="6"/>
        <v>0.003507063038857183</v>
      </c>
      <c r="G54" s="33">
        <f t="shared" si="7"/>
        <v>0.05577267340712539</v>
      </c>
      <c r="H54" s="8">
        <f t="shared" si="8"/>
        <v>2212</v>
      </c>
      <c r="I54" s="27">
        <f t="shared" si="9"/>
        <v>0.0024342976247990217</v>
      </c>
      <c r="J54" s="9">
        <v>44298.61</v>
      </c>
      <c r="K54" s="12">
        <v>44331.46</v>
      </c>
      <c r="L54" s="27">
        <f t="shared" si="10"/>
        <v>0.0007415582565682883</v>
      </c>
      <c r="M54" s="12">
        <f t="shared" si="11"/>
        <v>32.849999999998545</v>
      </c>
    </row>
    <row r="55" spans="1:13" ht="15">
      <c r="A55" s="1">
        <v>54</v>
      </c>
      <c r="B55" s="81" t="s">
        <v>53</v>
      </c>
      <c r="C55" s="8">
        <v>128037</v>
      </c>
      <c r="D55" s="104">
        <v>138059</v>
      </c>
      <c r="E55" s="9">
        <v>138247</v>
      </c>
      <c r="F55" s="33">
        <f t="shared" si="6"/>
        <v>0.011578844217822678</v>
      </c>
      <c r="G55" s="33">
        <f t="shared" si="7"/>
        <v>0.079742574412084</v>
      </c>
      <c r="H55" s="8">
        <f t="shared" si="8"/>
        <v>10210</v>
      </c>
      <c r="I55" s="27">
        <f t="shared" si="9"/>
        <v>0.01123606634231375</v>
      </c>
      <c r="J55" s="9">
        <v>138777.6</v>
      </c>
      <c r="K55" s="12">
        <v>139392.3</v>
      </c>
      <c r="L55" s="27">
        <f t="shared" si="10"/>
        <v>0.004429389180962796</v>
      </c>
      <c r="M55" s="12">
        <f t="shared" si="11"/>
        <v>614.6999999999825</v>
      </c>
    </row>
    <row r="56" spans="1:13" ht="15">
      <c r="A56" s="1">
        <v>55</v>
      </c>
      <c r="B56" s="81" t="s">
        <v>54</v>
      </c>
      <c r="C56" s="8">
        <v>127084</v>
      </c>
      <c r="D56" s="104">
        <v>135266</v>
      </c>
      <c r="E56" s="9">
        <v>137209</v>
      </c>
      <c r="F56" s="33">
        <f t="shared" si="6"/>
        <v>0.011491906777602636</v>
      </c>
      <c r="G56" s="33">
        <f t="shared" si="7"/>
        <v>0.0796717131975701</v>
      </c>
      <c r="H56" s="8">
        <f t="shared" si="8"/>
        <v>10125</v>
      </c>
      <c r="I56" s="27">
        <f t="shared" si="9"/>
        <v>0.011142524164145613</v>
      </c>
      <c r="J56" s="9">
        <v>135824.4</v>
      </c>
      <c r="K56" s="12">
        <v>136291.4</v>
      </c>
      <c r="L56" s="27">
        <f t="shared" si="10"/>
        <v>0.0034382629336113394</v>
      </c>
      <c r="M56" s="12">
        <f t="shared" si="11"/>
        <v>467</v>
      </c>
    </row>
    <row r="57" spans="1:13" ht="15">
      <c r="A57" s="1">
        <v>56</v>
      </c>
      <c r="B57" s="81" t="s">
        <v>55</v>
      </c>
      <c r="C57" s="8">
        <v>15384</v>
      </c>
      <c r="D57" s="104">
        <v>19630</v>
      </c>
      <c r="E57" s="9">
        <v>18609</v>
      </c>
      <c r="F57" s="33">
        <f t="shared" si="6"/>
        <v>0.001558592317008414</v>
      </c>
      <c r="G57" s="33">
        <f t="shared" si="7"/>
        <v>0.20963338533541342</v>
      </c>
      <c r="H57" s="8">
        <f t="shared" si="8"/>
        <v>3225</v>
      </c>
      <c r="I57" s="27">
        <f t="shared" si="9"/>
        <v>0.0035491002893204547</v>
      </c>
      <c r="J57" s="9">
        <v>18906.34</v>
      </c>
      <c r="K57" s="12">
        <v>18784.62</v>
      </c>
      <c r="L57" s="27">
        <f t="shared" si="10"/>
        <v>-0.0064380519973723715</v>
      </c>
      <c r="M57" s="12">
        <f t="shared" si="11"/>
        <v>-121.72000000000116</v>
      </c>
    </row>
    <row r="58" spans="1:13" ht="15">
      <c r="A58" s="1">
        <v>57</v>
      </c>
      <c r="B58" s="81" t="s">
        <v>56</v>
      </c>
      <c r="C58" s="8">
        <v>21566</v>
      </c>
      <c r="D58" s="104">
        <v>23161</v>
      </c>
      <c r="E58" s="9">
        <v>23090</v>
      </c>
      <c r="F58" s="33">
        <f t="shared" si="6"/>
        <v>0.0019338973937193982</v>
      </c>
      <c r="G58" s="33">
        <f t="shared" si="7"/>
        <v>0.0706667903180933</v>
      </c>
      <c r="H58" s="8">
        <f t="shared" si="8"/>
        <v>1524</v>
      </c>
      <c r="I58" s="27">
        <f t="shared" si="9"/>
        <v>0.0016771562297439916</v>
      </c>
      <c r="J58" s="9">
        <v>22710.36</v>
      </c>
      <c r="K58" s="12">
        <v>22832.58</v>
      </c>
      <c r="L58" s="27">
        <f t="shared" si="10"/>
        <v>0.005381684834586557</v>
      </c>
      <c r="M58" s="12">
        <f t="shared" si="11"/>
        <v>122.22000000000116</v>
      </c>
    </row>
    <row r="59" spans="1:13" ht="15">
      <c r="A59" s="1">
        <v>58</v>
      </c>
      <c r="B59" s="81" t="s">
        <v>57</v>
      </c>
      <c r="C59" s="8">
        <v>58155</v>
      </c>
      <c r="D59" s="104">
        <v>65431</v>
      </c>
      <c r="E59" s="9">
        <v>62851</v>
      </c>
      <c r="F59" s="33">
        <f t="shared" si="6"/>
        <v>0.005264070380799389</v>
      </c>
      <c r="G59" s="33">
        <f t="shared" si="7"/>
        <v>0.08074972057432724</v>
      </c>
      <c r="H59" s="8">
        <f t="shared" si="8"/>
        <v>4696</v>
      </c>
      <c r="I59" s="27">
        <f t="shared" si="9"/>
        <v>0.005167930219736079</v>
      </c>
      <c r="J59" s="9">
        <v>64269.79</v>
      </c>
      <c r="K59" s="12">
        <v>64660.67</v>
      </c>
      <c r="L59" s="27">
        <f t="shared" si="10"/>
        <v>0.006081862100374023</v>
      </c>
      <c r="M59" s="12">
        <f t="shared" si="11"/>
        <v>390.8799999999974</v>
      </c>
    </row>
    <row r="60" spans="1:13" ht="15">
      <c r="A60" s="1">
        <v>59</v>
      </c>
      <c r="B60" s="81" t="s">
        <v>58</v>
      </c>
      <c r="C60" s="8">
        <v>198274</v>
      </c>
      <c r="D60" s="104">
        <v>213151</v>
      </c>
      <c r="E60" s="9">
        <v>211942</v>
      </c>
      <c r="F60" s="33">
        <f t="shared" si="6"/>
        <v>0.01775115120916746</v>
      </c>
      <c r="G60" s="33">
        <f t="shared" si="7"/>
        <v>0.06893490825826885</v>
      </c>
      <c r="H60" s="8">
        <f t="shared" si="8"/>
        <v>13668</v>
      </c>
      <c r="I60" s="27">
        <f t="shared" si="9"/>
        <v>0.015041582249436272</v>
      </c>
      <c r="J60" s="9">
        <v>213108.8</v>
      </c>
      <c r="K60" s="12">
        <v>213567.3</v>
      </c>
      <c r="L60" s="27">
        <f t="shared" si="10"/>
        <v>0.0021514831860533212</v>
      </c>
      <c r="M60" s="12">
        <f t="shared" si="11"/>
        <v>458.5</v>
      </c>
    </row>
    <row r="61" spans="1:13" ht="15">
      <c r="A61" s="1">
        <v>60</v>
      </c>
      <c r="B61" s="81" t="s">
        <v>59</v>
      </c>
      <c r="C61" s="8">
        <v>44285</v>
      </c>
      <c r="D61" s="104">
        <v>47341</v>
      </c>
      <c r="E61" s="9">
        <v>46894</v>
      </c>
      <c r="F61" s="33">
        <f t="shared" si="6"/>
        <v>0.003927595685624835</v>
      </c>
      <c r="G61" s="33">
        <f t="shared" si="7"/>
        <v>0.05891385344924918</v>
      </c>
      <c r="H61" s="8">
        <f t="shared" si="8"/>
        <v>2609</v>
      </c>
      <c r="I61" s="27">
        <f t="shared" si="9"/>
        <v>0.0028711946216549043</v>
      </c>
      <c r="J61" s="9">
        <v>46870.01</v>
      </c>
      <c r="K61" s="12">
        <v>47040.42</v>
      </c>
      <c r="L61" s="27">
        <f t="shared" si="10"/>
        <v>0.003635800376402655</v>
      </c>
      <c r="M61" s="12">
        <f t="shared" si="11"/>
        <v>170.40999999999622</v>
      </c>
    </row>
    <row r="62" spans="1:13" ht="15">
      <c r="A62" s="1">
        <v>61</v>
      </c>
      <c r="B62" s="81" t="s">
        <v>60</v>
      </c>
      <c r="C62" s="8">
        <v>99979</v>
      </c>
      <c r="D62" s="104">
        <v>103554</v>
      </c>
      <c r="E62" s="9">
        <v>104126</v>
      </c>
      <c r="F62" s="33">
        <f t="shared" si="6"/>
        <v>0.008721048073556779</v>
      </c>
      <c r="G62" s="33">
        <f t="shared" si="7"/>
        <v>0.041478710529211135</v>
      </c>
      <c r="H62" s="8">
        <f t="shared" si="8"/>
        <v>4147</v>
      </c>
      <c r="I62" s="27">
        <f t="shared" si="9"/>
        <v>0.004563757798391295</v>
      </c>
      <c r="J62" s="9">
        <v>103892.6</v>
      </c>
      <c r="K62" s="12">
        <v>104860.5</v>
      </c>
      <c r="L62" s="27">
        <f t="shared" si="10"/>
        <v>0.009316351693960822</v>
      </c>
      <c r="M62" s="12">
        <f t="shared" si="11"/>
        <v>967.8999999999942</v>
      </c>
    </row>
    <row r="63" spans="1:13" ht="15">
      <c r="A63" s="1">
        <v>62</v>
      </c>
      <c r="B63" s="81" t="s">
        <v>61</v>
      </c>
      <c r="C63" s="8">
        <v>5853</v>
      </c>
      <c r="D63" s="104">
        <v>9157</v>
      </c>
      <c r="E63" s="9">
        <v>7120</v>
      </c>
      <c r="F63" s="33">
        <f t="shared" si="6"/>
        <v>0.0005963338866731101</v>
      </c>
      <c r="G63" s="33">
        <f t="shared" si="7"/>
        <v>0.21647018622928413</v>
      </c>
      <c r="H63" s="8">
        <f t="shared" si="8"/>
        <v>1267</v>
      </c>
      <c r="I63" s="27">
        <f t="shared" si="9"/>
        <v>0.001394328702812098</v>
      </c>
      <c r="J63" s="9">
        <v>8669.896</v>
      </c>
      <c r="K63" s="12">
        <v>8332.911</v>
      </c>
      <c r="L63" s="27">
        <f t="shared" si="10"/>
        <v>-0.03886840165095412</v>
      </c>
      <c r="M63" s="12">
        <f t="shared" si="11"/>
        <v>-336.9850000000006</v>
      </c>
    </row>
    <row r="64" spans="1:13" ht="15">
      <c r="A64" s="1">
        <v>63</v>
      </c>
      <c r="B64" s="81" t="s">
        <v>62</v>
      </c>
      <c r="C64" s="8">
        <v>95194</v>
      </c>
      <c r="D64" s="104">
        <v>106519</v>
      </c>
      <c r="E64" s="9">
        <v>109611</v>
      </c>
      <c r="F64" s="33">
        <f t="shared" si="6"/>
        <v>0.009180442928669421</v>
      </c>
      <c r="G64" s="33">
        <f t="shared" si="7"/>
        <v>0.15144862071138937</v>
      </c>
      <c r="H64" s="8">
        <f t="shared" si="8"/>
        <v>14417</v>
      </c>
      <c r="I64" s="27">
        <f t="shared" si="9"/>
        <v>0.01586585391352961</v>
      </c>
      <c r="J64" s="9">
        <v>102588.8</v>
      </c>
      <c r="K64" s="12">
        <v>103847.5</v>
      </c>
      <c r="L64" s="27">
        <f t="shared" si="10"/>
        <v>0.012269370535575004</v>
      </c>
      <c r="M64" s="12">
        <f t="shared" si="11"/>
        <v>1258.699999999997</v>
      </c>
    </row>
    <row r="65" spans="1:13" ht="15">
      <c r="A65" s="1">
        <v>64</v>
      </c>
      <c r="B65" s="81" t="s">
        <v>63</v>
      </c>
      <c r="C65" s="8">
        <v>49050</v>
      </c>
      <c r="D65" s="104">
        <v>51655</v>
      </c>
      <c r="E65" s="9">
        <v>51373</v>
      </c>
      <c r="F65" s="33">
        <f t="shared" si="6"/>
        <v>0.0043027332528170915</v>
      </c>
      <c r="G65" s="33">
        <f t="shared" si="7"/>
        <v>0.047359836901121305</v>
      </c>
      <c r="H65" s="8">
        <f t="shared" si="8"/>
        <v>2323</v>
      </c>
      <c r="I65" s="27">
        <f t="shared" si="9"/>
        <v>0.00255645270452447</v>
      </c>
      <c r="J65" s="9">
        <v>51125.81</v>
      </c>
      <c r="K65" s="12">
        <v>50852.64</v>
      </c>
      <c r="L65" s="27">
        <f t="shared" si="10"/>
        <v>-0.005343093830689397</v>
      </c>
      <c r="M65" s="12">
        <f t="shared" si="11"/>
        <v>-273.16999999999825</v>
      </c>
    </row>
    <row r="66" spans="1:13" ht="15">
      <c r="A66" s="1">
        <v>65</v>
      </c>
      <c r="B66" s="81" t="s">
        <v>64</v>
      </c>
      <c r="C66" s="8">
        <v>43326</v>
      </c>
      <c r="D66" s="104">
        <v>70458</v>
      </c>
      <c r="E66" s="9">
        <v>66066</v>
      </c>
      <c r="F66" s="33">
        <f aca="true" t="shared" si="12" ref="F66:F83">E66/$E$83</f>
        <v>0.005533341932155295</v>
      </c>
      <c r="G66" s="33">
        <f aca="true" t="shared" si="13" ref="G66:G83">(E66-C66)/C66</f>
        <v>0.5248580529012602</v>
      </c>
      <c r="H66" s="8">
        <f aca="true" t="shared" si="14" ref="H66:H83">E66-C66</f>
        <v>22740</v>
      </c>
      <c r="I66" s="27">
        <f aca="true" t="shared" si="15" ref="I66:I83">H66/$H$83</f>
        <v>0.02502528390051074</v>
      </c>
      <c r="J66" s="9">
        <v>87536.15</v>
      </c>
      <c r="K66" s="12">
        <v>79218.15</v>
      </c>
      <c r="L66" s="27">
        <f aca="true" t="shared" si="16" ref="L66:L83">(K66-J66)/J66</f>
        <v>-0.09502359882174394</v>
      </c>
      <c r="M66" s="12">
        <f aca="true" t="shared" si="17" ref="M66:M83">K66-J66</f>
        <v>-8318</v>
      </c>
    </row>
    <row r="67" spans="1:13" ht="15">
      <c r="A67" s="1">
        <v>66</v>
      </c>
      <c r="B67" s="81" t="s">
        <v>65</v>
      </c>
      <c r="C67" s="8">
        <v>33916</v>
      </c>
      <c r="D67" s="104">
        <v>35510</v>
      </c>
      <c r="E67" s="9">
        <v>34114</v>
      </c>
      <c r="F67" s="33">
        <f t="shared" si="12"/>
        <v>0.0028572098609503487</v>
      </c>
      <c r="G67" s="33">
        <f t="shared" si="13"/>
        <v>0.0058379525887486735</v>
      </c>
      <c r="H67" s="8">
        <f t="shared" si="14"/>
        <v>198</v>
      </c>
      <c r="I67" s="27">
        <f t="shared" si="15"/>
        <v>0.00021789825032106976</v>
      </c>
      <c r="J67" s="9">
        <v>34845.78</v>
      </c>
      <c r="K67" s="12">
        <v>34729.19</v>
      </c>
      <c r="L67" s="27">
        <f t="shared" si="16"/>
        <v>-0.003345885785882724</v>
      </c>
      <c r="M67" s="12">
        <f t="shared" si="17"/>
        <v>-116.58999999999651</v>
      </c>
    </row>
    <row r="68" spans="1:13" ht="15">
      <c r="A68" s="1">
        <v>67</v>
      </c>
      <c r="B68" s="81" t="s">
        <v>66</v>
      </c>
      <c r="C68" s="8">
        <v>79684</v>
      </c>
      <c r="D68" s="104">
        <v>81113</v>
      </c>
      <c r="E68" s="9">
        <v>80692</v>
      </c>
      <c r="F68" s="33">
        <f t="shared" si="12"/>
        <v>0.006758339042616097</v>
      </c>
      <c r="G68" s="33">
        <f t="shared" si="13"/>
        <v>0.012649967371115909</v>
      </c>
      <c r="H68" s="8">
        <f t="shared" si="14"/>
        <v>1008</v>
      </c>
      <c r="I68" s="27">
        <f t="shared" si="15"/>
        <v>0.0011093001834527189</v>
      </c>
      <c r="J68" s="9">
        <v>81792.02</v>
      </c>
      <c r="K68" s="12">
        <v>81694.11</v>
      </c>
      <c r="L68" s="27">
        <f t="shared" si="16"/>
        <v>-0.0011970605445372725</v>
      </c>
      <c r="M68" s="12">
        <f t="shared" si="17"/>
        <v>-97.91000000000349</v>
      </c>
    </row>
    <row r="69" spans="1:13" ht="15">
      <c r="A69" s="1">
        <v>68</v>
      </c>
      <c r="B69" s="81" t="s">
        <v>67</v>
      </c>
      <c r="C69" s="8">
        <v>34180</v>
      </c>
      <c r="D69" s="104">
        <v>38106</v>
      </c>
      <c r="E69" s="9">
        <v>37398</v>
      </c>
      <c r="F69" s="33">
        <f t="shared" si="12"/>
        <v>0.003132260490702384</v>
      </c>
      <c r="G69" s="33">
        <f t="shared" si="13"/>
        <v>0.09414862492685781</v>
      </c>
      <c r="H69" s="8">
        <f t="shared" si="14"/>
        <v>3218</v>
      </c>
      <c r="I69" s="27">
        <f t="shared" si="15"/>
        <v>0.003541396815824255</v>
      </c>
      <c r="J69" s="9">
        <v>38187.84</v>
      </c>
      <c r="K69" s="12">
        <v>38211.52</v>
      </c>
      <c r="L69" s="27">
        <f t="shared" si="16"/>
        <v>0.0006200926787165834</v>
      </c>
      <c r="M69" s="12">
        <f t="shared" si="17"/>
        <v>23.68000000000029</v>
      </c>
    </row>
    <row r="70" spans="1:13" ht="15">
      <c r="A70" s="1">
        <v>69</v>
      </c>
      <c r="B70" s="81" t="s">
        <v>68</v>
      </c>
      <c r="C70" s="8">
        <v>5163</v>
      </c>
      <c r="D70" s="104">
        <v>7294</v>
      </c>
      <c r="E70" s="9">
        <v>7176</v>
      </c>
      <c r="F70" s="33">
        <f t="shared" si="12"/>
        <v>0.0006010241531975055</v>
      </c>
      <c r="G70" s="33">
        <f t="shared" si="13"/>
        <v>0.38988959907030796</v>
      </c>
      <c r="H70" s="8">
        <f t="shared" si="14"/>
        <v>2013</v>
      </c>
      <c r="I70" s="27">
        <f t="shared" si="15"/>
        <v>0.0022152988782642093</v>
      </c>
      <c r="J70" s="9">
        <v>7016.589</v>
      </c>
      <c r="K70" s="12">
        <v>7418.683</v>
      </c>
      <c r="L70" s="27">
        <f t="shared" si="16"/>
        <v>0.05730619251034941</v>
      </c>
      <c r="M70" s="12">
        <f t="shared" si="17"/>
        <v>402.09400000000005</v>
      </c>
    </row>
    <row r="71" spans="1:13" ht="15">
      <c r="A71" s="1">
        <v>70</v>
      </c>
      <c r="B71" s="81" t="s">
        <v>69</v>
      </c>
      <c r="C71" s="8">
        <v>32346</v>
      </c>
      <c r="D71" s="104">
        <v>36470</v>
      </c>
      <c r="E71" s="9">
        <v>36539</v>
      </c>
      <c r="F71" s="33">
        <f t="shared" si="12"/>
        <v>0.0030603151524085355</v>
      </c>
      <c r="G71" s="33">
        <f t="shared" si="13"/>
        <v>0.12962962962962962</v>
      </c>
      <c r="H71" s="8">
        <f t="shared" si="14"/>
        <v>4193</v>
      </c>
      <c r="I71" s="27">
        <f t="shared" si="15"/>
        <v>0.004614380624223462</v>
      </c>
      <c r="J71" s="9">
        <v>36340.91</v>
      </c>
      <c r="K71" s="12">
        <v>36614.1</v>
      </c>
      <c r="L71" s="27">
        <f t="shared" si="16"/>
        <v>0.0075174232015652615</v>
      </c>
      <c r="M71" s="12">
        <f t="shared" si="17"/>
        <v>273.18999999999505</v>
      </c>
    </row>
    <row r="72" spans="1:13" ht="15">
      <c r="A72" s="1">
        <v>71</v>
      </c>
      <c r="B72" s="81" t="s">
        <v>70</v>
      </c>
      <c r="C72" s="8">
        <v>25854</v>
      </c>
      <c r="D72" s="104">
        <v>27255</v>
      </c>
      <c r="E72" s="9">
        <v>27350</v>
      </c>
      <c r="F72" s="33">
        <f t="shared" si="12"/>
        <v>0.0022906926686108936</v>
      </c>
      <c r="G72" s="33">
        <f t="shared" si="13"/>
        <v>0.05786338670998685</v>
      </c>
      <c r="H72" s="8">
        <f t="shared" si="14"/>
        <v>1496</v>
      </c>
      <c r="I72" s="27">
        <f t="shared" si="15"/>
        <v>0.0016463423357591937</v>
      </c>
      <c r="J72" s="9">
        <v>26907.29</v>
      </c>
      <c r="K72" s="12">
        <v>27028.63</v>
      </c>
      <c r="L72" s="27">
        <f t="shared" si="16"/>
        <v>0.0045095585620105235</v>
      </c>
      <c r="M72" s="12">
        <f t="shared" si="17"/>
        <v>121.34000000000015</v>
      </c>
    </row>
    <row r="73" spans="1:13" ht="15">
      <c r="A73" s="1">
        <v>72</v>
      </c>
      <c r="B73" s="81" t="s">
        <v>71</v>
      </c>
      <c r="C73" s="8">
        <v>35832</v>
      </c>
      <c r="D73" s="104">
        <v>42808</v>
      </c>
      <c r="E73" s="9">
        <v>42150</v>
      </c>
      <c r="F73" s="33">
        <f t="shared" si="12"/>
        <v>0.0035302631072010667</v>
      </c>
      <c r="G73" s="33">
        <f t="shared" si="13"/>
        <v>0.1763228399196249</v>
      </c>
      <c r="H73" s="8">
        <f t="shared" si="14"/>
        <v>6318</v>
      </c>
      <c r="I73" s="27">
        <f t="shared" si="15"/>
        <v>0.006952935078426863</v>
      </c>
      <c r="J73" s="9">
        <v>41927.84</v>
      </c>
      <c r="K73" s="12">
        <v>42002.7</v>
      </c>
      <c r="L73" s="27">
        <f t="shared" si="16"/>
        <v>0.001785448522986173</v>
      </c>
      <c r="M73" s="12">
        <f t="shared" si="17"/>
        <v>74.86000000000058</v>
      </c>
    </row>
    <row r="74" spans="1:13" ht="15">
      <c r="A74" s="1">
        <v>73</v>
      </c>
      <c r="B74" s="81" t="s">
        <v>72</v>
      </c>
      <c r="C74" s="8">
        <v>21158</v>
      </c>
      <c r="D74" s="104">
        <v>25587</v>
      </c>
      <c r="E74" s="9">
        <v>25759</v>
      </c>
      <c r="F74" s="33">
        <f t="shared" si="12"/>
        <v>0.0021574388464624503</v>
      </c>
      <c r="G74" s="33">
        <f t="shared" si="13"/>
        <v>0.2174591171188203</v>
      </c>
      <c r="H74" s="8">
        <f t="shared" si="14"/>
        <v>4601</v>
      </c>
      <c r="I74" s="27">
        <f t="shared" si="15"/>
        <v>0.005063383079430515</v>
      </c>
      <c r="J74" s="9">
        <v>24814.67</v>
      </c>
      <c r="K74" s="12">
        <v>25121.3</v>
      </c>
      <c r="L74" s="27">
        <f t="shared" si="16"/>
        <v>0.012356803455375431</v>
      </c>
      <c r="M74" s="12">
        <f t="shared" si="17"/>
        <v>306.630000000001</v>
      </c>
    </row>
    <row r="75" spans="1:13" ht="15">
      <c r="A75" s="1">
        <v>74</v>
      </c>
      <c r="B75" s="81" t="s">
        <v>73</v>
      </c>
      <c r="C75" s="8">
        <v>22033</v>
      </c>
      <c r="D75" s="104">
        <v>24314</v>
      </c>
      <c r="E75" s="9">
        <v>24472</v>
      </c>
      <c r="F75" s="33">
        <f t="shared" si="12"/>
        <v>0.0020496464711607237</v>
      </c>
      <c r="G75" s="33">
        <f t="shared" si="13"/>
        <v>0.11069758997866837</v>
      </c>
      <c r="H75" s="8">
        <f t="shared" si="14"/>
        <v>2439</v>
      </c>
      <c r="I75" s="27">
        <f t="shared" si="15"/>
        <v>0.002684110265318632</v>
      </c>
      <c r="J75" s="9">
        <v>24447.96</v>
      </c>
      <c r="K75" s="12">
        <v>24625.72</v>
      </c>
      <c r="L75" s="27">
        <f t="shared" si="16"/>
        <v>0.007270954304571917</v>
      </c>
      <c r="M75" s="12">
        <f t="shared" si="17"/>
        <v>177.76000000000204</v>
      </c>
    </row>
    <row r="76" spans="1:13" ht="15">
      <c r="A76" s="1">
        <v>75</v>
      </c>
      <c r="B76" s="81" t="s">
        <v>74</v>
      </c>
      <c r="C76" s="8">
        <v>4874</v>
      </c>
      <c r="D76" s="104">
        <v>8034</v>
      </c>
      <c r="E76" s="9">
        <v>7555</v>
      </c>
      <c r="F76" s="33">
        <f t="shared" si="12"/>
        <v>0.0006327672069965375</v>
      </c>
      <c r="G76" s="33">
        <f t="shared" si="13"/>
        <v>0.5500615510874025</v>
      </c>
      <c r="H76" s="8">
        <f t="shared" si="14"/>
        <v>2681</v>
      </c>
      <c r="I76" s="27">
        <f t="shared" si="15"/>
        <v>0.002950430349044384</v>
      </c>
      <c r="J76" s="9">
        <v>7735.716</v>
      </c>
      <c r="K76" s="12">
        <v>7909.796</v>
      </c>
      <c r="L76" s="27">
        <f t="shared" si="16"/>
        <v>0.022503411448920815</v>
      </c>
      <c r="M76" s="12">
        <f t="shared" si="17"/>
        <v>174.07999999999993</v>
      </c>
    </row>
    <row r="77" spans="1:13" ht="15">
      <c r="A77" s="1">
        <v>76</v>
      </c>
      <c r="B77" s="81" t="s">
        <v>75</v>
      </c>
      <c r="C77" s="8">
        <v>10981</v>
      </c>
      <c r="D77" s="104">
        <v>13412</v>
      </c>
      <c r="E77" s="9">
        <v>13097</v>
      </c>
      <c r="F77" s="33">
        <f t="shared" si="12"/>
        <v>0.0010969360833929388</v>
      </c>
      <c r="G77" s="33">
        <f t="shared" si="13"/>
        <v>0.19269647573080775</v>
      </c>
      <c r="H77" s="8">
        <f t="shared" si="14"/>
        <v>2116</v>
      </c>
      <c r="I77" s="27">
        <f t="shared" si="15"/>
        <v>0.0023286499882797154</v>
      </c>
      <c r="J77" s="9">
        <v>13195.15</v>
      </c>
      <c r="K77" s="12">
        <v>13333.36</v>
      </c>
      <c r="L77" s="27">
        <f t="shared" si="16"/>
        <v>0.010474303058320743</v>
      </c>
      <c r="M77" s="12">
        <f t="shared" si="17"/>
        <v>138.21000000000095</v>
      </c>
    </row>
    <row r="78" spans="1:13" ht="15">
      <c r="A78" s="1">
        <v>77</v>
      </c>
      <c r="B78" s="81" t="s">
        <v>76</v>
      </c>
      <c r="C78" s="8">
        <v>33506</v>
      </c>
      <c r="D78" s="104">
        <v>37584</v>
      </c>
      <c r="E78" s="9">
        <v>37045</v>
      </c>
      <c r="F78" s="33">
        <f t="shared" si="12"/>
        <v>0.0031026950606468213</v>
      </c>
      <c r="G78" s="33">
        <f t="shared" si="13"/>
        <v>0.10562287351519131</v>
      </c>
      <c r="H78" s="8">
        <f t="shared" si="14"/>
        <v>3539</v>
      </c>
      <c r="I78" s="27">
        <f t="shared" si="15"/>
        <v>0.0038946561004356865</v>
      </c>
      <c r="J78" s="9">
        <v>37614.38</v>
      </c>
      <c r="K78" s="12">
        <v>37790.34</v>
      </c>
      <c r="L78" s="27">
        <f t="shared" si="16"/>
        <v>0.004677998148580387</v>
      </c>
      <c r="M78" s="12">
        <f t="shared" si="17"/>
        <v>175.95999999999913</v>
      </c>
    </row>
    <row r="79" spans="1:13" ht="15">
      <c r="A79" s="1">
        <v>78</v>
      </c>
      <c r="B79" s="81" t="s">
        <v>77</v>
      </c>
      <c r="C79" s="8">
        <v>30237</v>
      </c>
      <c r="D79" s="104">
        <v>33018</v>
      </c>
      <c r="E79" s="9">
        <v>32638</v>
      </c>
      <c r="F79" s="33">
        <f t="shared" si="12"/>
        <v>0.002733587836128788</v>
      </c>
      <c r="G79" s="33">
        <f t="shared" si="13"/>
        <v>0.07940602573006582</v>
      </c>
      <c r="H79" s="8">
        <f t="shared" si="14"/>
        <v>2401</v>
      </c>
      <c r="I79" s="27">
        <f t="shared" si="15"/>
        <v>0.0026422914091964065</v>
      </c>
      <c r="J79" s="9">
        <v>33131.27</v>
      </c>
      <c r="K79" s="12">
        <v>33258.51</v>
      </c>
      <c r="L79" s="27">
        <f t="shared" si="16"/>
        <v>0.003840480609406318</v>
      </c>
      <c r="M79" s="12">
        <f t="shared" si="17"/>
        <v>127.24000000000524</v>
      </c>
    </row>
    <row r="80" spans="1:13" ht="15">
      <c r="A80" s="1">
        <v>79</v>
      </c>
      <c r="B80" s="81" t="s">
        <v>78</v>
      </c>
      <c r="C80" s="8">
        <v>8728</v>
      </c>
      <c r="D80" s="104">
        <v>10156</v>
      </c>
      <c r="E80" s="9">
        <v>10113</v>
      </c>
      <c r="F80" s="33">
        <f t="shared" si="12"/>
        <v>0.0008470118814501635</v>
      </c>
      <c r="G80" s="33">
        <f t="shared" si="13"/>
        <v>0.15868469294225482</v>
      </c>
      <c r="H80" s="8">
        <f t="shared" si="14"/>
        <v>1385</v>
      </c>
      <c r="I80" s="27">
        <f t="shared" si="15"/>
        <v>0.0015241872560337456</v>
      </c>
      <c r="J80" s="9">
        <v>9829.991</v>
      </c>
      <c r="K80" s="12">
        <v>9766.228</v>
      </c>
      <c r="L80" s="27">
        <f t="shared" si="16"/>
        <v>-0.006486577658107808</v>
      </c>
      <c r="M80" s="12">
        <f t="shared" si="17"/>
        <v>-63.76300000000083</v>
      </c>
    </row>
    <row r="81" spans="1:13" ht="15">
      <c r="A81" s="1">
        <v>80</v>
      </c>
      <c r="B81" s="81" t="s">
        <v>79</v>
      </c>
      <c r="C81" s="8">
        <v>45904</v>
      </c>
      <c r="D81" s="104">
        <v>49276</v>
      </c>
      <c r="E81" s="9">
        <v>49008</v>
      </c>
      <c r="F81" s="33">
        <f t="shared" si="12"/>
        <v>0.004104653246920756</v>
      </c>
      <c r="G81" s="33">
        <f t="shared" si="13"/>
        <v>0.06761937957476473</v>
      </c>
      <c r="H81" s="8">
        <f t="shared" si="14"/>
        <v>3104</v>
      </c>
      <c r="I81" s="27">
        <f t="shared" si="15"/>
        <v>0.0034159402474575784</v>
      </c>
      <c r="J81" s="9">
        <v>48785.02</v>
      </c>
      <c r="K81" s="12">
        <v>48840.57</v>
      </c>
      <c r="L81" s="27">
        <f t="shared" si="16"/>
        <v>0.0011386692062441077</v>
      </c>
      <c r="M81" s="12">
        <f t="shared" si="17"/>
        <v>55.55000000000291</v>
      </c>
    </row>
    <row r="82" spans="1:13" ht="15.75" thickBot="1">
      <c r="A82" s="39">
        <v>81</v>
      </c>
      <c r="B82" s="82" t="s">
        <v>80</v>
      </c>
      <c r="C82" s="8">
        <v>59528</v>
      </c>
      <c r="D82" s="104">
        <v>64418</v>
      </c>
      <c r="E82" s="9">
        <v>64560</v>
      </c>
      <c r="F82" s="33">
        <f t="shared" si="12"/>
        <v>0.005407207264552808</v>
      </c>
      <c r="G82" s="33">
        <f t="shared" si="13"/>
        <v>0.08453164897191237</v>
      </c>
      <c r="H82" s="8">
        <f t="shared" si="14"/>
        <v>5032</v>
      </c>
      <c r="I82" s="27">
        <f t="shared" si="15"/>
        <v>0.005537696947553652</v>
      </c>
      <c r="J82" s="9">
        <v>63739</v>
      </c>
      <c r="K82" s="17">
        <v>64057.98</v>
      </c>
      <c r="L82" s="27">
        <f t="shared" si="16"/>
        <v>0.005004471359764088</v>
      </c>
      <c r="M82" s="12">
        <f t="shared" si="17"/>
        <v>318.9800000000032</v>
      </c>
    </row>
    <row r="83" spans="1:13" s="54" customFormat="1" ht="15.75" thickBot="1">
      <c r="A83" s="142" t="s">
        <v>274</v>
      </c>
      <c r="B83" s="143"/>
      <c r="C83" s="47">
        <v>11030939</v>
      </c>
      <c r="D83" s="48">
        <v>11996881</v>
      </c>
      <c r="E83" s="102">
        <v>11939620</v>
      </c>
      <c r="F83" s="21">
        <f t="shared" si="12"/>
        <v>1</v>
      </c>
      <c r="G83" s="35">
        <f t="shared" si="13"/>
        <v>0.08237567082911074</v>
      </c>
      <c r="H83" s="46">
        <f t="shared" si="14"/>
        <v>908681</v>
      </c>
      <c r="I83" s="29">
        <f t="shared" si="15"/>
        <v>1</v>
      </c>
      <c r="J83" s="100">
        <v>12082615</v>
      </c>
      <c r="K83" s="100">
        <v>12155414</v>
      </c>
      <c r="L83" s="29">
        <f t="shared" si="16"/>
        <v>0.006025103009572017</v>
      </c>
      <c r="M83" s="45">
        <f t="shared" si="17"/>
        <v>72799</v>
      </c>
    </row>
    <row r="84" spans="3:13" ht="15">
      <c r="C84" s="2"/>
      <c r="D84" s="2"/>
      <c r="E84" s="2"/>
      <c r="I84" s="52"/>
      <c r="K84" s="53"/>
      <c r="L84" s="52"/>
      <c r="M84" s="53"/>
    </row>
  </sheetData>
  <sheetProtection/>
  <autoFilter ref="A1:M84">
    <sortState ref="A2:M84">
      <sortCondition sortBy="value" ref="A2:A84"/>
    </sortState>
  </autoFilter>
  <mergeCells count="1">
    <mergeCell ref="A83:B8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M84"/>
  <sheetViews>
    <sheetView zoomScalePageLayoutView="0" workbookViewId="0" topLeftCell="F1">
      <pane ySplit="1" topLeftCell="A58" activePane="bottomLeft" state="frozen"/>
      <selection pane="topLeft" activeCell="W1" sqref="W1"/>
      <selection pane="bottomLeft" activeCell="H62" sqref="H62"/>
    </sheetView>
  </sheetViews>
  <sheetFormatPr defaultColWidth="8.8515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8.140625" style="0" customWidth="1"/>
    <col min="7" max="7" width="30.421875" style="0" customWidth="1"/>
    <col min="8" max="8" width="27.421875" style="0" customWidth="1"/>
    <col min="9" max="9" width="22.28125" style="0" customWidth="1"/>
    <col min="10" max="11" width="28.28125" style="0" customWidth="1"/>
    <col min="12" max="12" width="29.8515625" style="0" customWidth="1"/>
    <col min="13" max="13" width="30.421875" style="0" customWidth="1"/>
  </cols>
  <sheetData>
    <row r="1" spans="1:13" ht="60.75" thickBot="1">
      <c r="A1" s="153" t="s">
        <v>297</v>
      </c>
      <c r="B1" s="10" t="s">
        <v>298</v>
      </c>
      <c r="C1" s="89">
        <v>40878</v>
      </c>
      <c r="D1" s="90">
        <v>41214</v>
      </c>
      <c r="E1" s="89">
        <v>41244</v>
      </c>
      <c r="F1" s="13" t="s">
        <v>291</v>
      </c>
      <c r="G1" s="43" t="s">
        <v>299</v>
      </c>
      <c r="H1" s="13" t="s">
        <v>300</v>
      </c>
      <c r="I1" s="34" t="s">
        <v>294</v>
      </c>
      <c r="J1" s="63" t="s">
        <v>280</v>
      </c>
      <c r="K1" s="61" t="s">
        <v>279</v>
      </c>
      <c r="L1" s="43" t="s">
        <v>301</v>
      </c>
      <c r="M1" s="43" t="s">
        <v>310</v>
      </c>
    </row>
    <row r="2" spans="1:13" ht="15">
      <c r="A2" s="19">
        <v>1</v>
      </c>
      <c r="B2" s="80" t="s">
        <v>0</v>
      </c>
      <c r="C2" s="94">
        <v>42316</v>
      </c>
      <c r="D2" s="11">
        <v>43288</v>
      </c>
      <c r="E2" s="7">
        <v>42674</v>
      </c>
      <c r="F2" s="32">
        <f aca="true" t="shared" si="0" ref="F2:F33">E2/$E$83</f>
        <v>0.02233650265244006</v>
      </c>
      <c r="G2" s="32">
        <f aca="true" t="shared" si="1" ref="G2:G33">(E2-C2)/C2</f>
        <v>0.008460156914642216</v>
      </c>
      <c r="H2" s="94">
        <f aca="true" t="shared" si="2" ref="H2:H33">E2-C2</f>
        <v>358</v>
      </c>
      <c r="I2" s="37">
        <f aca="true" t="shared" si="3" ref="I2:I33">H2/$H$83</f>
        <v>0.012027549134889971</v>
      </c>
      <c r="J2" s="7">
        <v>43274.7</v>
      </c>
      <c r="K2" s="11">
        <v>43251.25</v>
      </c>
      <c r="L2" s="37">
        <f aca="true" t="shared" si="4" ref="L2:L33">(K2-J2)/J2</f>
        <v>-0.000541887061030974</v>
      </c>
      <c r="M2" s="11">
        <f aca="true" t="shared" si="5" ref="M2:M33">K2-J2</f>
        <v>-23.44999999999709</v>
      </c>
    </row>
    <row r="3" spans="1:13" ht="15">
      <c r="A3" s="1">
        <v>2</v>
      </c>
      <c r="B3" s="81" t="s">
        <v>1</v>
      </c>
      <c r="C3" s="8">
        <v>10181</v>
      </c>
      <c r="D3" s="12">
        <v>10343</v>
      </c>
      <c r="E3" s="9">
        <v>10208</v>
      </c>
      <c r="F3" s="33">
        <f t="shared" si="0"/>
        <v>0.005343089916016969</v>
      </c>
      <c r="G3" s="33">
        <f t="shared" si="1"/>
        <v>0.0026519988213338573</v>
      </c>
      <c r="H3" s="8">
        <f t="shared" si="2"/>
        <v>27</v>
      </c>
      <c r="I3" s="27">
        <f t="shared" si="3"/>
        <v>0.0009071056610112548</v>
      </c>
      <c r="J3" s="9">
        <v>10466.6</v>
      </c>
      <c r="K3" s="12">
        <v>10298.32</v>
      </c>
      <c r="L3" s="27">
        <f t="shared" si="4"/>
        <v>-0.01607780941279887</v>
      </c>
      <c r="M3" s="12">
        <f t="shared" si="5"/>
        <v>-168.28000000000065</v>
      </c>
    </row>
    <row r="4" spans="1:13" ht="15">
      <c r="A4" s="1">
        <v>3</v>
      </c>
      <c r="B4" s="81" t="s">
        <v>2</v>
      </c>
      <c r="C4" s="8">
        <v>15124</v>
      </c>
      <c r="D4" s="12">
        <v>15634</v>
      </c>
      <c r="E4" s="9">
        <v>15393</v>
      </c>
      <c r="F4" s="33">
        <f t="shared" si="0"/>
        <v>0.008057032041266576</v>
      </c>
      <c r="G4" s="33">
        <f t="shared" si="1"/>
        <v>0.01778629992065591</v>
      </c>
      <c r="H4" s="8">
        <f t="shared" si="2"/>
        <v>269</v>
      </c>
      <c r="I4" s="27">
        <f t="shared" si="3"/>
        <v>0.009037460104149169</v>
      </c>
      <c r="J4" s="9">
        <v>15658.18</v>
      </c>
      <c r="K4" s="12">
        <v>15638.63</v>
      </c>
      <c r="L4" s="27">
        <f t="shared" si="4"/>
        <v>-0.001248548681903075</v>
      </c>
      <c r="M4" s="12">
        <f t="shared" si="5"/>
        <v>-19.55000000000109</v>
      </c>
    </row>
    <row r="5" spans="1:13" ht="15">
      <c r="A5" s="1">
        <v>4</v>
      </c>
      <c r="B5" s="81" t="s">
        <v>3</v>
      </c>
      <c r="C5" s="8">
        <v>6087</v>
      </c>
      <c r="D5" s="12">
        <v>5499</v>
      </c>
      <c r="E5" s="9">
        <v>5404</v>
      </c>
      <c r="F5" s="33">
        <f t="shared" si="0"/>
        <v>0.002828571503345974</v>
      </c>
      <c r="G5" s="33">
        <f t="shared" si="1"/>
        <v>-0.11220634138327583</v>
      </c>
      <c r="H5" s="8">
        <f t="shared" si="2"/>
        <v>-683</v>
      </c>
      <c r="I5" s="27">
        <f t="shared" si="3"/>
        <v>-0.02294641357298841</v>
      </c>
      <c r="J5" s="9">
        <v>5591.379</v>
      </c>
      <c r="K5" s="12">
        <v>5459.066</v>
      </c>
      <c r="L5" s="27">
        <f t="shared" si="4"/>
        <v>-0.02366375092799113</v>
      </c>
      <c r="M5" s="12">
        <f t="shared" si="5"/>
        <v>-132.3130000000001</v>
      </c>
    </row>
    <row r="6" spans="1:13" ht="15">
      <c r="A6" s="1">
        <v>5</v>
      </c>
      <c r="B6" s="81" t="s">
        <v>4</v>
      </c>
      <c r="C6" s="8">
        <v>8187</v>
      </c>
      <c r="D6" s="12">
        <v>7887</v>
      </c>
      <c r="E6" s="9">
        <v>7792</v>
      </c>
      <c r="F6" s="33">
        <f t="shared" si="0"/>
        <v>0.0040785028042323885</v>
      </c>
      <c r="G6" s="33">
        <f t="shared" si="1"/>
        <v>-0.04824722120434836</v>
      </c>
      <c r="H6" s="8">
        <f t="shared" si="2"/>
        <v>-395</v>
      </c>
      <c r="I6" s="27">
        <f t="shared" si="3"/>
        <v>-0.013270619855535024</v>
      </c>
      <c r="J6" s="9">
        <v>7859.345</v>
      </c>
      <c r="K6" s="12">
        <v>7762.811</v>
      </c>
      <c r="L6" s="27">
        <f t="shared" si="4"/>
        <v>-0.012282702947892039</v>
      </c>
      <c r="M6" s="12">
        <f t="shared" si="5"/>
        <v>-96.53400000000056</v>
      </c>
    </row>
    <row r="7" spans="1:13" ht="15">
      <c r="A7" s="1">
        <v>6</v>
      </c>
      <c r="B7" s="81" t="s">
        <v>5</v>
      </c>
      <c r="C7" s="8">
        <v>124427</v>
      </c>
      <c r="D7" s="12">
        <v>126119</v>
      </c>
      <c r="E7" s="9">
        <v>124783</v>
      </c>
      <c r="F7" s="33">
        <f t="shared" si="0"/>
        <v>0.06531414468949309</v>
      </c>
      <c r="G7" s="33">
        <f t="shared" si="1"/>
        <v>0.0028611153527771304</v>
      </c>
      <c r="H7" s="8">
        <f t="shared" si="2"/>
        <v>356</v>
      </c>
      <c r="I7" s="27">
        <f t="shared" si="3"/>
        <v>0.011960356122963213</v>
      </c>
      <c r="J7" s="9">
        <v>127313.8</v>
      </c>
      <c r="K7" s="12">
        <v>125945.8</v>
      </c>
      <c r="L7" s="27">
        <f t="shared" si="4"/>
        <v>-0.010745103830063983</v>
      </c>
      <c r="M7" s="12">
        <f t="shared" si="5"/>
        <v>-1368</v>
      </c>
    </row>
    <row r="8" spans="1:13" ht="15">
      <c r="A8" s="1">
        <v>7</v>
      </c>
      <c r="B8" s="81" t="s">
        <v>6</v>
      </c>
      <c r="C8" s="8">
        <v>80989</v>
      </c>
      <c r="D8" s="12">
        <v>82256</v>
      </c>
      <c r="E8" s="9">
        <v>81310</v>
      </c>
      <c r="F8" s="33">
        <f t="shared" si="0"/>
        <v>0.042559428004637516</v>
      </c>
      <c r="G8" s="33">
        <f t="shared" si="1"/>
        <v>0.0039635012162145475</v>
      </c>
      <c r="H8" s="8">
        <f t="shared" si="2"/>
        <v>321</v>
      </c>
      <c r="I8" s="27">
        <f t="shared" si="3"/>
        <v>0.010784478414244918</v>
      </c>
      <c r="J8" s="9">
        <v>82590.46</v>
      </c>
      <c r="K8" s="12">
        <v>81993.94</v>
      </c>
      <c r="L8" s="27">
        <f t="shared" si="4"/>
        <v>-0.007222625954619989</v>
      </c>
      <c r="M8" s="12">
        <f t="shared" si="5"/>
        <v>-596.5200000000041</v>
      </c>
    </row>
    <row r="9" spans="1:13" ht="15">
      <c r="A9" s="1">
        <v>8</v>
      </c>
      <c r="B9" s="81" t="s">
        <v>7</v>
      </c>
      <c r="C9" s="8">
        <v>4765</v>
      </c>
      <c r="D9" s="12">
        <v>4768</v>
      </c>
      <c r="E9" s="9">
        <v>4680</v>
      </c>
      <c r="F9" s="33">
        <f t="shared" si="0"/>
        <v>0.002449614107264833</v>
      </c>
      <c r="G9" s="33">
        <f t="shared" si="1"/>
        <v>-0.017838405036726127</v>
      </c>
      <c r="H9" s="8">
        <f t="shared" si="2"/>
        <v>-85</v>
      </c>
      <c r="I9" s="27">
        <f t="shared" si="3"/>
        <v>-0.0028557030068872835</v>
      </c>
      <c r="J9" s="9">
        <v>4780.764</v>
      </c>
      <c r="K9" s="12">
        <v>4693.398</v>
      </c>
      <c r="L9" s="27">
        <f t="shared" si="4"/>
        <v>-0.018274484998632014</v>
      </c>
      <c r="M9" s="12">
        <f t="shared" si="5"/>
        <v>-87.36599999999999</v>
      </c>
    </row>
    <row r="10" spans="1:13" ht="15">
      <c r="A10" s="1">
        <v>9</v>
      </c>
      <c r="B10" s="81" t="s">
        <v>8</v>
      </c>
      <c r="C10" s="8">
        <v>33791</v>
      </c>
      <c r="D10" s="12">
        <v>34471</v>
      </c>
      <c r="E10" s="9">
        <v>33846</v>
      </c>
      <c r="F10" s="33">
        <f t="shared" si="0"/>
        <v>0.017715734844975545</v>
      </c>
      <c r="G10" s="33">
        <f t="shared" si="1"/>
        <v>0.0016276523334615726</v>
      </c>
      <c r="H10" s="8">
        <f t="shared" si="2"/>
        <v>55</v>
      </c>
      <c r="I10" s="27">
        <f t="shared" si="3"/>
        <v>0.0018478078279858894</v>
      </c>
      <c r="J10" s="9">
        <v>34726.45</v>
      </c>
      <c r="K10" s="12">
        <v>34150.74</v>
      </c>
      <c r="L10" s="27">
        <f t="shared" si="4"/>
        <v>-0.016578429410434962</v>
      </c>
      <c r="M10" s="12">
        <f t="shared" si="5"/>
        <v>-575.7099999999991</v>
      </c>
    </row>
    <row r="11" spans="1:13" ht="15">
      <c r="A11" s="1">
        <v>10</v>
      </c>
      <c r="B11" s="81" t="s">
        <v>9</v>
      </c>
      <c r="C11" s="8">
        <v>35839</v>
      </c>
      <c r="D11" s="12">
        <v>35689</v>
      </c>
      <c r="E11" s="9">
        <v>35259</v>
      </c>
      <c r="F11" s="33">
        <f t="shared" si="0"/>
        <v>0.018455329873515117</v>
      </c>
      <c r="G11" s="33">
        <f t="shared" si="1"/>
        <v>-0.016183487262479423</v>
      </c>
      <c r="H11" s="8">
        <f t="shared" si="2"/>
        <v>-580</v>
      </c>
      <c r="I11" s="27">
        <f t="shared" si="3"/>
        <v>-0.01948597345876029</v>
      </c>
      <c r="J11" s="9">
        <v>35729.26</v>
      </c>
      <c r="K11" s="12">
        <v>35607.31</v>
      </c>
      <c r="L11" s="27">
        <f t="shared" si="4"/>
        <v>-0.0034131689265326053</v>
      </c>
      <c r="M11" s="12">
        <f t="shared" si="5"/>
        <v>-121.95000000000437</v>
      </c>
    </row>
    <row r="12" spans="1:13" ht="15">
      <c r="A12" s="1">
        <v>11</v>
      </c>
      <c r="B12" s="81" t="s">
        <v>10</v>
      </c>
      <c r="C12" s="8">
        <v>4330</v>
      </c>
      <c r="D12" s="12">
        <v>4242</v>
      </c>
      <c r="E12" s="9">
        <v>4180</v>
      </c>
      <c r="F12" s="33">
        <f t="shared" si="0"/>
        <v>0.0021879031983690175</v>
      </c>
      <c r="G12" s="33">
        <f t="shared" si="1"/>
        <v>-0.03464203233256351</v>
      </c>
      <c r="H12" s="8">
        <f t="shared" si="2"/>
        <v>-150</v>
      </c>
      <c r="I12" s="27">
        <f t="shared" si="3"/>
        <v>-0.005039475894506971</v>
      </c>
      <c r="J12" s="9">
        <v>4262.536</v>
      </c>
      <c r="K12" s="12">
        <v>4212.615</v>
      </c>
      <c r="L12" s="27">
        <f t="shared" si="4"/>
        <v>-0.011711572641263388</v>
      </c>
      <c r="M12" s="12">
        <f t="shared" si="5"/>
        <v>-49.92100000000028</v>
      </c>
    </row>
    <row r="13" spans="1:13" ht="15">
      <c r="A13" s="1">
        <v>12</v>
      </c>
      <c r="B13" s="81" t="s">
        <v>11</v>
      </c>
      <c r="C13" s="8">
        <v>3240</v>
      </c>
      <c r="D13" s="12">
        <v>2700</v>
      </c>
      <c r="E13" s="9">
        <v>2744</v>
      </c>
      <c r="F13" s="33">
        <f t="shared" si="0"/>
        <v>0.0014362694680202354</v>
      </c>
      <c r="G13" s="33">
        <f t="shared" si="1"/>
        <v>-0.15308641975308643</v>
      </c>
      <c r="H13" s="8">
        <f t="shared" si="2"/>
        <v>-496</v>
      </c>
      <c r="I13" s="27">
        <f t="shared" si="3"/>
        <v>-0.016663866957836386</v>
      </c>
      <c r="J13" s="9">
        <v>2675.042</v>
      </c>
      <c r="K13" s="12">
        <v>2636.485</v>
      </c>
      <c r="L13" s="27">
        <f t="shared" si="4"/>
        <v>-0.01441360546862434</v>
      </c>
      <c r="M13" s="12">
        <f t="shared" si="5"/>
        <v>-38.55699999999979</v>
      </c>
    </row>
    <row r="14" spans="1:13" ht="15">
      <c r="A14" s="1">
        <v>13</v>
      </c>
      <c r="B14" s="81" t="s">
        <v>12</v>
      </c>
      <c r="C14" s="8">
        <v>4765</v>
      </c>
      <c r="D14" s="12">
        <v>4690</v>
      </c>
      <c r="E14" s="9">
        <v>4620</v>
      </c>
      <c r="F14" s="33">
        <f t="shared" si="0"/>
        <v>0.0024182087981973353</v>
      </c>
      <c r="G14" s="33">
        <f t="shared" si="1"/>
        <v>-0.030430220356768102</v>
      </c>
      <c r="H14" s="8">
        <f t="shared" si="2"/>
        <v>-145</v>
      </c>
      <c r="I14" s="27">
        <f t="shared" si="3"/>
        <v>-0.004871493364690073</v>
      </c>
      <c r="J14" s="9">
        <v>4680.846</v>
      </c>
      <c r="K14" s="12">
        <v>4636.102</v>
      </c>
      <c r="L14" s="27">
        <f t="shared" si="4"/>
        <v>-0.009558955795597568</v>
      </c>
      <c r="M14" s="12">
        <f t="shared" si="5"/>
        <v>-44.74399999999969</v>
      </c>
    </row>
    <row r="15" spans="1:13" ht="15">
      <c r="A15" s="1">
        <v>14</v>
      </c>
      <c r="B15" s="81" t="s">
        <v>13</v>
      </c>
      <c r="C15" s="8">
        <v>6874</v>
      </c>
      <c r="D15" s="12">
        <v>6681</v>
      </c>
      <c r="E15" s="9">
        <v>6639</v>
      </c>
      <c r="F15" s="33">
        <f t="shared" si="0"/>
        <v>0.0034749974483186384</v>
      </c>
      <c r="G15" s="33">
        <f t="shared" si="1"/>
        <v>-0.03418679080593541</v>
      </c>
      <c r="H15" s="8">
        <f t="shared" si="2"/>
        <v>-235</v>
      </c>
      <c r="I15" s="27">
        <f t="shared" si="3"/>
        <v>-0.007895178901394255</v>
      </c>
      <c r="J15" s="9">
        <v>6755.046</v>
      </c>
      <c r="K15" s="12">
        <v>6689.355</v>
      </c>
      <c r="L15" s="27">
        <f t="shared" si="4"/>
        <v>-0.009724730223894954</v>
      </c>
      <c r="M15" s="12">
        <f t="shared" si="5"/>
        <v>-65.69100000000071</v>
      </c>
    </row>
    <row r="16" spans="1:13" ht="15">
      <c r="A16" s="1">
        <v>15</v>
      </c>
      <c r="B16" s="81" t="s">
        <v>14</v>
      </c>
      <c r="C16" s="8">
        <v>8287</v>
      </c>
      <c r="D16" s="12">
        <v>8831</v>
      </c>
      <c r="E16" s="9">
        <v>8688</v>
      </c>
      <c r="F16" s="33">
        <f t="shared" si="0"/>
        <v>0.00454748875297369</v>
      </c>
      <c r="G16" s="33">
        <f t="shared" si="1"/>
        <v>0.048389043079522145</v>
      </c>
      <c r="H16" s="8">
        <f t="shared" si="2"/>
        <v>401</v>
      </c>
      <c r="I16" s="27">
        <f t="shared" si="3"/>
        <v>0.013472198891315304</v>
      </c>
      <c r="J16" s="9">
        <v>8828.107</v>
      </c>
      <c r="K16" s="12">
        <v>8691.535</v>
      </c>
      <c r="L16" s="27">
        <f t="shared" si="4"/>
        <v>-0.015470134197512572</v>
      </c>
      <c r="M16" s="12">
        <f t="shared" si="5"/>
        <v>-136.57200000000012</v>
      </c>
    </row>
    <row r="17" spans="1:13" ht="15">
      <c r="A17" s="1">
        <v>16</v>
      </c>
      <c r="B17" s="81" t="s">
        <v>15</v>
      </c>
      <c r="C17" s="8">
        <v>71497</v>
      </c>
      <c r="D17" s="12">
        <v>76723</v>
      </c>
      <c r="E17" s="9">
        <v>76439</v>
      </c>
      <c r="F17" s="33">
        <f t="shared" si="0"/>
        <v>0.04000984033017448</v>
      </c>
      <c r="G17" s="33">
        <f t="shared" si="1"/>
        <v>0.06912178133348253</v>
      </c>
      <c r="H17" s="8">
        <f t="shared" si="2"/>
        <v>4942</v>
      </c>
      <c r="I17" s="27">
        <f t="shared" si="3"/>
        <v>0.16603393247102302</v>
      </c>
      <c r="J17" s="9">
        <v>76846.62</v>
      </c>
      <c r="K17" s="12">
        <v>76895.91</v>
      </c>
      <c r="L17" s="27">
        <f t="shared" si="4"/>
        <v>0.0006414075205911223</v>
      </c>
      <c r="M17" s="12">
        <f t="shared" si="5"/>
        <v>49.29000000000815</v>
      </c>
    </row>
    <row r="18" spans="1:13" ht="15">
      <c r="A18" s="1">
        <v>17</v>
      </c>
      <c r="B18" s="81" t="s">
        <v>16</v>
      </c>
      <c r="C18" s="8">
        <v>15945</v>
      </c>
      <c r="D18" s="12">
        <v>16506</v>
      </c>
      <c r="E18" s="9">
        <v>16325</v>
      </c>
      <c r="F18" s="33">
        <f t="shared" si="0"/>
        <v>0.008544861175448375</v>
      </c>
      <c r="G18" s="33">
        <f t="shared" si="1"/>
        <v>0.02383192223267482</v>
      </c>
      <c r="H18" s="8">
        <f t="shared" si="2"/>
        <v>380</v>
      </c>
      <c r="I18" s="27">
        <f t="shared" si="3"/>
        <v>0.012766672266084328</v>
      </c>
      <c r="J18" s="9">
        <v>16440.68</v>
      </c>
      <c r="K18" s="12">
        <v>16452.03</v>
      </c>
      <c r="L18" s="27">
        <f t="shared" si="4"/>
        <v>0.0006903607393367273</v>
      </c>
      <c r="M18" s="12">
        <f t="shared" si="5"/>
        <v>11.349999999998545</v>
      </c>
    </row>
    <row r="19" spans="1:13" ht="15">
      <c r="A19" s="1">
        <v>18</v>
      </c>
      <c r="B19" s="81" t="s">
        <v>17</v>
      </c>
      <c r="C19" s="8">
        <v>3043</v>
      </c>
      <c r="D19" s="12">
        <v>2872</v>
      </c>
      <c r="E19" s="9">
        <v>2839</v>
      </c>
      <c r="F19" s="33">
        <f t="shared" si="0"/>
        <v>0.0014859945407104404</v>
      </c>
      <c r="G19" s="33">
        <f t="shared" si="1"/>
        <v>-0.0670391061452514</v>
      </c>
      <c r="H19" s="8">
        <f t="shared" si="2"/>
        <v>-204</v>
      </c>
      <c r="I19" s="27">
        <f t="shared" si="3"/>
        <v>-0.006853687216529481</v>
      </c>
      <c r="J19" s="9">
        <v>2849.405</v>
      </c>
      <c r="K19" s="12">
        <v>2834.844</v>
      </c>
      <c r="L19" s="27">
        <f t="shared" si="4"/>
        <v>-0.005110189671177017</v>
      </c>
      <c r="M19" s="12">
        <f t="shared" si="5"/>
        <v>-14.56100000000015</v>
      </c>
    </row>
    <row r="20" spans="1:13" ht="15">
      <c r="A20" s="1">
        <v>19</v>
      </c>
      <c r="B20" s="81" t="s">
        <v>18</v>
      </c>
      <c r="C20" s="8">
        <v>11945</v>
      </c>
      <c r="D20" s="12">
        <v>12268</v>
      </c>
      <c r="E20" s="9">
        <v>11943</v>
      </c>
      <c r="F20" s="33">
        <f t="shared" si="0"/>
        <v>0.006251226769885449</v>
      </c>
      <c r="G20" s="33">
        <f t="shared" si="1"/>
        <v>-0.00016743407283382168</v>
      </c>
      <c r="H20" s="8">
        <f t="shared" si="2"/>
        <v>-2</v>
      </c>
      <c r="I20" s="27">
        <f t="shared" si="3"/>
        <v>-6.719301192675962E-05</v>
      </c>
      <c r="J20" s="9">
        <v>12276.14</v>
      </c>
      <c r="K20" s="12">
        <v>12005.2</v>
      </c>
      <c r="L20" s="27">
        <f t="shared" si="4"/>
        <v>-0.022070455371150762</v>
      </c>
      <c r="M20" s="12">
        <f t="shared" si="5"/>
        <v>-270.9399999999987</v>
      </c>
    </row>
    <row r="21" spans="1:13" ht="15">
      <c r="A21" s="1">
        <v>20</v>
      </c>
      <c r="B21" s="81" t="s">
        <v>19</v>
      </c>
      <c r="C21" s="8">
        <v>34052</v>
      </c>
      <c r="D21" s="12">
        <v>35016</v>
      </c>
      <c r="E21" s="9">
        <v>34525</v>
      </c>
      <c r="F21" s="33">
        <f t="shared" si="0"/>
        <v>0.01807113825925606</v>
      </c>
      <c r="G21" s="33">
        <f t="shared" si="1"/>
        <v>0.013890520380594386</v>
      </c>
      <c r="H21" s="8">
        <f t="shared" si="2"/>
        <v>473</v>
      </c>
      <c r="I21" s="27">
        <f t="shared" si="3"/>
        <v>0.015891147320678648</v>
      </c>
      <c r="J21" s="9">
        <v>35071.64</v>
      </c>
      <c r="K21" s="12">
        <v>35045.54</v>
      </c>
      <c r="L21" s="27">
        <f t="shared" si="4"/>
        <v>-0.0007441910329827332</v>
      </c>
      <c r="M21" s="12">
        <f t="shared" si="5"/>
        <v>-26.099999999998545</v>
      </c>
    </row>
    <row r="22" spans="1:13" ht="15">
      <c r="A22" s="1">
        <v>21</v>
      </c>
      <c r="B22" s="81" t="s">
        <v>20</v>
      </c>
      <c r="C22" s="8">
        <v>15359</v>
      </c>
      <c r="D22" s="12">
        <v>9936</v>
      </c>
      <c r="E22" s="9">
        <v>9766</v>
      </c>
      <c r="F22" s="33">
        <f t="shared" si="0"/>
        <v>0.005111737472553069</v>
      </c>
      <c r="G22" s="33">
        <f t="shared" si="1"/>
        <v>-0.3641513119343707</v>
      </c>
      <c r="H22" s="8">
        <f t="shared" si="2"/>
        <v>-5593</v>
      </c>
      <c r="I22" s="27">
        <f t="shared" si="3"/>
        <v>-0.18790525785318327</v>
      </c>
      <c r="J22" s="9">
        <v>10208.77</v>
      </c>
      <c r="K22" s="12">
        <v>9956.915</v>
      </c>
      <c r="L22" s="27">
        <f t="shared" si="4"/>
        <v>-0.024670454912785727</v>
      </c>
      <c r="M22" s="12">
        <f t="shared" si="5"/>
        <v>-251.85499999999956</v>
      </c>
    </row>
    <row r="23" spans="1:13" ht="15">
      <c r="A23" s="1">
        <v>22</v>
      </c>
      <c r="B23" s="81" t="s">
        <v>21</v>
      </c>
      <c r="C23" s="8">
        <v>11097</v>
      </c>
      <c r="D23" s="12">
        <v>11223</v>
      </c>
      <c r="E23" s="9">
        <v>11132</v>
      </c>
      <c r="F23" s="33">
        <f t="shared" si="0"/>
        <v>0.005826731675656436</v>
      </c>
      <c r="G23" s="33">
        <f t="shared" si="1"/>
        <v>0.0031540055870956114</v>
      </c>
      <c r="H23" s="8">
        <f t="shared" si="2"/>
        <v>35</v>
      </c>
      <c r="I23" s="27">
        <f t="shared" si="3"/>
        <v>0.0011758777087182933</v>
      </c>
      <c r="J23" s="9">
        <v>11267.5</v>
      </c>
      <c r="K23" s="12">
        <v>11263.77</v>
      </c>
      <c r="L23" s="27">
        <f t="shared" si="4"/>
        <v>-0.0003310406035056191</v>
      </c>
      <c r="M23" s="108">
        <f t="shared" si="5"/>
        <v>-3.7299999999995634</v>
      </c>
    </row>
    <row r="24" spans="1:13" ht="15">
      <c r="A24" s="1">
        <v>23</v>
      </c>
      <c r="B24" s="81" t="s">
        <v>22</v>
      </c>
      <c r="C24" s="8">
        <v>9640</v>
      </c>
      <c r="D24" s="12">
        <v>9692</v>
      </c>
      <c r="E24" s="9">
        <v>9647</v>
      </c>
      <c r="F24" s="33">
        <f t="shared" si="0"/>
        <v>0.0050494502762358645</v>
      </c>
      <c r="G24" s="33">
        <f t="shared" si="1"/>
        <v>0.0007261410788381743</v>
      </c>
      <c r="H24" s="8">
        <f t="shared" si="2"/>
        <v>7</v>
      </c>
      <c r="I24" s="27">
        <f t="shared" si="3"/>
        <v>0.00023517554174365865</v>
      </c>
      <c r="J24" s="9">
        <v>9708.565</v>
      </c>
      <c r="K24" s="12">
        <v>9698.376</v>
      </c>
      <c r="L24" s="27">
        <f t="shared" si="4"/>
        <v>-0.0010494856860926722</v>
      </c>
      <c r="M24" s="12">
        <f t="shared" si="5"/>
        <v>-10.189000000000306</v>
      </c>
    </row>
    <row r="25" spans="1:13" ht="15">
      <c r="A25" s="1">
        <v>24</v>
      </c>
      <c r="B25" s="81" t="s">
        <v>23</v>
      </c>
      <c r="C25" s="8">
        <v>4402</v>
      </c>
      <c r="D25" s="12">
        <v>4248</v>
      </c>
      <c r="E25" s="9">
        <v>4204</v>
      </c>
      <c r="F25" s="33">
        <f t="shared" si="0"/>
        <v>0.0022004653219960166</v>
      </c>
      <c r="G25" s="33">
        <f t="shared" si="1"/>
        <v>-0.04497955474784189</v>
      </c>
      <c r="H25" s="8">
        <f t="shared" si="2"/>
        <v>-198</v>
      </c>
      <c r="I25" s="27">
        <f t="shared" si="3"/>
        <v>-0.006652108180749202</v>
      </c>
      <c r="J25" s="9">
        <v>4293.956</v>
      </c>
      <c r="K25" s="12">
        <v>4206.968</v>
      </c>
      <c r="L25" s="27">
        <f t="shared" si="4"/>
        <v>-0.020258242049988467</v>
      </c>
      <c r="M25" s="12">
        <f t="shared" si="5"/>
        <v>-86.98800000000028</v>
      </c>
    </row>
    <row r="26" spans="1:13" ht="15">
      <c r="A26" s="1">
        <v>25</v>
      </c>
      <c r="B26" s="81" t="s">
        <v>24</v>
      </c>
      <c r="C26" s="8">
        <v>12779</v>
      </c>
      <c r="D26" s="12">
        <v>12212</v>
      </c>
      <c r="E26" s="9">
        <v>12067</v>
      </c>
      <c r="F26" s="33">
        <f t="shared" si="0"/>
        <v>0.0063161310752916115</v>
      </c>
      <c r="G26" s="33">
        <f t="shared" si="1"/>
        <v>-0.05571640973472103</v>
      </c>
      <c r="H26" s="8">
        <f t="shared" si="2"/>
        <v>-712</v>
      </c>
      <c r="I26" s="27">
        <f t="shared" si="3"/>
        <v>-0.023920712245926425</v>
      </c>
      <c r="J26" s="9">
        <v>12230.63</v>
      </c>
      <c r="K26" s="12">
        <v>12097.43</v>
      </c>
      <c r="L26" s="27">
        <f t="shared" si="4"/>
        <v>-0.01089069001351516</v>
      </c>
      <c r="M26" s="12">
        <f t="shared" si="5"/>
        <v>-133.1999999999989</v>
      </c>
    </row>
    <row r="27" spans="1:13" ht="15">
      <c r="A27" s="1">
        <v>26</v>
      </c>
      <c r="B27" s="81" t="s">
        <v>25</v>
      </c>
      <c r="C27" s="8">
        <v>17751</v>
      </c>
      <c r="D27" s="12">
        <v>16508</v>
      </c>
      <c r="E27" s="9">
        <v>16129</v>
      </c>
      <c r="F27" s="33">
        <f t="shared" si="0"/>
        <v>0.008442270499161216</v>
      </c>
      <c r="G27" s="33">
        <f t="shared" si="1"/>
        <v>-0.09137513379527915</v>
      </c>
      <c r="H27" s="8">
        <f t="shared" si="2"/>
        <v>-1622</v>
      </c>
      <c r="I27" s="27">
        <f t="shared" si="3"/>
        <v>-0.05449353267260205</v>
      </c>
      <c r="J27" s="9">
        <v>16884.7</v>
      </c>
      <c r="K27" s="12">
        <v>16669.53</v>
      </c>
      <c r="L27" s="27">
        <f t="shared" si="4"/>
        <v>-0.012743489668161228</v>
      </c>
      <c r="M27" s="12">
        <f t="shared" si="5"/>
        <v>-215.1700000000019</v>
      </c>
    </row>
    <row r="28" spans="1:13" ht="15">
      <c r="A28" s="1">
        <v>27</v>
      </c>
      <c r="B28" s="81" t="s">
        <v>26</v>
      </c>
      <c r="C28" s="8">
        <v>36585</v>
      </c>
      <c r="D28" s="12">
        <v>38820</v>
      </c>
      <c r="E28" s="9">
        <v>38446</v>
      </c>
      <c r="F28" s="33">
        <f t="shared" si="0"/>
        <v>0.020123475206817044</v>
      </c>
      <c r="G28" s="33">
        <f t="shared" si="1"/>
        <v>0.05086784201175345</v>
      </c>
      <c r="H28" s="8">
        <f t="shared" si="2"/>
        <v>1861</v>
      </c>
      <c r="I28" s="27">
        <f t="shared" si="3"/>
        <v>0.06252309759784982</v>
      </c>
      <c r="J28" s="9">
        <v>39341.68</v>
      </c>
      <c r="K28" s="12">
        <v>39418.5</v>
      </c>
      <c r="L28" s="27">
        <f t="shared" si="4"/>
        <v>0.001952636491375043</v>
      </c>
      <c r="M28" s="12">
        <f t="shared" si="5"/>
        <v>76.81999999999971</v>
      </c>
    </row>
    <row r="29" spans="1:13" ht="15">
      <c r="A29" s="1">
        <v>28</v>
      </c>
      <c r="B29" s="81" t="s">
        <v>27</v>
      </c>
      <c r="C29" s="8">
        <v>9323</v>
      </c>
      <c r="D29" s="12">
        <v>9084</v>
      </c>
      <c r="E29" s="9">
        <v>8979</v>
      </c>
      <c r="F29" s="33">
        <f t="shared" si="0"/>
        <v>0.004699804501951055</v>
      </c>
      <c r="G29" s="33">
        <f t="shared" si="1"/>
        <v>-0.036897994207873</v>
      </c>
      <c r="H29" s="8">
        <f t="shared" si="2"/>
        <v>-344</v>
      </c>
      <c r="I29" s="27">
        <f t="shared" si="3"/>
        <v>-0.011557198051402654</v>
      </c>
      <c r="J29" s="9">
        <v>9083.433</v>
      </c>
      <c r="K29" s="12">
        <v>9032.648</v>
      </c>
      <c r="L29" s="27">
        <f t="shared" si="4"/>
        <v>-0.005590947827765303</v>
      </c>
      <c r="M29" s="12">
        <f t="shared" si="5"/>
        <v>-50.78500000000167</v>
      </c>
    </row>
    <row r="30" spans="1:13" ht="15">
      <c r="A30" s="1">
        <v>29</v>
      </c>
      <c r="B30" s="81" t="s">
        <v>28</v>
      </c>
      <c r="C30" s="8">
        <v>2459</v>
      </c>
      <c r="D30" s="12">
        <v>2488</v>
      </c>
      <c r="E30" s="9">
        <v>2457</v>
      </c>
      <c r="F30" s="33">
        <f t="shared" si="0"/>
        <v>0.0012860474063140373</v>
      </c>
      <c r="G30" s="33">
        <f t="shared" si="1"/>
        <v>-0.0008133387555917039</v>
      </c>
      <c r="H30" s="8">
        <f t="shared" si="2"/>
        <v>-2</v>
      </c>
      <c r="I30" s="27">
        <f t="shared" si="3"/>
        <v>-6.719301192675962E-05</v>
      </c>
      <c r="J30" s="9">
        <v>2508.526</v>
      </c>
      <c r="K30" s="12">
        <v>2474.707</v>
      </c>
      <c r="L30" s="27">
        <f t="shared" si="4"/>
        <v>-0.013481622275391987</v>
      </c>
      <c r="M30" s="12">
        <f t="shared" si="5"/>
        <v>-33.81899999999996</v>
      </c>
    </row>
    <row r="31" spans="1:13" ht="15">
      <c r="A31" s="1">
        <v>30</v>
      </c>
      <c r="B31" s="81" t="s">
        <v>29</v>
      </c>
      <c r="C31" s="8">
        <v>3369</v>
      </c>
      <c r="D31" s="12">
        <v>3122</v>
      </c>
      <c r="E31" s="9">
        <v>3090</v>
      </c>
      <c r="F31" s="33">
        <f t="shared" si="0"/>
        <v>0.0016173734169761399</v>
      </c>
      <c r="G31" s="33">
        <f t="shared" si="1"/>
        <v>-0.08281389136242208</v>
      </c>
      <c r="H31" s="8">
        <f t="shared" si="2"/>
        <v>-279</v>
      </c>
      <c r="I31" s="27">
        <f t="shared" si="3"/>
        <v>-0.009373425163782966</v>
      </c>
      <c r="J31" s="9">
        <v>3126.814</v>
      </c>
      <c r="K31" s="12">
        <v>3055.419</v>
      </c>
      <c r="L31" s="27">
        <f t="shared" si="4"/>
        <v>-0.022833145815517004</v>
      </c>
      <c r="M31" s="12">
        <f t="shared" si="5"/>
        <v>-71.39499999999998</v>
      </c>
    </row>
    <row r="32" spans="1:13" ht="15">
      <c r="A32" s="1">
        <v>31</v>
      </c>
      <c r="B32" s="81" t="s">
        <v>30</v>
      </c>
      <c r="C32" s="8">
        <v>35687</v>
      </c>
      <c r="D32" s="12">
        <v>37620</v>
      </c>
      <c r="E32" s="9">
        <v>37233</v>
      </c>
      <c r="F32" s="33">
        <f t="shared" si="0"/>
        <v>0.0194885645418358</v>
      </c>
      <c r="G32" s="33">
        <f t="shared" si="1"/>
        <v>0.04332109731835122</v>
      </c>
      <c r="H32" s="8">
        <f t="shared" si="2"/>
        <v>1546</v>
      </c>
      <c r="I32" s="27">
        <f t="shared" si="3"/>
        <v>0.051940198219385184</v>
      </c>
      <c r="J32" s="9">
        <v>37852.86</v>
      </c>
      <c r="K32" s="12">
        <v>37948.3</v>
      </c>
      <c r="L32" s="27">
        <f t="shared" si="4"/>
        <v>0.0025213418484099307</v>
      </c>
      <c r="M32" s="12">
        <f t="shared" si="5"/>
        <v>95.44000000000233</v>
      </c>
    </row>
    <row r="33" spans="1:13" ht="15">
      <c r="A33" s="1">
        <v>32</v>
      </c>
      <c r="B33" s="81" t="s">
        <v>31</v>
      </c>
      <c r="C33" s="8">
        <v>11132</v>
      </c>
      <c r="D33" s="12">
        <v>11022</v>
      </c>
      <c r="E33" s="9">
        <v>10804</v>
      </c>
      <c r="F33" s="33">
        <f t="shared" si="0"/>
        <v>0.005655049319420781</v>
      </c>
      <c r="G33" s="33">
        <f t="shared" si="1"/>
        <v>-0.029464606539705354</v>
      </c>
      <c r="H33" s="8">
        <f t="shared" si="2"/>
        <v>-328</v>
      </c>
      <c r="I33" s="27">
        <f t="shared" si="3"/>
        <v>-0.011019653955988577</v>
      </c>
      <c r="J33" s="9">
        <v>10958.17</v>
      </c>
      <c r="K33" s="12">
        <v>10898.1</v>
      </c>
      <c r="L33" s="27">
        <f t="shared" si="4"/>
        <v>-0.005481754709043545</v>
      </c>
      <c r="M33" s="12">
        <f t="shared" si="5"/>
        <v>-60.06999999999971</v>
      </c>
    </row>
    <row r="34" spans="1:13" ht="15">
      <c r="A34" s="1">
        <v>33</v>
      </c>
      <c r="B34" s="81" t="s">
        <v>32</v>
      </c>
      <c r="C34" s="8">
        <v>43466</v>
      </c>
      <c r="D34" s="12">
        <v>44023</v>
      </c>
      <c r="E34" s="9">
        <v>43291</v>
      </c>
      <c r="F34" s="33">
        <f aca="true" t="shared" si="6" ref="F34:F65">E34/$E$83</f>
        <v>0.022659453914017497</v>
      </c>
      <c r="G34" s="33">
        <f aca="true" t="shared" si="7" ref="G34:G65">(E34-C34)/C34</f>
        <v>-0.0040261353701743895</v>
      </c>
      <c r="H34" s="8">
        <f aca="true" t="shared" si="8" ref="H34:H65">E34-C34</f>
        <v>-175</v>
      </c>
      <c r="I34" s="27">
        <f aca="true" t="shared" si="9" ref="I34:I65">H34/$H$83</f>
        <v>-0.005879388543591466</v>
      </c>
      <c r="J34" s="9">
        <v>44230.36</v>
      </c>
      <c r="K34" s="12">
        <v>43659.91</v>
      </c>
      <c r="L34" s="27">
        <f aca="true" t="shared" si="10" ref="L34:L65">(K34-J34)/J34</f>
        <v>-0.012897249762380344</v>
      </c>
      <c r="M34" s="12">
        <f aca="true" t="shared" si="11" ref="M34:M65">K34-J34</f>
        <v>-570.4499999999971</v>
      </c>
    </row>
    <row r="35" spans="1:13" ht="15">
      <c r="A35" s="1">
        <v>34</v>
      </c>
      <c r="B35" s="81" t="s">
        <v>33</v>
      </c>
      <c r="C35" s="8">
        <v>432892</v>
      </c>
      <c r="D35" s="12">
        <v>476046</v>
      </c>
      <c r="E35" s="9">
        <v>470623</v>
      </c>
      <c r="F35" s="33">
        <f t="shared" si="6"/>
        <v>0.24633434615455077</v>
      </c>
      <c r="G35" s="33">
        <f t="shared" si="7"/>
        <v>0.08716030788279756</v>
      </c>
      <c r="H35" s="8">
        <f t="shared" si="8"/>
        <v>37731</v>
      </c>
      <c r="I35" s="27">
        <f t="shared" si="9"/>
        <v>1.2676297665042835</v>
      </c>
      <c r="J35" s="9">
        <v>479760</v>
      </c>
      <c r="K35" s="12">
        <v>480240.3</v>
      </c>
      <c r="L35" s="27">
        <f t="shared" si="10"/>
        <v>0.0010011255627813665</v>
      </c>
      <c r="M35" s="12">
        <f t="shared" si="11"/>
        <v>480.29999999998836</v>
      </c>
    </row>
    <row r="36" spans="1:13" ht="15">
      <c r="A36" s="1">
        <v>35</v>
      </c>
      <c r="B36" s="81" t="s">
        <v>34</v>
      </c>
      <c r="C36" s="8">
        <v>123172</v>
      </c>
      <c r="D36" s="12">
        <v>117187</v>
      </c>
      <c r="E36" s="9">
        <v>114996</v>
      </c>
      <c r="F36" s="33">
        <f t="shared" si="6"/>
        <v>0.0601914153587664</v>
      </c>
      <c r="G36" s="33">
        <f t="shared" si="7"/>
        <v>-0.06637872243691748</v>
      </c>
      <c r="H36" s="8">
        <f t="shared" si="8"/>
        <v>-8176</v>
      </c>
      <c r="I36" s="27">
        <f t="shared" si="9"/>
        <v>-0.27468503275659334</v>
      </c>
      <c r="J36" s="9">
        <v>117829.3</v>
      </c>
      <c r="K36" s="12">
        <v>116370.9</v>
      </c>
      <c r="L36" s="27">
        <f t="shared" si="10"/>
        <v>-0.012377227056428314</v>
      </c>
      <c r="M36" s="12">
        <f t="shared" si="11"/>
        <v>-1458.4000000000087</v>
      </c>
    </row>
    <row r="37" spans="1:13" ht="15">
      <c r="A37" s="1">
        <v>36</v>
      </c>
      <c r="B37" s="81" t="s">
        <v>35</v>
      </c>
      <c r="C37" s="8">
        <v>4554</v>
      </c>
      <c r="D37" s="12">
        <v>4547</v>
      </c>
      <c r="E37" s="9">
        <v>4507</v>
      </c>
      <c r="F37" s="33">
        <f t="shared" si="6"/>
        <v>0.0023590621327868808</v>
      </c>
      <c r="G37" s="33">
        <f t="shared" si="7"/>
        <v>-0.010320597277119016</v>
      </c>
      <c r="H37" s="8">
        <f t="shared" si="8"/>
        <v>-47</v>
      </c>
      <c r="I37" s="27">
        <f t="shared" si="9"/>
        <v>-0.001579035780278851</v>
      </c>
      <c r="J37" s="9">
        <v>4554.926</v>
      </c>
      <c r="K37" s="12">
        <v>4545.133</v>
      </c>
      <c r="L37" s="27">
        <f t="shared" si="10"/>
        <v>-0.00214998004358371</v>
      </c>
      <c r="M37" s="12">
        <f t="shared" si="11"/>
        <v>-9.793000000000575</v>
      </c>
    </row>
    <row r="38" spans="1:13" ht="15">
      <c r="A38" s="1">
        <v>37</v>
      </c>
      <c r="B38" s="81" t="s">
        <v>36</v>
      </c>
      <c r="C38" s="8">
        <v>9261</v>
      </c>
      <c r="D38" s="12">
        <v>9266</v>
      </c>
      <c r="E38" s="9">
        <v>9163</v>
      </c>
      <c r="F38" s="33">
        <f t="shared" si="6"/>
        <v>0.004796114116424715</v>
      </c>
      <c r="G38" s="33">
        <f t="shared" si="7"/>
        <v>-0.010582010582010581</v>
      </c>
      <c r="H38" s="8">
        <f t="shared" si="8"/>
        <v>-98</v>
      </c>
      <c r="I38" s="27">
        <f t="shared" si="9"/>
        <v>-0.003292457584411221</v>
      </c>
      <c r="J38" s="9">
        <v>9284.697</v>
      </c>
      <c r="K38" s="12">
        <v>9217.029</v>
      </c>
      <c r="L38" s="27">
        <f t="shared" si="10"/>
        <v>-0.007288121518666648</v>
      </c>
      <c r="M38" s="12">
        <f t="shared" si="11"/>
        <v>-67.66799999999967</v>
      </c>
    </row>
    <row r="39" spans="1:13" ht="15">
      <c r="A39" s="1">
        <v>38</v>
      </c>
      <c r="B39" s="81" t="s">
        <v>37</v>
      </c>
      <c r="C39" s="8">
        <v>29451</v>
      </c>
      <c r="D39" s="12">
        <v>30663</v>
      </c>
      <c r="E39" s="9">
        <v>30159</v>
      </c>
      <c r="F39" s="33">
        <f t="shared" si="6"/>
        <v>0.0157858786027778</v>
      </c>
      <c r="G39" s="33">
        <f t="shared" si="7"/>
        <v>0.024039930732402976</v>
      </c>
      <c r="H39" s="8">
        <f t="shared" si="8"/>
        <v>708</v>
      </c>
      <c r="I39" s="27">
        <f t="shared" si="9"/>
        <v>0.023786326222072905</v>
      </c>
      <c r="J39" s="9">
        <v>30472.59</v>
      </c>
      <c r="K39" s="12">
        <v>30077.96</v>
      </c>
      <c r="L39" s="27">
        <f t="shared" si="10"/>
        <v>-0.01295032683470624</v>
      </c>
      <c r="M39" s="12">
        <f t="shared" si="11"/>
        <v>-394.630000000001</v>
      </c>
    </row>
    <row r="40" spans="1:13" ht="15">
      <c r="A40" s="1">
        <v>39</v>
      </c>
      <c r="B40" s="81" t="s">
        <v>38</v>
      </c>
      <c r="C40" s="8">
        <v>9648</v>
      </c>
      <c r="D40" s="12">
        <v>9810</v>
      </c>
      <c r="E40" s="9">
        <v>9723</v>
      </c>
      <c r="F40" s="33">
        <f t="shared" si="6"/>
        <v>0.005089230334388029</v>
      </c>
      <c r="G40" s="33">
        <f t="shared" si="7"/>
        <v>0.00777363184079602</v>
      </c>
      <c r="H40" s="8">
        <f t="shared" si="8"/>
        <v>75</v>
      </c>
      <c r="I40" s="27">
        <f t="shared" si="9"/>
        <v>0.0025197379472534855</v>
      </c>
      <c r="J40" s="9">
        <v>9795.791</v>
      </c>
      <c r="K40" s="12">
        <v>9779.845</v>
      </c>
      <c r="L40" s="27">
        <f t="shared" si="10"/>
        <v>-0.0016278419986706448</v>
      </c>
      <c r="M40" s="12">
        <f t="shared" si="11"/>
        <v>-15.945999999999913</v>
      </c>
    </row>
    <row r="41" spans="1:13" ht="15">
      <c r="A41" s="1">
        <v>40</v>
      </c>
      <c r="B41" s="81" t="s">
        <v>39</v>
      </c>
      <c r="C41" s="8">
        <v>5427</v>
      </c>
      <c r="D41" s="12">
        <v>5344</v>
      </c>
      <c r="E41" s="9">
        <v>5190</v>
      </c>
      <c r="F41" s="33">
        <f t="shared" si="6"/>
        <v>0.002716559234338565</v>
      </c>
      <c r="G41" s="33">
        <f t="shared" si="7"/>
        <v>-0.04367053620784964</v>
      </c>
      <c r="H41" s="8">
        <f t="shared" si="8"/>
        <v>-237</v>
      </c>
      <c r="I41" s="27">
        <f t="shared" si="9"/>
        <v>-0.007962371913321015</v>
      </c>
      <c r="J41" s="9">
        <v>5327.097</v>
      </c>
      <c r="K41" s="12">
        <v>5226.611</v>
      </c>
      <c r="L41" s="27">
        <f t="shared" si="10"/>
        <v>-0.01886318195444909</v>
      </c>
      <c r="M41" s="12">
        <f t="shared" si="11"/>
        <v>-100.48599999999988</v>
      </c>
    </row>
    <row r="42" spans="1:13" ht="15">
      <c r="A42" s="1">
        <v>41</v>
      </c>
      <c r="B42" s="81" t="s">
        <v>40</v>
      </c>
      <c r="C42" s="8">
        <v>35556</v>
      </c>
      <c r="D42" s="12">
        <v>33043</v>
      </c>
      <c r="E42" s="9">
        <v>32549</v>
      </c>
      <c r="F42" s="33">
        <f t="shared" si="6"/>
        <v>0.017036856747299798</v>
      </c>
      <c r="G42" s="33">
        <f t="shared" si="7"/>
        <v>-0.08457081786477669</v>
      </c>
      <c r="H42" s="8">
        <f t="shared" si="8"/>
        <v>-3007</v>
      </c>
      <c r="I42" s="27">
        <f t="shared" si="9"/>
        <v>-0.10102469343188308</v>
      </c>
      <c r="J42" s="9">
        <v>33250.18</v>
      </c>
      <c r="K42" s="12">
        <v>32934.92</v>
      </c>
      <c r="L42" s="27">
        <f t="shared" si="10"/>
        <v>-0.00948145243123502</v>
      </c>
      <c r="M42" s="12">
        <f t="shared" si="11"/>
        <v>-315.26000000000204</v>
      </c>
    </row>
    <row r="43" spans="1:13" ht="15">
      <c r="A43" s="1">
        <v>42</v>
      </c>
      <c r="B43" s="81" t="s">
        <v>41</v>
      </c>
      <c r="C43" s="8">
        <v>53610</v>
      </c>
      <c r="D43" s="12">
        <v>56524</v>
      </c>
      <c r="E43" s="9">
        <v>55986</v>
      </c>
      <c r="F43" s="33">
        <f t="shared" si="6"/>
        <v>0.029304293890882252</v>
      </c>
      <c r="G43" s="33">
        <f t="shared" si="7"/>
        <v>0.044320089535534415</v>
      </c>
      <c r="H43" s="8">
        <f t="shared" si="8"/>
        <v>2376</v>
      </c>
      <c r="I43" s="27">
        <f t="shared" si="9"/>
        <v>0.07982529816899042</v>
      </c>
      <c r="J43" s="9">
        <v>56638.34</v>
      </c>
      <c r="K43" s="12">
        <v>56368.13</v>
      </c>
      <c r="L43" s="27">
        <f t="shared" si="10"/>
        <v>-0.004770796601736547</v>
      </c>
      <c r="M43" s="12">
        <f t="shared" si="11"/>
        <v>-270.2099999999991</v>
      </c>
    </row>
    <row r="44" spans="1:13" ht="15">
      <c r="A44" s="1">
        <v>43</v>
      </c>
      <c r="B44" s="81" t="s">
        <v>42</v>
      </c>
      <c r="C44" s="8">
        <v>12094</v>
      </c>
      <c r="D44" s="12">
        <v>12329</v>
      </c>
      <c r="E44" s="9">
        <v>12232</v>
      </c>
      <c r="F44" s="33">
        <f t="shared" si="6"/>
        <v>0.00640249567522723</v>
      </c>
      <c r="G44" s="33">
        <f t="shared" si="7"/>
        <v>0.011410616834794112</v>
      </c>
      <c r="H44" s="8">
        <f t="shared" si="8"/>
        <v>138</v>
      </c>
      <c r="I44" s="27">
        <f t="shared" si="9"/>
        <v>0.004636317822946413</v>
      </c>
      <c r="J44" s="9">
        <v>12275.95</v>
      </c>
      <c r="K44" s="12">
        <v>12266.12</v>
      </c>
      <c r="L44" s="27">
        <f t="shared" si="10"/>
        <v>-0.0008007526912377394</v>
      </c>
      <c r="M44" s="12">
        <f t="shared" si="11"/>
        <v>-9.829999999999927</v>
      </c>
    </row>
    <row r="45" spans="1:13" ht="15">
      <c r="A45" s="1">
        <v>44</v>
      </c>
      <c r="B45" s="81" t="s">
        <v>43</v>
      </c>
      <c r="C45" s="8">
        <v>14178</v>
      </c>
      <c r="D45" s="12">
        <v>14767</v>
      </c>
      <c r="E45" s="9">
        <v>14601</v>
      </c>
      <c r="F45" s="33">
        <f t="shared" si="6"/>
        <v>0.007642481961575604</v>
      </c>
      <c r="G45" s="33">
        <f t="shared" si="7"/>
        <v>0.029834955564959798</v>
      </c>
      <c r="H45" s="8">
        <f t="shared" si="8"/>
        <v>423</v>
      </c>
      <c r="I45" s="27">
        <f t="shared" si="9"/>
        <v>0.01421132202250966</v>
      </c>
      <c r="J45" s="9">
        <v>14779.12</v>
      </c>
      <c r="K45" s="12">
        <v>14710.87</v>
      </c>
      <c r="L45" s="27">
        <f t="shared" si="10"/>
        <v>-0.00461800161308657</v>
      </c>
      <c r="M45" s="12">
        <f t="shared" si="11"/>
        <v>-68.25</v>
      </c>
    </row>
    <row r="46" spans="1:13" ht="15">
      <c r="A46" s="1">
        <v>45</v>
      </c>
      <c r="B46" s="81" t="s">
        <v>44</v>
      </c>
      <c r="C46" s="8">
        <v>31640</v>
      </c>
      <c r="D46" s="12">
        <v>34391</v>
      </c>
      <c r="E46" s="9">
        <v>34439</v>
      </c>
      <c r="F46" s="33">
        <f t="shared" si="6"/>
        <v>0.01802612398292598</v>
      </c>
      <c r="G46" s="33">
        <f t="shared" si="7"/>
        <v>0.08846396965865992</v>
      </c>
      <c r="H46" s="8">
        <f t="shared" si="8"/>
        <v>2799</v>
      </c>
      <c r="I46" s="27">
        <f t="shared" si="9"/>
        <v>0.09403662019150008</v>
      </c>
      <c r="J46" s="9">
        <v>34641.35</v>
      </c>
      <c r="K46" s="12">
        <v>34816.22</v>
      </c>
      <c r="L46" s="27">
        <f t="shared" si="10"/>
        <v>0.005048013429037917</v>
      </c>
      <c r="M46" s="12">
        <f t="shared" si="11"/>
        <v>174.87000000000262</v>
      </c>
    </row>
    <row r="47" spans="1:13" ht="15">
      <c r="A47" s="1">
        <v>46</v>
      </c>
      <c r="B47" s="81" t="s">
        <v>45</v>
      </c>
      <c r="C47" s="8">
        <v>22538</v>
      </c>
      <c r="D47" s="12">
        <v>22458</v>
      </c>
      <c r="E47" s="9">
        <v>22156</v>
      </c>
      <c r="F47" s="33">
        <f t="shared" si="6"/>
        <v>0.011596933794991377</v>
      </c>
      <c r="G47" s="33">
        <f t="shared" si="7"/>
        <v>-0.01694915254237288</v>
      </c>
      <c r="H47" s="8">
        <f t="shared" si="8"/>
        <v>-382</v>
      </c>
      <c r="I47" s="27">
        <f t="shared" si="9"/>
        <v>-0.012833865278011086</v>
      </c>
      <c r="J47" s="9">
        <v>22454.18</v>
      </c>
      <c r="K47" s="12">
        <v>22315.85</v>
      </c>
      <c r="L47" s="27">
        <f t="shared" si="10"/>
        <v>-0.006160545608880028</v>
      </c>
      <c r="M47" s="12">
        <f t="shared" si="11"/>
        <v>-138.33000000000175</v>
      </c>
    </row>
    <row r="48" spans="1:13" ht="15">
      <c r="A48" s="1">
        <v>47</v>
      </c>
      <c r="B48" s="81" t="s">
        <v>46</v>
      </c>
      <c r="C48" s="8">
        <v>8406</v>
      </c>
      <c r="D48" s="12">
        <v>8808</v>
      </c>
      <c r="E48" s="9">
        <v>8831</v>
      </c>
      <c r="F48" s="33">
        <f t="shared" si="6"/>
        <v>0.004622338072917893</v>
      </c>
      <c r="G48" s="33">
        <f t="shared" si="7"/>
        <v>0.05055912443492743</v>
      </c>
      <c r="H48" s="8">
        <f t="shared" si="8"/>
        <v>425</v>
      </c>
      <c r="I48" s="27">
        <f t="shared" si="9"/>
        <v>0.01427851503443642</v>
      </c>
      <c r="J48" s="9">
        <v>8929.861</v>
      </c>
      <c r="K48" s="12">
        <v>8888.96</v>
      </c>
      <c r="L48" s="27">
        <f t="shared" si="10"/>
        <v>-0.004580250465264986</v>
      </c>
      <c r="M48" s="12">
        <f t="shared" si="11"/>
        <v>-40.90100000000166</v>
      </c>
    </row>
    <row r="49" spans="1:13" ht="15">
      <c r="A49" s="1">
        <v>48</v>
      </c>
      <c r="B49" s="81" t="s">
        <v>47</v>
      </c>
      <c r="C49" s="8">
        <v>36199</v>
      </c>
      <c r="D49" s="12">
        <v>37178</v>
      </c>
      <c r="E49" s="9">
        <v>36806</v>
      </c>
      <c r="F49" s="33">
        <f t="shared" si="6"/>
        <v>0.01926506342563877</v>
      </c>
      <c r="G49" s="33">
        <f t="shared" si="7"/>
        <v>0.01676841901709992</v>
      </c>
      <c r="H49" s="8">
        <f t="shared" si="8"/>
        <v>607</v>
      </c>
      <c r="I49" s="27">
        <f t="shared" si="9"/>
        <v>0.020393079119771545</v>
      </c>
      <c r="J49" s="9">
        <v>37326.72</v>
      </c>
      <c r="K49" s="12">
        <v>37081.69</v>
      </c>
      <c r="L49" s="27">
        <f t="shared" si="10"/>
        <v>-0.006564466419765756</v>
      </c>
      <c r="M49" s="12">
        <f t="shared" si="11"/>
        <v>-245.02999999999884</v>
      </c>
    </row>
    <row r="50" spans="1:13" ht="15">
      <c r="A50" s="1">
        <v>49</v>
      </c>
      <c r="B50" s="81" t="s">
        <v>48</v>
      </c>
      <c r="C50" s="8">
        <v>4273</v>
      </c>
      <c r="D50" s="12">
        <v>3923</v>
      </c>
      <c r="E50" s="9">
        <v>3905</v>
      </c>
      <c r="F50" s="33">
        <f t="shared" si="6"/>
        <v>0.002043962198476319</v>
      </c>
      <c r="G50" s="33">
        <f t="shared" si="7"/>
        <v>-0.08612216241516499</v>
      </c>
      <c r="H50" s="8">
        <f t="shared" si="8"/>
        <v>-368</v>
      </c>
      <c r="I50" s="27">
        <f t="shared" si="9"/>
        <v>-0.01236351419452377</v>
      </c>
      <c r="J50" s="9">
        <v>3976.335</v>
      </c>
      <c r="K50" s="12">
        <v>3927.043</v>
      </c>
      <c r="L50" s="27">
        <f t="shared" si="10"/>
        <v>-0.012396339845611578</v>
      </c>
      <c r="M50" s="12">
        <f t="shared" si="11"/>
        <v>-49.291999999999916</v>
      </c>
    </row>
    <row r="51" spans="1:13" ht="15">
      <c r="A51" s="1">
        <v>50</v>
      </c>
      <c r="B51" s="81" t="s">
        <v>49</v>
      </c>
      <c r="C51" s="8">
        <v>9112</v>
      </c>
      <c r="D51" s="12">
        <v>9417</v>
      </c>
      <c r="E51" s="9">
        <v>9294</v>
      </c>
      <c r="F51" s="33">
        <f t="shared" si="6"/>
        <v>0.004864682374555418</v>
      </c>
      <c r="G51" s="33">
        <f t="shared" si="7"/>
        <v>0.01997366110623354</v>
      </c>
      <c r="H51" s="8">
        <f t="shared" si="8"/>
        <v>182</v>
      </c>
      <c r="I51" s="27">
        <f t="shared" si="9"/>
        <v>0.0061145640853351255</v>
      </c>
      <c r="J51" s="9">
        <v>9401.472</v>
      </c>
      <c r="K51" s="12">
        <v>9342.102</v>
      </c>
      <c r="L51" s="27">
        <f t="shared" si="10"/>
        <v>-0.006314968549605741</v>
      </c>
      <c r="M51" s="12">
        <f t="shared" si="11"/>
        <v>-59.36999999999898</v>
      </c>
    </row>
    <row r="52" spans="1:13" ht="15">
      <c r="A52" s="1">
        <v>51</v>
      </c>
      <c r="B52" s="81" t="s">
        <v>50</v>
      </c>
      <c r="C52" s="8">
        <v>8422</v>
      </c>
      <c r="D52" s="12">
        <v>8553</v>
      </c>
      <c r="E52" s="9">
        <v>8440</v>
      </c>
      <c r="F52" s="33">
        <f t="shared" si="6"/>
        <v>0.004417680142161365</v>
      </c>
      <c r="G52" s="33">
        <f t="shared" si="7"/>
        <v>0.0021372595582996915</v>
      </c>
      <c r="H52" s="8">
        <f t="shared" si="8"/>
        <v>18</v>
      </c>
      <c r="I52" s="27">
        <f t="shared" si="9"/>
        <v>0.0006047371073408366</v>
      </c>
      <c r="J52" s="9">
        <v>8634.043</v>
      </c>
      <c r="K52" s="12">
        <v>8569.915</v>
      </c>
      <c r="L52" s="27">
        <f t="shared" si="10"/>
        <v>-0.007427343134612463</v>
      </c>
      <c r="M52" s="12">
        <f t="shared" si="11"/>
        <v>-64.12799999999879</v>
      </c>
    </row>
    <row r="53" spans="1:13" ht="15">
      <c r="A53" s="1">
        <v>52</v>
      </c>
      <c r="B53" s="81" t="s">
        <v>51</v>
      </c>
      <c r="C53" s="8">
        <v>16048</v>
      </c>
      <c r="D53" s="12">
        <v>15584</v>
      </c>
      <c r="E53" s="9">
        <v>15357</v>
      </c>
      <c r="F53" s="33">
        <f t="shared" si="6"/>
        <v>0.008038188855826077</v>
      </c>
      <c r="G53" s="33">
        <f t="shared" si="7"/>
        <v>-0.04305832502492522</v>
      </c>
      <c r="H53" s="8">
        <f t="shared" si="8"/>
        <v>-691</v>
      </c>
      <c r="I53" s="27">
        <f t="shared" si="9"/>
        <v>-0.02321518562069545</v>
      </c>
      <c r="J53" s="9">
        <v>15692.48</v>
      </c>
      <c r="K53" s="12">
        <v>15551.28</v>
      </c>
      <c r="L53" s="27">
        <f t="shared" si="10"/>
        <v>-0.008997940414771846</v>
      </c>
      <c r="M53" s="12">
        <f t="shared" si="11"/>
        <v>-141.1999999999989</v>
      </c>
    </row>
    <row r="54" spans="1:13" ht="15">
      <c r="A54" s="1">
        <v>53</v>
      </c>
      <c r="B54" s="81" t="s">
        <v>52</v>
      </c>
      <c r="C54" s="8">
        <v>7706</v>
      </c>
      <c r="D54" s="12">
        <v>7611</v>
      </c>
      <c r="E54" s="9">
        <v>7559</v>
      </c>
      <c r="F54" s="33">
        <f t="shared" si="6"/>
        <v>0.0039565455206869386</v>
      </c>
      <c r="G54" s="33">
        <f t="shared" si="7"/>
        <v>-0.01907604464053984</v>
      </c>
      <c r="H54" s="8">
        <f t="shared" si="8"/>
        <v>-147</v>
      </c>
      <c r="I54" s="27">
        <f t="shared" si="9"/>
        <v>-0.004938686376616832</v>
      </c>
      <c r="J54" s="9">
        <v>7638.199</v>
      </c>
      <c r="K54" s="12">
        <v>7593.878</v>
      </c>
      <c r="L54" s="27">
        <f t="shared" si="10"/>
        <v>-0.005802545861923723</v>
      </c>
      <c r="M54" s="12">
        <f t="shared" si="11"/>
        <v>-44.32099999999991</v>
      </c>
    </row>
    <row r="55" spans="1:13" ht="15">
      <c r="A55" s="1">
        <v>54</v>
      </c>
      <c r="B55" s="81" t="s">
        <v>53</v>
      </c>
      <c r="C55" s="8">
        <v>23265</v>
      </c>
      <c r="D55" s="12">
        <v>23291</v>
      </c>
      <c r="E55" s="9">
        <v>23569</v>
      </c>
      <c r="F55" s="33">
        <f t="shared" si="6"/>
        <v>0.012336528823530951</v>
      </c>
      <c r="G55" s="33">
        <f t="shared" si="7"/>
        <v>0.013066838598753492</v>
      </c>
      <c r="H55" s="8">
        <f t="shared" si="8"/>
        <v>304</v>
      </c>
      <c r="I55" s="27">
        <f t="shared" si="9"/>
        <v>0.010213337812867462</v>
      </c>
      <c r="J55" s="9">
        <v>23493.82</v>
      </c>
      <c r="K55" s="12">
        <v>23566.56</v>
      </c>
      <c r="L55" s="27">
        <f t="shared" si="10"/>
        <v>0.0030961333661363544</v>
      </c>
      <c r="M55" s="12">
        <f t="shared" si="11"/>
        <v>72.7400000000016</v>
      </c>
    </row>
    <row r="56" spans="1:13" ht="15">
      <c r="A56" s="1">
        <v>55</v>
      </c>
      <c r="B56" s="81" t="s">
        <v>54</v>
      </c>
      <c r="C56" s="8">
        <v>27665</v>
      </c>
      <c r="D56" s="12">
        <v>27373</v>
      </c>
      <c r="E56" s="9">
        <v>26755</v>
      </c>
      <c r="F56" s="33">
        <f t="shared" si="6"/>
        <v>0.014004150735015087</v>
      </c>
      <c r="G56" s="33">
        <f t="shared" si="7"/>
        <v>-0.032893547804084586</v>
      </c>
      <c r="H56" s="8">
        <f t="shared" si="8"/>
        <v>-910</v>
      </c>
      <c r="I56" s="27">
        <f t="shared" si="9"/>
        <v>-0.030572820426675626</v>
      </c>
      <c r="J56" s="9">
        <v>27462.48</v>
      </c>
      <c r="K56" s="12">
        <v>27071.51</v>
      </c>
      <c r="L56" s="27">
        <f t="shared" si="10"/>
        <v>-0.014236514692045335</v>
      </c>
      <c r="M56" s="12">
        <f t="shared" si="11"/>
        <v>-390.97000000000116</v>
      </c>
    </row>
    <row r="57" spans="1:13" ht="15">
      <c r="A57" s="1">
        <v>56</v>
      </c>
      <c r="B57" s="81" t="s">
        <v>55</v>
      </c>
      <c r="C57" s="8">
        <v>3349</v>
      </c>
      <c r="D57" s="12">
        <v>2950</v>
      </c>
      <c r="E57" s="9">
        <v>2925</v>
      </c>
      <c r="F57" s="33">
        <f t="shared" si="6"/>
        <v>0.0015310088170405207</v>
      </c>
      <c r="G57" s="33">
        <f t="shared" si="7"/>
        <v>-0.1266049567034936</v>
      </c>
      <c r="H57" s="8">
        <f t="shared" si="8"/>
        <v>-424</v>
      </c>
      <c r="I57" s="27">
        <f t="shared" si="9"/>
        <v>-0.014244918528473038</v>
      </c>
      <c r="J57" s="9">
        <v>2936.19</v>
      </c>
      <c r="K57" s="12">
        <v>2841.397</v>
      </c>
      <c r="L57" s="27">
        <f t="shared" si="10"/>
        <v>-0.03228435489528952</v>
      </c>
      <c r="M57" s="12">
        <f t="shared" si="11"/>
        <v>-94.79300000000012</v>
      </c>
    </row>
    <row r="58" spans="1:13" ht="15">
      <c r="A58" s="1">
        <v>57</v>
      </c>
      <c r="B58" s="81" t="s">
        <v>56</v>
      </c>
      <c r="C58" s="8">
        <v>4579</v>
      </c>
      <c r="D58" s="12">
        <v>4576</v>
      </c>
      <c r="E58" s="9">
        <v>4516</v>
      </c>
      <c r="F58" s="33">
        <f t="shared" si="6"/>
        <v>0.0023637729291470055</v>
      </c>
      <c r="G58" s="33">
        <f t="shared" si="7"/>
        <v>-0.013758462546407512</v>
      </c>
      <c r="H58" s="8">
        <f t="shared" si="8"/>
        <v>-63</v>
      </c>
      <c r="I58" s="27">
        <f t="shared" si="9"/>
        <v>-0.002116579875692928</v>
      </c>
      <c r="J58" s="9">
        <v>4564.705</v>
      </c>
      <c r="K58" s="12">
        <v>4543.015</v>
      </c>
      <c r="L58" s="27">
        <f t="shared" si="10"/>
        <v>-0.004751676176225977</v>
      </c>
      <c r="M58" s="12">
        <f t="shared" si="11"/>
        <v>-21.6899999999996</v>
      </c>
    </row>
    <row r="59" spans="1:13" ht="15">
      <c r="A59" s="1">
        <v>58</v>
      </c>
      <c r="B59" s="81" t="s">
        <v>57</v>
      </c>
      <c r="C59" s="8">
        <v>11959</v>
      </c>
      <c r="D59" s="12">
        <v>11788</v>
      </c>
      <c r="E59" s="9">
        <v>11599</v>
      </c>
      <c r="F59" s="33">
        <f t="shared" si="6"/>
        <v>0.006071169664565128</v>
      </c>
      <c r="G59" s="33">
        <f t="shared" si="7"/>
        <v>-0.030102851408980683</v>
      </c>
      <c r="H59" s="8">
        <f t="shared" si="8"/>
        <v>-360</v>
      </c>
      <c r="I59" s="27">
        <f t="shared" si="9"/>
        <v>-0.012094742146816731</v>
      </c>
      <c r="J59" s="9">
        <v>11909.93</v>
      </c>
      <c r="K59" s="12">
        <v>11835.54</v>
      </c>
      <c r="L59" s="27">
        <f t="shared" si="10"/>
        <v>-0.006246048465440134</v>
      </c>
      <c r="M59" s="12">
        <f t="shared" si="11"/>
        <v>-74.38999999999942</v>
      </c>
    </row>
    <row r="60" spans="1:13" ht="15">
      <c r="A60" s="1">
        <v>59</v>
      </c>
      <c r="B60" s="81" t="s">
        <v>58</v>
      </c>
      <c r="C60" s="8">
        <v>22490</v>
      </c>
      <c r="D60" s="12">
        <v>23209</v>
      </c>
      <c r="E60" s="9">
        <v>23040</v>
      </c>
      <c r="F60" s="33">
        <f t="shared" si="6"/>
        <v>0.012059638681919178</v>
      </c>
      <c r="G60" s="33">
        <f t="shared" si="7"/>
        <v>0.024455313472654512</v>
      </c>
      <c r="H60" s="8">
        <f t="shared" si="8"/>
        <v>550</v>
      </c>
      <c r="I60" s="27">
        <f t="shared" si="9"/>
        <v>0.018478078279858895</v>
      </c>
      <c r="J60" s="9">
        <v>23331.53</v>
      </c>
      <c r="K60" s="12">
        <v>23281.96</v>
      </c>
      <c r="L60" s="27">
        <f t="shared" si="10"/>
        <v>-0.002124592772098517</v>
      </c>
      <c r="M60" s="12">
        <f t="shared" si="11"/>
        <v>-49.56999999999971</v>
      </c>
    </row>
    <row r="61" spans="1:13" ht="15">
      <c r="A61" s="1">
        <v>60</v>
      </c>
      <c r="B61" s="81" t="s">
        <v>59</v>
      </c>
      <c r="C61" s="8">
        <v>12390</v>
      </c>
      <c r="D61" s="12">
        <v>12650</v>
      </c>
      <c r="E61" s="9">
        <v>12383</v>
      </c>
      <c r="F61" s="33">
        <f t="shared" si="6"/>
        <v>0.0064815323697137665</v>
      </c>
      <c r="G61" s="33">
        <f t="shared" si="7"/>
        <v>-0.0005649717514124294</v>
      </c>
      <c r="H61" s="8">
        <f t="shared" si="8"/>
        <v>-7</v>
      </c>
      <c r="I61" s="27">
        <f t="shared" si="9"/>
        <v>-0.00023517554174365865</v>
      </c>
      <c r="J61" s="9">
        <v>12639.9</v>
      </c>
      <c r="K61" s="12">
        <v>12398.57</v>
      </c>
      <c r="L61" s="27">
        <f t="shared" si="10"/>
        <v>-0.019092714341094465</v>
      </c>
      <c r="M61" s="12">
        <f t="shared" si="11"/>
        <v>-241.32999999999993</v>
      </c>
    </row>
    <row r="62" spans="1:13" ht="15">
      <c r="A62" s="1">
        <v>61</v>
      </c>
      <c r="B62" s="81" t="s">
        <v>60</v>
      </c>
      <c r="C62" s="8">
        <v>18377</v>
      </c>
      <c r="D62" s="12">
        <v>18217</v>
      </c>
      <c r="E62" s="9">
        <v>17976</v>
      </c>
      <c r="F62" s="33">
        <f t="shared" si="6"/>
        <v>0.00940903059662236</v>
      </c>
      <c r="G62" s="33">
        <f t="shared" si="7"/>
        <v>-0.021820754203624095</v>
      </c>
      <c r="H62" s="8">
        <f t="shared" si="8"/>
        <v>-401</v>
      </c>
      <c r="I62" s="27">
        <f t="shared" si="9"/>
        <v>-0.013472198891315304</v>
      </c>
      <c r="J62" s="9">
        <v>18308.31</v>
      </c>
      <c r="K62" s="12">
        <v>18065.76</v>
      </c>
      <c r="L62" s="27">
        <f t="shared" si="10"/>
        <v>-0.013248082428143444</v>
      </c>
      <c r="M62" s="12">
        <f t="shared" si="11"/>
        <v>-242.5500000000029</v>
      </c>
    </row>
    <row r="63" spans="1:13" ht="15">
      <c r="A63" s="1">
        <v>62</v>
      </c>
      <c r="B63" s="81" t="s">
        <v>61</v>
      </c>
      <c r="C63" s="8">
        <v>1802</v>
      </c>
      <c r="D63" s="12">
        <v>1715</v>
      </c>
      <c r="E63" s="9">
        <v>1720</v>
      </c>
      <c r="F63" s="33">
        <f t="shared" si="6"/>
        <v>0.0009002855266016053</v>
      </c>
      <c r="G63" s="33">
        <f t="shared" si="7"/>
        <v>-0.04550499445061043</v>
      </c>
      <c r="H63" s="8">
        <f t="shared" si="8"/>
        <v>-82</v>
      </c>
      <c r="I63" s="27">
        <f t="shared" si="9"/>
        <v>-0.0027549134889971443</v>
      </c>
      <c r="J63" s="9">
        <v>1689.807</v>
      </c>
      <c r="K63" s="12">
        <v>1662.959</v>
      </c>
      <c r="L63" s="27">
        <f t="shared" si="10"/>
        <v>-0.015888204984356176</v>
      </c>
      <c r="M63" s="12">
        <f t="shared" si="11"/>
        <v>-26.847999999999956</v>
      </c>
    </row>
    <row r="64" spans="1:13" ht="15">
      <c r="A64" s="1">
        <v>63</v>
      </c>
      <c r="B64" s="81" t="s">
        <v>62</v>
      </c>
      <c r="C64" s="8">
        <v>22083</v>
      </c>
      <c r="D64" s="12">
        <v>24181</v>
      </c>
      <c r="E64" s="9">
        <v>23935</v>
      </c>
      <c r="F64" s="33">
        <f t="shared" si="6"/>
        <v>0.012528101208842688</v>
      </c>
      <c r="G64" s="33">
        <f t="shared" si="7"/>
        <v>0.08386541683648055</v>
      </c>
      <c r="H64" s="8">
        <f t="shared" si="8"/>
        <v>1852</v>
      </c>
      <c r="I64" s="27">
        <f t="shared" si="9"/>
        <v>0.062220729044179406</v>
      </c>
      <c r="J64" s="9">
        <v>24604.57</v>
      </c>
      <c r="K64" s="12">
        <v>24355.55</v>
      </c>
      <c r="L64" s="27">
        <f t="shared" si="10"/>
        <v>-0.010120884047150608</v>
      </c>
      <c r="M64" s="12">
        <f t="shared" si="11"/>
        <v>-249.02000000000044</v>
      </c>
    </row>
    <row r="65" spans="1:13" ht="15">
      <c r="A65" s="1">
        <v>64</v>
      </c>
      <c r="B65" s="81" t="s">
        <v>63</v>
      </c>
      <c r="C65" s="8">
        <v>11290</v>
      </c>
      <c r="D65" s="12">
        <v>11788</v>
      </c>
      <c r="E65" s="9">
        <v>11584</v>
      </c>
      <c r="F65" s="33">
        <f t="shared" si="6"/>
        <v>0.006063318337298253</v>
      </c>
      <c r="G65" s="33">
        <f t="shared" si="7"/>
        <v>0.02604074402125775</v>
      </c>
      <c r="H65" s="8">
        <f t="shared" si="8"/>
        <v>294</v>
      </c>
      <c r="I65" s="27">
        <f t="shared" si="9"/>
        <v>0.009877372753233664</v>
      </c>
      <c r="J65" s="9">
        <v>11819.35</v>
      </c>
      <c r="K65" s="12">
        <v>11690.41</v>
      </c>
      <c r="L65" s="27">
        <f t="shared" si="10"/>
        <v>-0.010909229356944376</v>
      </c>
      <c r="M65" s="12">
        <f t="shared" si="11"/>
        <v>-128.9400000000005</v>
      </c>
    </row>
    <row r="66" spans="1:13" ht="15">
      <c r="A66" s="1">
        <v>65</v>
      </c>
      <c r="B66" s="81" t="s">
        <v>64</v>
      </c>
      <c r="C66" s="8">
        <v>11086</v>
      </c>
      <c r="D66" s="12">
        <v>10563</v>
      </c>
      <c r="E66" s="9">
        <v>10492</v>
      </c>
      <c r="F66" s="33">
        <f aca="true" t="shared" si="12" ref="F66:F83">E66/$E$83</f>
        <v>0.005491741712269792</v>
      </c>
      <c r="G66" s="33">
        <f aca="true" t="shared" si="13" ref="G66:G83">(E66-C66)/C66</f>
        <v>-0.05358109327079199</v>
      </c>
      <c r="H66" s="8">
        <f aca="true" t="shared" si="14" ref="H66:H83">E66-C66</f>
        <v>-594</v>
      </c>
      <c r="I66" s="27">
        <f aca="true" t="shared" si="15" ref="I66:I83">H66/$H$83</f>
        <v>-0.019956324542247605</v>
      </c>
      <c r="J66" s="9">
        <v>10539.81</v>
      </c>
      <c r="K66" s="12">
        <v>10339.4</v>
      </c>
      <c r="L66" s="27">
        <f aca="true" t="shared" si="16" ref="L66:L83">(K66-J66)/J66</f>
        <v>-0.01901457426651902</v>
      </c>
      <c r="M66" s="12">
        <f aca="true" t="shared" si="17" ref="M66:M83">K66-J66</f>
        <v>-200.40999999999985</v>
      </c>
    </row>
    <row r="67" spans="1:13" ht="15">
      <c r="A67" s="1">
        <v>66</v>
      </c>
      <c r="B67" s="81" t="s">
        <v>65</v>
      </c>
      <c r="C67" s="8">
        <v>9705</v>
      </c>
      <c r="D67" s="12">
        <v>9551</v>
      </c>
      <c r="E67" s="9">
        <v>9541</v>
      </c>
      <c r="F67" s="33">
        <f t="shared" si="12"/>
        <v>0.004993967563549952</v>
      </c>
      <c r="G67" s="33">
        <f t="shared" si="13"/>
        <v>-0.01689850592478104</v>
      </c>
      <c r="H67" s="8">
        <f t="shared" si="14"/>
        <v>-164</v>
      </c>
      <c r="I67" s="27">
        <f t="shared" si="15"/>
        <v>-0.005509826977994289</v>
      </c>
      <c r="J67" s="9">
        <v>9580.712</v>
      </c>
      <c r="K67" s="12">
        <v>9450.119</v>
      </c>
      <c r="L67" s="27">
        <f t="shared" si="16"/>
        <v>-0.013630824097415613</v>
      </c>
      <c r="M67" s="12">
        <f t="shared" si="17"/>
        <v>-130.59299999999894</v>
      </c>
    </row>
    <row r="68" spans="1:13" ht="15">
      <c r="A68" s="1">
        <v>67</v>
      </c>
      <c r="B68" s="81" t="s">
        <v>66</v>
      </c>
      <c r="C68" s="8">
        <v>12342</v>
      </c>
      <c r="D68" s="12">
        <v>12678</v>
      </c>
      <c r="E68" s="9">
        <v>12397</v>
      </c>
      <c r="F68" s="33">
        <f t="shared" si="12"/>
        <v>0.00648886027516285</v>
      </c>
      <c r="G68" s="33">
        <f t="shared" si="13"/>
        <v>0.004456327985739751</v>
      </c>
      <c r="H68" s="8">
        <f t="shared" si="14"/>
        <v>55</v>
      </c>
      <c r="I68" s="27">
        <f t="shared" si="15"/>
        <v>0.0018478078279858894</v>
      </c>
      <c r="J68" s="9">
        <v>12702.8</v>
      </c>
      <c r="K68" s="12">
        <v>12658.16</v>
      </c>
      <c r="L68" s="27">
        <f t="shared" si="16"/>
        <v>-0.0035141858487891977</v>
      </c>
      <c r="M68" s="12">
        <f t="shared" si="17"/>
        <v>-44.63999999999942</v>
      </c>
    </row>
    <row r="69" spans="1:13" ht="15">
      <c r="A69" s="1">
        <v>68</v>
      </c>
      <c r="B69" s="81" t="s">
        <v>67</v>
      </c>
      <c r="C69" s="8">
        <v>9775</v>
      </c>
      <c r="D69" s="12">
        <v>9491</v>
      </c>
      <c r="E69" s="9">
        <v>9403</v>
      </c>
      <c r="F69" s="33">
        <f t="shared" si="12"/>
        <v>0.004921735352694707</v>
      </c>
      <c r="G69" s="33">
        <f t="shared" si="13"/>
        <v>-0.03805626598465473</v>
      </c>
      <c r="H69" s="8">
        <f t="shared" si="14"/>
        <v>-372</v>
      </c>
      <c r="I69" s="27">
        <f t="shared" si="15"/>
        <v>-0.01249790021837729</v>
      </c>
      <c r="J69" s="9">
        <v>9522.761</v>
      </c>
      <c r="K69" s="12">
        <v>9460.719</v>
      </c>
      <c r="L69" s="27">
        <f t="shared" si="16"/>
        <v>-0.006515127282938349</v>
      </c>
      <c r="M69" s="12">
        <f t="shared" si="17"/>
        <v>-62.04200000000128</v>
      </c>
    </row>
    <row r="70" spans="1:13" ht="15">
      <c r="A70" s="1">
        <v>69</v>
      </c>
      <c r="B70" s="81" t="s">
        <v>68</v>
      </c>
      <c r="C70" s="8">
        <v>1606</v>
      </c>
      <c r="D70" s="12">
        <v>1543</v>
      </c>
      <c r="E70" s="9">
        <v>1518</v>
      </c>
      <c r="F70" s="33">
        <f t="shared" si="12"/>
        <v>0.0007945543194076959</v>
      </c>
      <c r="G70" s="33">
        <f t="shared" si="13"/>
        <v>-0.0547945205479452</v>
      </c>
      <c r="H70" s="8">
        <f t="shared" si="14"/>
        <v>-88</v>
      </c>
      <c r="I70" s="27">
        <f t="shared" si="15"/>
        <v>-0.002956492524777423</v>
      </c>
      <c r="J70" s="9">
        <v>1602.845</v>
      </c>
      <c r="K70" s="12">
        <v>1543.828</v>
      </c>
      <c r="L70" s="27">
        <f t="shared" si="16"/>
        <v>-0.03682015416337828</v>
      </c>
      <c r="M70" s="12">
        <f t="shared" si="17"/>
        <v>-59.01700000000005</v>
      </c>
    </row>
    <row r="71" spans="1:13" ht="15">
      <c r="A71" s="1">
        <v>70</v>
      </c>
      <c r="B71" s="81" t="s">
        <v>69</v>
      </c>
      <c r="C71" s="8">
        <v>6485</v>
      </c>
      <c r="D71" s="12">
        <v>6481</v>
      </c>
      <c r="E71" s="9">
        <v>6370</v>
      </c>
      <c r="F71" s="33">
        <f t="shared" si="12"/>
        <v>0.0033341969793326894</v>
      </c>
      <c r="G71" s="33">
        <f t="shared" si="13"/>
        <v>-0.017733230531996914</v>
      </c>
      <c r="H71" s="8">
        <f t="shared" si="14"/>
        <v>-115</v>
      </c>
      <c r="I71" s="27">
        <f t="shared" si="15"/>
        <v>-0.003863598185788678</v>
      </c>
      <c r="J71" s="9">
        <v>6486.283</v>
      </c>
      <c r="K71" s="12">
        <v>6397.388</v>
      </c>
      <c r="L71" s="27">
        <f t="shared" si="16"/>
        <v>-0.013705075772981294</v>
      </c>
      <c r="M71" s="12">
        <f t="shared" si="17"/>
        <v>-88.89500000000044</v>
      </c>
    </row>
    <row r="72" spans="1:13" ht="15">
      <c r="A72" s="1">
        <v>71</v>
      </c>
      <c r="B72" s="81" t="s">
        <v>70</v>
      </c>
      <c r="C72" s="8">
        <v>6109</v>
      </c>
      <c r="D72" s="12">
        <v>5978</v>
      </c>
      <c r="E72" s="9">
        <v>5876</v>
      </c>
      <c r="F72" s="33">
        <f t="shared" si="12"/>
        <v>0.003075626601343624</v>
      </c>
      <c r="G72" s="33">
        <f t="shared" si="13"/>
        <v>-0.038140448518579145</v>
      </c>
      <c r="H72" s="8">
        <f t="shared" si="14"/>
        <v>-233</v>
      </c>
      <c r="I72" s="27">
        <f t="shared" si="15"/>
        <v>-0.007827985889467495</v>
      </c>
      <c r="J72" s="9">
        <v>5979.196</v>
      </c>
      <c r="K72" s="12">
        <v>5880.762</v>
      </c>
      <c r="L72" s="27">
        <f t="shared" si="16"/>
        <v>-0.01646274850331051</v>
      </c>
      <c r="M72" s="12">
        <f t="shared" si="17"/>
        <v>-98.4340000000002</v>
      </c>
    </row>
    <row r="73" spans="1:13" ht="15">
      <c r="A73" s="1">
        <v>72</v>
      </c>
      <c r="B73" s="81" t="s">
        <v>71</v>
      </c>
      <c r="C73" s="8">
        <v>4922</v>
      </c>
      <c r="D73" s="12">
        <v>4705</v>
      </c>
      <c r="E73" s="9">
        <v>4595</v>
      </c>
      <c r="F73" s="33">
        <f t="shared" si="12"/>
        <v>0.0024051232527525445</v>
      </c>
      <c r="G73" s="33">
        <f t="shared" si="13"/>
        <v>-0.06643640796424218</v>
      </c>
      <c r="H73" s="8">
        <f t="shared" si="14"/>
        <v>-327</v>
      </c>
      <c r="I73" s="27">
        <f t="shared" si="15"/>
        <v>-0.010986057450025198</v>
      </c>
      <c r="J73" s="9">
        <v>4784.099</v>
      </c>
      <c r="K73" s="12">
        <v>4652.102</v>
      </c>
      <c r="L73" s="27">
        <f t="shared" si="16"/>
        <v>-0.027590775190898077</v>
      </c>
      <c r="M73" s="12">
        <f t="shared" si="17"/>
        <v>-131.9970000000003</v>
      </c>
    </row>
    <row r="74" spans="1:13" ht="15">
      <c r="A74" s="1">
        <v>73</v>
      </c>
      <c r="B74" s="81" t="s">
        <v>72</v>
      </c>
      <c r="C74" s="8">
        <v>5580</v>
      </c>
      <c r="D74" s="12">
        <v>5257</v>
      </c>
      <c r="E74" s="9">
        <v>5071</v>
      </c>
      <c r="F74" s="33">
        <f t="shared" si="12"/>
        <v>0.002654272038021361</v>
      </c>
      <c r="G74" s="33">
        <f t="shared" si="13"/>
        <v>-0.09121863799283154</v>
      </c>
      <c r="H74" s="8">
        <f t="shared" si="14"/>
        <v>-509</v>
      </c>
      <c r="I74" s="27">
        <f t="shared" si="15"/>
        <v>-0.017100621535360322</v>
      </c>
      <c r="J74" s="9">
        <v>5228.709</v>
      </c>
      <c r="K74" s="12">
        <v>5044.92</v>
      </c>
      <c r="L74" s="27">
        <f t="shared" si="16"/>
        <v>-0.035149976791594206</v>
      </c>
      <c r="M74" s="12">
        <f t="shared" si="17"/>
        <v>-183.78899999999976</v>
      </c>
    </row>
    <row r="75" spans="1:13" ht="15">
      <c r="A75" s="1">
        <v>74</v>
      </c>
      <c r="B75" s="81" t="s">
        <v>73</v>
      </c>
      <c r="C75" s="8">
        <v>4064</v>
      </c>
      <c r="D75" s="12">
        <v>4015</v>
      </c>
      <c r="E75" s="9">
        <v>3959</v>
      </c>
      <c r="F75" s="33">
        <f t="shared" si="12"/>
        <v>0.002072226976637067</v>
      </c>
      <c r="G75" s="33">
        <f t="shared" si="13"/>
        <v>-0.025836614173228346</v>
      </c>
      <c r="H75" s="8">
        <f t="shared" si="14"/>
        <v>-105</v>
      </c>
      <c r="I75" s="27">
        <f t="shared" si="15"/>
        <v>-0.00352763312615488</v>
      </c>
      <c r="J75" s="9">
        <v>4027.69</v>
      </c>
      <c r="K75" s="12">
        <v>3978.96</v>
      </c>
      <c r="L75" s="27">
        <f t="shared" si="16"/>
        <v>-0.012098746427853191</v>
      </c>
      <c r="M75" s="12">
        <f t="shared" si="17"/>
        <v>-48.73000000000002</v>
      </c>
    </row>
    <row r="76" spans="1:13" ht="15">
      <c r="A76" s="1">
        <v>75</v>
      </c>
      <c r="B76" s="81" t="s">
        <v>74</v>
      </c>
      <c r="C76" s="8">
        <v>2166</v>
      </c>
      <c r="D76" s="12">
        <v>2151</v>
      </c>
      <c r="E76" s="9">
        <v>2060</v>
      </c>
      <c r="F76" s="33">
        <f t="shared" si="12"/>
        <v>0.00107824894465076</v>
      </c>
      <c r="G76" s="33">
        <f t="shared" si="13"/>
        <v>-0.048938134810710986</v>
      </c>
      <c r="H76" s="8">
        <f t="shared" si="14"/>
        <v>-106</v>
      </c>
      <c r="I76" s="27">
        <f t="shared" si="15"/>
        <v>-0.0035612296321182596</v>
      </c>
      <c r="J76" s="9">
        <v>2212.878</v>
      </c>
      <c r="K76" s="12">
        <v>2128.049</v>
      </c>
      <c r="L76" s="27">
        <f t="shared" si="16"/>
        <v>-0.03833424165272562</v>
      </c>
      <c r="M76" s="12">
        <f t="shared" si="17"/>
        <v>-84.82900000000018</v>
      </c>
    </row>
    <row r="77" spans="1:13" ht="15">
      <c r="A77" s="1">
        <v>76</v>
      </c>
      <c r="B77" s="81" t="s">
        <v>75</v>
      </c>
      <c r="C77" s="8">
        <v>3144</v>
      </c>
      <c r="D77" s="12">
        <v>3215</v>
      </c>
      <c r="E77" s="9">
        <v>3036</v>
      </c>
      <c r="F77" s="33">
        <f t="shared" si="12"/>
        <v>0.0015891086388153917</v>
      </c>
      <c r="G77" s="33">
        <f t="shared" si="13"/>
        <v>-0.03435114503816794</v>
      </c>
      <c r="H77" s="8">
        <f t="shared" si="14"/>
        <v>-108</v>
      </c>
      <c r="I77" s="27">
        <f t="shared" si="15"/>
        <v>-0.003628422644045019</v>
      </c>
      <c r="J77" s="9">
        <v>3222.97</v>
      </c>
      <c r="K77" s="12">
        <v>3037.301</v>
      </c>
      <c r="L77" s="27">
        <f t="shared" si="16"/>
        <v>-0.05760804475375194</v>
      </c>
      <c r="M77" s="12">
        <f t="shared" si="17"/>
        <v>-185.66899999999987</v>
      </c>
    </row>
    <row r="78" spans="1:13" ht="15">
      <c r="A78" s="1">
        <v>77</v>
      </c>
      <c r="B78" s="81" t="s">
        <v>76</v>
      </c>
      <c r="C78" s="8">
        <v>6716</v>
      </c>
      <c r="D78" s="12">
        <v>6694</v>
      </c>
      <c r="E78" s="9">
        <v>6639</v>
      </c>
      <c r="F78" s="33">
        <f t="shared" si="12"/>
        <v>0.0034749974483186384</v>
      </c>
      <c r="G78" s="33">
        <f t="shared" si="13"/>
        <v>-0.011465157832042883</v>
      </c>
      <c r="H78" s="8">
        <f t="shared" si="14"/>
        <v>-77</v>
      </c>
      <c r="I78" s="27">
        <f t="shared" si="15"/>
        <v>-0.002586930959180245</v>
      </c>
      <c r="J78" s="9">
        <v>6779.455</v>
      </c>
      <c r="K78" s="12">
        <v>6752.435</v>
      </c>
      <c r="L78" s="27">
        <f t="shared" si="16"/>
        <v>-0.003985571111542082</v>
      </c>
      <c r="M78" s="12">
        <f t="shared" si="17"/>
        <v>-27.019999999999527</v>
      </c>
    </row>
    <row r="79" spans="1:13" ht="15">
      <c r="A79" s="1">
        <v>78</v>
      </c>
      <c r="B79" s="81" t="s">
        <v>77</v>
      </c>
      <c r="C79" s="8">
        <v>4706</v>
      </c>
      <c r="D79" s="12">
        <v>4717</v>
      </c>
      <c r="E79" s="9">
        <v>4617</v>
      </c>
      <c r="F79" s="33">
        <f t="shared" si="12"/>
        <v>0.0024166385327439605</v>
      </c>
      <c r="G79" s="33">
        <f t="shared" si="13"/>
        <v>-0.018912027199320017</v>
      </c>
      <c r="H79" s="8">
        <f t="shared" si="14"/>
        <v>-89</v>
      </c>
      <c r="I79" s="27">
        <f t="shared" si="15"/>
        <v>-0.002990089030740803</v>
      </c>
      <c r="J79" s="9">
        <v>4730.966</v>
      </c>
      <c r="K79" s="12">
        <v>4613.79</v>
      </c>
      <c r="L79" s="27">
        <f t="shared" si="16"/>
        <v>-0.024767880386373602</v>
      </c>
      <c r="M79" s="12">
        <f t="shared" si="17"/>
        <v>-117.17600000000039</v>
      </c>
    </row>
    <row r="80" spans="1:13" ht="15">
      <c r="A80" s="1">
        <v>79</v>
      </c>
      <c r="B80" s="81" t="s">
        <v>78</v>
      </c>
      <c r="C80" s="8">
        <v>3105</v>
      </c>
      <c r="D80" s="12">
        <v>3197</v>
      </c>
      <c r="E80" s="9">
        <v>3179</v>
      </c>
      <c r="F80" s="33">
        <f t="shared" si="12"/>
        <v>0.001663957958759595</v>
      </c>
      <c r="G80" s="33">
        <f t="shared" si="13"/>
        <v>0.02383252818035427</v>
      </c>
      <c r="H80" s="8">
        <f t="shared" si="14"/>
        <v>74</v>
      </c>
      <c r="I80" s="27">
        <f t="shared" si="15"/>
        <v>0.002486141441290106</v>
      </c>
      <c r="J80" s="9">
        <v>3228.463</v>
      </c>
      <c r="K80" s="12">
        <v>3199.637</v>
      </c>
      <c r="L80" s="27">
        <f t="shared" si="16"/>
        <v>-0.008928706941972083</v>
      </c>
      <c r="M80" s="12">
        <f t="shared" si="17"/>
        <v>-28.826000000000022</v>
      </c>
    </row>
    <row r="81" spans="1:13" ht="15">
      <c r="A81" s="1">
        <v>80</v>
      </c>
      <c r="B81" s="81" t="s">
        <v>79</v>
      </c>
      <c r="C81" s="8">
        <v>9399</v>
      </c>
      <c r="D81" s="12">
        <v>9813</v>
      </c>
      <c r="E81" s="9">
        <v>9722</v>
      </c>
      <c r="F81" s="33">
        <f t="shared" si="12"/>
        <v>0.0050887069125702365</v>
      </c>
      <c r="G81" s="33">
        <f t="shared" si="13"/>
        <v>0.0343653580168103</v>
      </c>
      <c r="H81" s="8">
        <f t="shared" si="14"/>
        <v>323</v>
      </c>
      <c r="I81" s="27">
        <f t="shared" si="15"/>
        <v>0.010851671426171678</v>
      </c>
      <c r="J81" s="9">
        <v>9878.674</v>
      </c>
      <c r="K81" s="12">
        <v>9847.547</v>
      </c>
      <c r="L81" s="27">
        <f t="shared" si="16"/>
        <v>-0.003150928960708735</v>
      </c>
      <c r="M81" s="12">
        <f t="shared" si="17"/>
        <v>-31.127000000000407</v>
      </c>
    </row>
    <row r="82" spans="1:13" ht="15.75" thickBot="1">
      <c r="A82" s="39">
        <v>81</v>
      </c>
      <c r="B82" s="82" t="s">
        <v>80</v>
      </c>
      <c r="C82" s="8">
        <v>7661</v>
      </c>
      <c r="D82" s="12">
        <v>8064</v>
      </c>
      <c r="E82" s="9">
        <v>7976</v>
      </c>
      <c r="F82" s="33">
        <f t="shared" si="12"/>
        <v>0.004174812418706049</v>
      </c>
      <c r="G82" s="33">
        <f t="shared" si="13"/>
        <v>0.04111734760475134</v>
      </c>
      <c r="H82" s="8">
        <f t="shared" si="14"/>
        <v>315</v>
      </c>
      <c r="I82" s="27">
        <f t="shared" si="15"/>
        <v>0.01058289937846464</v>
      </c>
      <c r="J82" s="9">
        <v>8097.246</v>
      </c>
      <c r="K82" s="17">
        <v>8035.481</v>
      </c>
      <c r="L82" s="27">
        <f t="shared" si="16"/>
        <v>-0.007627902128699107</v>
      </c>
      <c r="M82" s="12">
        <f t="shared" si="17"/>
        <v>-61.76500000000033</v>
      </c>
    </row>
    <row r="83" spans="1:13" s="54" customFormat="1" ht="15.75" thickBot="1">
      <c r="A83" s="142" t="s">
        <v>274</v>
      </c>
      <c r="B83" s="143"/>
      <c r="C83" s="46">
        <v>1880740</v>
      </c>
      <c r="D83" s="45">
        <v>1933781</v>
      </c>
      <c r="E83" s="100">
        <v>1910505</v>
      </c>
      <c r="F83" s="21">
        <f t="shared" si="12"/>
        <v>1</v>
      </c>
      <c r="G83" s="35">
        <f t="shared" si="13"/>
        <v>0.015826217339983198</v>
      </c>
      <c r="H83" s="46">
        <f t="shared" si="14"/>
        <v>29765</v>
      </c>
      <c r="I83" s="29">
        <f t="shared" si="15"/>
        <v>1</v>
      </c>
      <c r="J83" s="100">
        <v>1944881</v>
      </c>
      <c r="K83" s="45">
        <v>1936730</v>
      </c>
      <c r="L83" s="29">
        <f t="shared" si="16"/>
        <v>-0.004191001917340958</v>
      </c>
      <c r="M83" s="45">
        <f t="shared" si="17"/>
        <v>-8151</v>
      </c>
    </row>
    <row r="84" spans="3:13" ht="15">
      <c r="C84" s="2"/>
      <c r="D84" s="2"/>
      <c r="E84" s="2"/>
      <c r="I84" s="52"/>
      <c r="J84" s="53"/>
      <c r="K84" s="53"/>
      <c r="L84" s="52"/>
      <c r="M84" s="53"/>
    </row>
  </sheetData>
  <sheetProtection/>
  <autoFilter ref="A1:M84">
    <sortState ref="A2:M84">
      <sortCondition sortBy="value" ref="A2:A84"/>
    </sortState>
  </autoFilter>
  <mergeCells count="1">
    <mergeCell ref="A83:B8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M84"/>
  <sheetViews>
    <sheetView zoomScalePageLayoutView="0" workbookViewId="0" topLeftCell="E1">
      <pane ySplit="1" topLeftCell="A80" activePane="bottomLeft" state="frozen"/>
      <selection pane="topLeft" activeCell="W1" sqref="W1"/>
      <selection pane="bottomLeft" activeCell="G84" sqref="G84"/>
    </sheetView>
  </sheetViews>
  <sheetFormatPr defaultColWidth="8.8515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8.140625" style="0" customWidth="1"/>
    <col min="7" max="7" width="30.421875" style="0" customWidth="1"/>
    <col min="8" max="8" width="27.421875" style="0" customWidth="1"/>
    <col min="9" max="9" width="22.28125" style="0" customWidth="1"/>
    <col min="10" max="11" width="28.28125" style="0" customWidth="1"/>
    <col min="12" max="12" width="29.8515625" style="0" customWidth="1"/>
    <col min="13" max="13" width="30.421875" style="0" customWidth="1"/>
  </cols>
  <sheetData>
    <row r="1" spans="1:13" ht="60.75" thickBot="1">
      <c r="A1" s="153" t="s">
        <v>297</v>
      </c>
      <c r="B1" s="10" t="s">
        <v>298</v>
      </c>
      <c r="C1" s="89">
        <v>40878</v>
      </c>
      <c r="D1" s="90">
        <v>41214</v>
      </c>
      <c r="E1" s="89">
        <v>41244</v>
      </c>
      <c r="F1" s="13" t="s">
        <v>291</v>
      </c>
      <c r="G1" s="43" t="s">
        <v>302</v>
      </c>
      <c r="H1" s="13" t="s">
        <v>303</v>
      </c>
      <c r="I1" s="34" t="s">
        <v>294</v>
      </c>
      <c r="J1" s="63" t="s">
        <v>280</v>
      </c>
      <c r="K1" s="61" t="s">
        <v>279</v>
      </c>
      <c r="L1" s="43" t="s">
        <v>304</v>
      </c>
      <c r="M1" s="43" t="s">
        <v>309</v>
      </c>
    </row>
    <row r="2" spans="1:13" ht="15">
      <c r="A2" s="19">
        <v>1</v>
      </c>
      <c r="B2" s="80" t="s">
        <v>0</v>
      </c>
      <c r="C2" s="94">
        <v>24093</v>
      </c>
      <c r="D2" s="11">
        <v>23006</v>
      </c>
      <c r="E2" s="7">
        <v>22751</v>
      </c>
      <c r="F2" s="32">
        <f aca="true" t="shared" si="0" ref="F2:F33">E2/$E$83</f>
        <v>0.021527139088538413</v>
      </c>
      <c r="G2" s="32">
        <f aca="true" t="shared" si="1" ref="G2:G33">(E2-C2)/C2</f>
        <v>-0.05570082596604823</v>
      </c>
      <c r="H2" s="94">
        <f aca="true" t="shared" si="2" ref="H2:H33">E2-C2</f>
        <v>-1342</v>
      </c>
      <c r="I2" s="37">
        <f aca="true" t="shared" si="3" ref="I2:I33">H2/$H$83</f>
        <v>0.020670003850596842</v>
      </c>
      <c r="J2" s="7">
        <v>23308.95</v>
      </c>
      <c r="K2" s="11">
        <v>23265.96</v>
      </c>
      <c r="L2" s="37">
        <f>(K2-J2)/J2</f>
        <v>-0.0018443559233685602</v>
      </c>
      <c r="M2" s="11">
        <f>K2-J2</f>
        <v>-42.9900000000016</v>
      </c>
    </row>
    <row r="3" spans="1:13" ht="15">
      <c r="A3" s="1">
        <v>2</v>
      </c>
      <c r="B3" s="81" t="s">
        <v>1</v>
      </c>
      <c r="C3" s="8">
        <v>9960</v>
      </c>
      <c r="D3" s="12">
        <v>8073</v>
      </c>
      <c r="E3" s="9">
        <v>7955</v>
      </c>
      <c r="F3" s="33">
        <f t="shared" si="0"/>
        <v>0.007527070961686215</v>
      </c>
      <c r="G3" s="33">
        <f t="shared" si="1"/>
        <v>-0.20130522088353414</v>
      </c>
      <c r="H3" s="8">
        <f t="shared" si="2"/>
        <v>-2005</v>
      </c>
      <c r="I3" s="27">
        <f t="shared" si="3"/>
        <v>0.030881786676934926</v>
      </c>
      <c r="J3" s="9">
        <v>7984.882</v>
      </c>
      <c r="K3" s="12">
        <v>8100.205</v>
      </c>
      <c r="L3" s="27">
        <f aca="true" t="shared" si="4" ref="L3:L33">(K3-J3)/J3</f>
        <v>0.01444266803191335</v>
      </c>
      <c r="M3" s="12">
        <f aca="true" t="shared" si="5" ref="M3:M33">K3-J3</f>
        <v>115.32300000000032</v>
      </c>
    </row>
    <row r="4" spans="1:13" ht="15">
      <c r="A4" s="1">
        <v>3</v>
      </c>
      <c r="B4" s="81" t="s">
        <v>2</v>
      </c>
      <c r="C4" s="8">
        <v>24072</v>
      </c>
      <c r="D4" s="12">
        <v>23071</v>
      </c>
      <c r="E4" s="9">
        <v>22805</v>
      </c>
      <c r="F4" s="33">
        <f t="shared" si="0"/>
        <v>0.02157823422768751</v>
      </c>
      <c r="G4" s="33">
        <f t="shared" si="1"/>
        <v>-0.052633765370555</v>
      </c>
      <c r="H4" s="8">
        <f t="shared" si="2"/>
        <v>-1267</v>
      </c>
      <c r="I4" s="27">
        <f t="shared" si="3"/>
        <v>0.019514824797843666</v>
      </c>
      <c r="J4" s="9">
        <v>23317.03</v>
      </c>
      <c r="K4" s="12">
        <v>23205.4</v>
      </c>
      <c r="L4" s="27">
        <f t="shared" si="4"/>
        <v>-0.004787487943361457</v>
      </c>
      <c r="M4" s="12">
        <f t="shared" si="5"/>
        <v>-111.62999999999738</v>
      </c>
    </row>
    <row r="5" spans="1:13" ht="15">
      <c r="A5" s="1">
        <v>4</v>
      </c>
      <c r="B5" s="81" t="s">
        <v>3</v>
      </c>
      <c r="C5" s="8">
        <v>5045</v>
      </c>
      <c r="D5" s="12">
        <v>4609</v>
      </c>
      <c r="E5" s="9">
        <v>4567</v>
      </c>
      <c r="F5" s="33">
        <f t="shared" si="0"/>
        <v>0.004321324083220735</v>
      </c>
      <c r="G5" s="33">
        <f t="shared" si="1"/>
        <v>-0.09474727452923687</v>
      </c>
      <c r="H5" s="8">
        <f t="shared" si="2"/>
        <v>-478</v>
      </c>
      <c r="I5" s="27">
        <f t="shared" si="3"/>
        <v>0.007362341162880246</v>
      </c>
      <c r="J5" s="9">
        <v>4748.124</v>
      </c>
      <c r="K5" s="12">
        <v>4712.464</v>
      </c>
      <c r="L5" s="27">
        <f t="shared" si="4"/>
        <v>-0.00751033460794197</v>
      </c>
      <c r="M5" s="12">
        <f t="shared" si="5"/>
        <v>-35.659999999999854</v>
      </c>
    </row>
    <row r="6" spans="1:13" ht="15">
      <c r="A6" s="1">
        <v>5</v>
      </c>
      <c r="B6" s="81" t="s">
        <v>4</v>
      </c>
      <c r="C6" s="8">
        <v>8189</v>
      </c>
      <c r="D6" s="12">
        <v>7456</v>
      </c>
      <c r="E6" s="9">
        <v>7404</v>
      </c>
      <c r="F6" s="33">
        <f t="shared" si="0"/>
        <v>0.007005711301109332</v>
      </c>
      <c r="G6" s="33">
        <f t="shared" si="1"/>
        <v>-0.0958603004029796</v>
      </c>
      <c r="H6" s="8">
        <f t="shared" si="2"/>
        <v>-785</v>
      </c>
      <c r="I6" s="27">
        <f t="shared" si="3"/>
        <v>0.01209087408548325</v>
      </c>
      <c r="J6" s="9">
        <v>7543.383</v>
      </c>
      <c r="K6" s="12">
        <v>7487.34</v>
      </c>
      <c r="L6" s="27">
        <f t="shared" si="4"/>
        <v>-0.007429425232684018</v>
      </c>
      <c r="M6" s="12">
        <f t="shared" si="5"/>
        <v>-56.042999999999665</v>
      </c>
    </row>
    <row r="7" spans="1:13" ht="15">
      <c r="A7" s="1">
        <v>6</v>
      </c>
      <c r="B7" s="81" t="s">
        <v>5</v>
      </c>
      <c r="C7" s="8">
        <v>21601</v>
      </c>
      <c r="D7" s="12">
        <v>20991</v>
      </c>
      <c r="E7" s="9">
        <v>20651</v>
      </c>
      <c r="F7" s="33">
        <f t="shared" si="0"/>
        <v>0.01954010589940692</v>
      </c>
      <c r="G7" s="33">
        <f t="shared" si="1"/>
        <v>-0.04397944539604648</v>
      </c>
      <c r="H7" s="8">
        <f t="shared" si="2"/>
        <v>-950</v>
      </c>
      <c r="I7" s="27">
        <f t="shared" si="3"/>
        <v>0.014632268001540239</v>
      </c>
      <c r="J7" s="9">
        <v>21117.81</v>
      </c>
      <c r="K7" s="12">
        <v>21015.31</v>
      </c>
      <c r="L7" s="27">
        <f t="shared" si="4"/>
        <v>-0.004853722994950707</v>
      </c>
      <c r="M7" s="12">
        <f t="shared" si="5"/>
        <v>-102.5</v>
      </c>
    </row>
    <row r="8" spans="1:13" ht="15">
      <c r="A8" s="1">
        <v>7</v>
      </c>
      <c r="B8" s="81" t="s">
        <v>6</v>
      </c>
      <c r="C8" s="8">
        <v>50309</v>
      </c>
      <c r="D8" s="12">
        <v>51171</v>
      </c>
      <c r="E8" s="9">
        <v>50782</v>
      </c>
      <c r="F8" s="33">
        <f t="shared" si="0"/>
        <v>0.048050247338321736</v>
      </c>
      <c r="G8" s="33">
        <f t="shared" si="1"/>
        <v>0.009401896280983521</v>
      </c>
      <c r="H8" s="8">
        <f t="shared" si="2"/>
        <v>473</v>
      </c>
      <c r="I8" s="27">
        <f t="shared" si="3"/>
        <v>-0.007285329226030035</v>
      </c>
      <c r="J8" s="9">
        <v>51653.14</v>
      </c>
      <c r="K8" s="12">
        <v>51678.33</v>
      </c>
      <c r="L8" s="27">
        <f t="shared" si="4"/>
        <v>0.0004876760638366289</v>
      </c>
      <c r="M8" s="12">
        <f t="shared" si="5"/>
        <v>25.19000000000233</v>
      </c>
    </row>
    <row r="9" spans="1:13" ht="15">
      <c r="A9" s="1">
        <v>8</v>
      </c>
      <c r="B9" s="81" t="s">
        <v>7</v>
      </c>
      <c r="C9" s="8">
        <v>2495</v>
      </c>
      <c r="D9" s="12">
        <v>2286</v>
      </c>
      <c r="E9" s="9">
        <v>2277</v>
      </c>
      <c r="F9" s="33">
        <f t="shared" si="0"/>
        <v>0.002154511700786865</v>
      </c>
      <c r="G9" s="33">
        <f t="shared" si="1"/>
        <v>-0.087374749498998</v>
      </c>
      <c r="H9" s="8">
        <f t="shared" si="2"/>
        <v>-218</v>
      </c>
      <c r="I9" s="27">
        <f t="shared" si="3"/>
        <v>0.0033577204466692335</v>
      </c>
      <c r="J9" s="9">
        <v>2284.492</v>
      </c>
      <c r="K9" s="12">
        <v>2274.155</v>
      </c>
      <c r="L9" s="27">
        <f t="shared" si="4"/>
        <v>-0.004524857167370246</v>
      </c>
      <c r="M9" s="12">
        <f t="shared" si="5"/>
        <v>-10.336999999999989</v>
      </c>
    </row>
    <row r="10" spans="1:13" ht="15">
      <c r="A10" s="1">
        <v>9</v>
      </c>
      <c r="B10" s="81" t="s">
        <v>8</v>
      </c>
      <c r="C10" s="8">
        <v>29509</v>
      </c>
      <c r="D10" s="12">
        <v>29327</v>
      </c>
      <c r="E10" s="9">
        <v>29054</v>
      </c>
      <c r="F10" s="33">
        <f t="shared" si="0"/>
        <v>0.02749107727477452</v>
      </c>
      <c r="G10" s="33">
        <f t="shared" si="1"/>
        <v>-0.015419024704327494</v>
      </c>
      <c r="H10" s="8">
        <f t="shared" si="2"/>
        <v>-455</v>
      </c>
      <c r="I10" s="27">
        <f t="shared" si="3"/>
        <v>0.007008086253369272</v>
      </c>
      <c r="J10" s="9">
        <v>29371.72</v>
      </c>
      <c r="K10" s="12">
        <v>29710.02</v>
      </c>
      <c r="L10" s="27">
        <f t="shared" si="4"/>
        <v>0.011517881826464342</v>
      </c>
      <c r="M10" s="12">
        <f t="shared" si="5"/>
        <v>338.2999999999993</v>
      </c>
    </row>
    <row r="11" spans="1:13" ht="15">
      <c r="A11" s="1">
        <v>10</v>
      </c>
      <c r="B11" s="81" t="s">
        <v>9</v>
      </c>
      <c r="C11" s="8">
        <v>37816</v>
      </c>
      <c r="D11" s="12">
        <v>35348</v>
      </c>
      <c r="E11" s="9">
        <v>34815</v>
      </c>
      <c r="F11" s="33">
        <f t="shared" si="0"/>
        <v>0.03294217165695859</v>
      </c>
      <c r="G11" s="33">
        <f t="shared" si="1"/>
        <v>-0.07935794372752274</v>
      </c>
      <c r="H11" s="8">
        <f t="shared" si="2"/>
        <v>-3001</v>
      </c>
      <c r="I11" s="27">
        <f t="shared" si="3"/>
        <v>0.046222564497497114</v>
      </c>
      <c r="J11" s="9">
        <v>35756.19</v>
      </c>
      <c r="K11" s="12">
        <v>35883.9</v>
      </c>
      <c r="L11" s="27">
        <f t="shared" si="4"/>
        <v>0.003571689265550919</v>
      </c>
      <c r="M11" s="12">
        <f t="shared" si="5"/>
        <v>127.70999999999913</v>
      </c>
    </row>
    <row r="12" spans="1:13" ht="15">
      <c r="A12" s="1">
        <v>11</v>
      </c>
      <c r="B12" s="81" t="s">
        <v>10</v>
      </c>
      <c r="C12" s="8">
        <v>2976</v>
      </c>
      <c r="D12" s="12">
        <v>2825</v>
      </c>
      <c r="E12" s="9">
        <v>2792</v>
      </c>
      <c r="F12" s="33">
        <f t="shared" si="0"/>
        <v>0.002641807935264351</v>
      </c>
      <c r="G12" s="33">
        <f t="shared" si="1"/>
        <v>-0.06182795698924731</v>
      </c>
      <c r="H12" s="8">
        <f t="shared" si="2"/>
        <v>-184</v>
      </c>
      <c r="I12" s="27">
        <f t="shared" si="3"/>
        <v>0.0028340392760877937</v>
      </c>
      <c r="J12" s="9">
        <v>2873.435</v>
      </c>
      <c r="K12" s="12">
        <v>2826.461</v>
      </c>
      <c r="L12" s="27">
        <f t="shared" si="4"/>
        <v>-0.016347681433545622</v>
      </c>
      <c r="M12" s="12">
        <f t="shared" si="5"/>
        <v>-46.97400000000016</v>
      </c>
    </row>
    <row r="13" spans="1:13" ht="15">
      <c r="A13" s="1">
        <v>12</v>
      </c>
      <c r="B13" s="81" t="s">
        <v>11</v>
      </c>
      <c r="C13" s="8">
        <v>1498</v>
      </c>
      <c r="D13" s="12">
        <v>1477</v>
      </c>
      <c r="E13" s="9">
        <v>1435</v>
      </c>
      <c r="F13" s="33">
        <f t="shared" si="0"/>
        <v>0.001357806012573189</v>
      </c>
      <c r="G13" s="33">
        <f t="shared" si="1"/>
        <v>-0.04205607476635514</v>
      </c>
      <c r="H13" s="8">
        <f t="shared" si="2"/>
        <v>-63</v>
      </c>
      <c r="I13" s="27">
        <f t="shared" si="3"/>
        <v>0.0009703504043126684</v>
      </c>
      <c r="J13" s="9">
        <v>1467.266</v>
      </c>
      <c r="K13" s="12">
        <v>1429.674</v>
      </c>
      <c r="L13" s="27">
        <f t="shared" si="4"/>
        <v>-0.02562043964761679</v>
      </c>
      <c r="M13" s="12">
        <f t="shared" si="5"/>
        <v>-37.5920000000001</v>
      </c>
    </row>
    <row r="14" spans="1:13" ht="15">
      <c r="A14" s="1">
        <v>13</v>
      </c>
      <c r="B14" s="81" t="s">
        <v>12</v>
      </c>
      <c r="C14" s="8">
        <v>5758</v>
      </c>
      <c r="D14" s="12">
        <v>5273</v>
      </c>
      <c r="E14" s="9">
        <v>5099</v>
      </c>
      <c r="F14" s="33">
        <f t="shared" si="0"/>
        <v>0.00482470582446738</v>
      </c>
      <c r="G14" s="33">
        <f t="shared" si="1"/>
        <v>-0.11444946161861758</v>
      </c>
      <c r="H14" s="8">
        <f t="shared" si="2"/>
        <v>-659</v>
      </c>
      <c r="I14" s="27">
        <f t="shared" si="3"/>
        <v>0.010150173276857914</v>
      </c>
      <c r="J14" s="9">
        <v>5064.308</v>
      </c>
      <c r="K14" s="12">
        <v>5041.46</v>
      </c>
      <c r="L14" s="27">
        <f t="shared" si="4"/>
        <v>-0.004511573940605499</v>
      </c>
      <c r="M14" s="12">
        <f t="shared" si="5"/>
        <v>-22.847999999999956</v>
      </c>
    </row>
    <row r="15" spans="1:13" ht="15">
      <c r="A15" s="1">
        <v>14</v>
      </c>
      <c r="B15" s="81" t="s">
        <v>13</v>
      </c>
      <c r="C15" s="8">
        <v>5959</v>
      </c>
      <c r="D15" s="12">
        <v>5691</v>
      </c>
      <c r="E15" s="9">
        <v>5614</v>
      </c>
      <c r="F15" s="33">
        <f t="shared" si="0"/>
        <v>0.005312002058944866</v>
      </c>
      <c r="G15" s="33">
        <f t="shared" si="1"/>
        <v>-0.05789562007048162</v>
      </c>
      <c r="H15" s="8">
        <f t="shared" si="2"/>
        <v>-345</v>
      </c>
      <c r="I15" s="27">
        <f t="shared" si="3"/>
        <v>0.005313823642664613</v>
      </c>
      <c r="J15" s="9">
        <v>5728.332</v>
      </c>
      <c r="K15" s="12">
        <v>5675.641</v>
      </c>
      <c r="L15" s="27">
        <f t="shared" si="4"/>
        <v>-0.009198314622825757</v>
      </c>
      <c r="M15" s="12">
        <f t="shared" si="5"/>
        <v>-52.69100000000071</v>
      </c>
    </row>
    <row r="16" spans="1:13" ht="15">
      <c r="A16" s="1">
        <v>15</v>
      </c>
      <c r="B16" s="81" t="s">
        <v>14</v>
      </c>
      <c r="C16" s="8">
        <v>10525</v>
      </c>
      <c r="D16" s="12">
        <v>10034</v>
      </c>
      <c r="E16" s="9">
        <v>9925</v>
      </c>
      <c r="F16" s="33">
        <f t="shared" si="0"/>
        <v>0.009391097334347667</v>
      </c>
      <c r="G16" s="33">
        <f t="shared" si="1"/>
        <v>-0.057007125890736345</v>
      </c>
      <c r="H16" s="8">
        <f t="shared" si="2"/>
        <v>-600</v>
      </c>
      <c r="I16" s="27">
        <f t="shared" si="3"/>
        <v>0.009241432422025414</v>
      </c>
      <c r="J16" s="9">
        <v>10196.21</v>
      </c>
      <c r="K16" s="12">
        <v>10187.32</v>
      </c>
      <c r="L16" s="27">
        <f t="shared" si="4"/>
        <v>-0.0008718925953858756</v>
      </c>
      <c r="M16" s="12">
        <f t="shared" si="5"/>
        <v>-8.889999999999418</v>
      </c>
    </row>
    <row r="17" spans="1:13" ht="15">
      <c r="A17" s="1">
        <v>16</v>
      </c>
      <c r="B17" s="81" t="s">
        <v>15</v>
      </c>
      <c r="C17" s="8">
        <v>30529</v>
      </c>
      <c r="D17" s="12">
        <v>28360</v>
      </c>
      <c r="E17" s="9">
        <v>27804</v>
      </c>
      <c r="F17" s="33">
        <f t="shared" si="0"/>
        <v>0.026308319424101008</v>
      </c>
      <c r="G17" s="33">
        <f t="shared" si="1"/>
        <v>-0.08925939270857218</v>
      </c>
      <c r="H17" s="8">
        <f t="shared" si="2"/>
        <v>-2725</v>
      </c>
      <c r="I17" s="27">
        <f t="shared" si="3"/>
        <v>0.041971505583365425</v>
      </c>
      <c r="J17" s="9">
        <v>28562.75</v>
      </c>
      <c r="K17" s="12">
        <v>28212.71</v>
      </c>
      <c r="L17" s="27">
        <f t="shared" si="4"/>
        <v>-0.012255122493457418</v>
      </c>
      <c r="M17" s="12">
        <f t="shared" si="5"/>
        <v>-350.0400000000009</v>
      </c>
    </row>
    <row r="18" spans="1:13" ht="15">
      <c r="A18" s="1">
        <v>17</v>
      </c>
      <c r="B18" s="81" t="s">
        <v>16</v>
      </c>
      <c r="C18" s="8">
        <v>17895</v>
      </c>
      <c r="D18" s="12">
        <v>17367</v>
      </c>
      <c r="E18" s="9">
        <v>17016</v>
      </c>
      <c r="F18" s="33">
        <f t="shared" si="0"/>
        <v>0.016100646069648353</v>
      </c>
      <c r="G18" s="33">
        <f t="shared" si="1"/>
        <v>-0.04911986588432523</v>
      </c>
      <c r="H18" s="8">
        <f t="shared" si="2"/>
        <v>-879</v>
      </c>
      <c r="I18" s="27">
        <f t="shared" si="3"/>
        <v>0.013538698498267231</v>
      </c>
      <c r="J18" s="9">
        <v>17521.49</v>
      </c>
      <c r="K18" s="12">
        <v>17162.06</v>
      </c>
      <c r="L18" s="27">
        <f t="shared" si="4"/>
        <v>-0.020513666360566382</v>
      </c>
      <c r="M18" s="12">
        <f t="shared" si="5"/>
        <v>-359.4300000000003</v>
      </c>
    </row>
    <row r="19" spans="1:13" ht="15">
      <c r="A19" s="1">
        <v>18</v>
      </c>
      <c r="B19" s="81" t="s">
        <v>17</v>
      </c>
      <c r="C19" s="8">
        <v>5955</v>
      </c>
      <c r="D19" s="12">
        <v>5741</v>
      </c>
      <c r="E19" s="9">
        <v>5713</v>
      </c>
      <c r="F19" s="33">
        <f t="shared" si="0"/>
        <v>0.005405676480718208</v>
      </c>
      <c r="G19" s="33">
        <f t="shared" si="1"/>
        <v>-0.04063811922753988</v>
      </c>
      <c r="H19" s="8">
        <f t="shared" si="2"/>
        <v>-242</v>
      </c>
      <c r="I19" s="27">
        <f t="shared" si="3"/>
        <v>0.0037273777435502505</v>
      </c>
      <c r="J19" s="9">
        <v>5725.092</v>
      </c>
      <c r="K19" s="12">
        <v>5698.524</v>
      </c>
      <c r="L19" s="27">
        <f t="shared" si="4"/>
        <v>-0.004640624115734612</v>
      </c>
      <c r="M19" s="12">
        <f t="shared" si="5"/>
        <v>-26.5679999999993</v>
      </c>
    </row>
    <row r="20" spans="1:13" ht="15">
      <c r="A20" s="1">
        <v>19</v>
      </c>
      <c r="B20" s="81" t="s">
        <v>18</v>
      </c>
      <c r="C20" s="8">
        <v>16122</v>
      </c>
      <c r="D20" s="12">
        <v>14176</v>
      </c>
      <c r="E20" s="9">
        <v>13767</v>
      </c>
      <c r="F20" s="33">
        <f t="shared" si="0"/>
        <v>0.013026421864177766</v>
      </c>
      <c r="G20" s="33">
        <f t="shared" si="1"/>
        <v>-0.14607368812802382</v>
      </c>
      <c r="H20" s="8">
        <f t="shared" si="2"/>
        <v>-2355</v>
      </c>
      <c r="I20" s="27">
        <f t="shared" si="3"/>
        <v>0.03627262225644975</v>
      </c>
      <c r="J20" s="9">
        <v>14163.01</v>
      </c>
      <c r="K20" s="12">
        <v>13928.97</v>
      </c>
      <c r="L20" s="27">
        <f t="shared" si="4"/>
        <v>-0.016524735914187794</v>
      </c>
      <c r="M20" s="12">
        <f t="shared" si="5"/>
        <v>-234.04000000000087</v>
      </c>
    </row>
    <row r="21" spans="1:13" ht="15">
      <c r="A21" s="1">
        <v>20</v>
      </c>
      <c r="B21" s="81" t="s">
        <v>19</v>
      </c>
      <c r="C21" s="8">
        <v>25907</v>
      </c>
      <c r="D21" s="12">
        <v>24045</v>
      </c>
      <c r="E21" s="9">
        <v>23720</v>
      </c>
      <c r="F21" s="33">
        <f t="shared" si="0"/>
        <v>0.02244401297438052</v>
      </c>
      <c r="G21" s="33">
        <f t="shared" si="1"/>
        <v>-0.08441733894314278</v>
      </c>
      <c r="H21" s="8">
        <f t="shared" si="2"/>
        <v>-2187</v>
      </c>
      <c r="I21" s="27">
        <f t="shared" si="3"/>
        <v>0.033685021178282634</v>
      </c>
      <c r="J21" s="9">
        <v>24072.13</v>
      </c>
      <c r="K21" s="12">
        <v>24030.13</v>
      </c>
      <c r="L21" s="27">
        <f t="shared" si="4"/>
        <v>-0.0017447562803956276</v>
      </c>
      <c r="M21" s="12">
        <f t="shared" si="5"/>
        <v>-42</v>
      </c>
    </row>
    <row r="22" spans="1:13" ht="15">
      <c r="A22" s="1">
        <v>21</v>
      </c>
      <c r="B22" s="81" t="s">
        <v>20</v>
      </c>
      <c r="C22" s="8">
        <v>9381</v>
      </c>
      <c r="D22" s="12">
        <v>8110</v>
      </c>
      <c r="E22" s="9">
        <v>8041</v>
      </c>
      <c r="F22" s="33">
        <f t="shared" si="0"/>
        <v>0.007608444701812553</v>
      </c>
      <c r="G22" s="33">
        <f t="shared" si="1"/>
        <v>-0.14284191450804817</v>
      </c>
      <c r="H22" s="8">
        <f t="shared" si="2"/>
        <v>-1340</v>
      </c>
      <c r="I22" s="27">
        <f t="shared" si="3"/>
        <v>0.02063919907585676</v>
      </c>
      <c r="J22" s="9">
        <v>8270.032</v>
      </c>
      <c r="K22" s="12">
        <v>8357.622</v>
      </c>
      <c r="L22" s="27">
        <f t="shared" si="4"/>
        <v>0.010591252851258635</v>
      </c>
      <c r="M22" s="12">
        <f t="shared" si="5"/>
        <v>87.59000000000015</v>
      </c>
    </row>
    <row r="23" spans="1:13" ht="15">
      <c r="A23" s="1">
        <v>22</v>
      </c>
      <c r="B23" s="81" t="s">
        <v>21</v>
      </c>
      <c r="C23" s="8">
        <v>13707</v>
      </c>
      <c r="D23" s="12">
        <v>13541</v>
      </c>
      <c r="E23" s="9">
        <v>13342</v>
      </c>
      <c r="F23" s="33">
        <f t="shared" si="0"/>
        <v>0.012624284194948772</v>
      </c>
      <c r="G23" s="33">
        <f t="shared" si="1"/>
        <v>-0.026628729846064056</v>
      </c>
      <c r="H23" s="8">
        <f t="shared" si="2"/>
        <v>-365</v>
      </c>
      <c r="I23" s="27">
        <f t="shared" si="3"/>
        <v>0.0056218713900654605</v>
      </c>
      <c r="J23" s="9">
        <v>13733.38</v>
      </c>
      <c r="K23" s="12">
        <v>13699.84</v>
      </c>
      <c r="L23" s="27">
        <f t="shared" si="4"/>
        <v>-0.002442224710886836</v>
      </c>
      <c r="M23" s="108">
        <f t="shared" si="5"/>
        <v>-33.539999999999054</v>
      </c>
    </row>
    <row r="24" spans="1:13" ht="15">
      <c r="A24" s="1">
        <v>23</v>
      </c>
      <c r="B24" s="81" t="s">
        <v>22</v>
      </c>
      <c r="C24" s="8">
        <v>9496</v>
      </c>
      <c r="D24" s="12">
        <v>8616</v>
      </c>
      <c r="E24" s="9">
        <v>8535</v>
      </c>
      <c r="F24" s="33">
        <f t="shared" si="0"/>
        <v>0.008075870604398724</v>
      </c>
      <c r="G24" s="33">
        <f t="shared" si="1"/>
        <v>-0.1012005054759899</v>
      </c>
      <c r="H24" s="8">
        <f t="shared" si="2"/>
        <v>-961</v>
      </c>
      <c r="I24" s="27">
        <f t="shared" si="3"/>
        <v>0.014801694262610705</v>
      </c>
      <c r="J24" s="9">
        <v>8756.441</v>
      </c>
      <c r="K24" s="12">
        <v>8688.217</v>
      </c>
      <c r="L24" s="27">
        <f t="shared" si="4"/>
        <v>-0.007791293289134267</v>
      </c>
      <c r="M24" s="12">
        <f t="shared" si="5"/>
        <v>-68.22400000000016</v>
      </c>
    </row>
    <row r="25" spans="1:13" ht="15">
      <c r="A25" s="1">
        <v>24</v>
      </c>
      <c r="B25" s="81" t="s">
        <v>23</v>
      </c>
      <c r="C25" s="8">
        <v>6666</v>
      </c>
      <c r="D25" s="12">
        <v>6357</v>
      </c>
      <c r="E25" s="9">
        <v>6259</v>
      </c>
      <c r="F25" s="33">
        <f t="shared" si="0"/>
        <v>0.005922305109892397</v>
      </c>
      <c r="G25" s="33">
        <f t="shared" si="1"/>
        <v>-0.06105610561056106</v>
      </c>
      <c r="H25" s="8">
        <f t="shared" si="2"/>
        <v>-407</v>
      </c>
      <c r="I25" s="27">
        <f t="shared" si="3"/>
        <v>0.006268771659607239</v>
      </c>
      <c r="J25" s="9">
        <v>6385.385</v>
      </c>
      <c r="K25" s="12">
        <v>6336.2</v>
      </c>
      <c r="L25" s="27">
        <f t="shared" si="4"/>
        <v>-0.00770274619306438</v>
      </c>
      <c r="M25" s="12">
        <f t="shared" si="5"/>
        <v>-49.1850000000004</v>
      </c>
    </row>
    <row r="26" spans="1:13" ht="15">
      <c r="A26" s="1">
        <v>25</v>
      </c>
      <c r="B26" s="81" t="s">
        <v>24</v>
      </c>
      <c r="C26" s="8">
        <v>11961</v>
      </c>
      <c r="D26" s="12">
        <v>11162</v>
      </c>
      <c r="E26" s="9">
        <v>10659</v>
      </c>
      <c r="F26" s="33">
        <f t="shared" si="0"/>
        <v>0.010085612744263152</v>
      </c>
      <c r="G26" s="33">
        <f t="shared" si="1"/>
        <v>-0.10885377476799599</v>
      </c>
      <c r="H26" s="8">
        <f t="shared" si="2"/>
        <v>-1302</v>
      </c>
      <c r="I26" s="27">
        <f t="shared" si="3"/>
        <v>0.02005390835579515</v>
      </c>
      <c r="J26" s="9">
        <v>11057.41</v>
      </c>
      <c r="K26" s="12">
        <v>10897.17</v>
      </c>
      <c r="L26" s="27">
        <f t="shared" si="4"/>
        <v>-0.01449163954307562</v>
      </c>
      <c r="M26" s="12">
        <f t="shared" si="5"/>
        <v>-160.23999999999978</v>
      </c>
    </row>
    <row r="27" spans="1:13" ht="15">
      <c r="A27" s="1">
        <v>26</v>
      </c>
      <c r="B27" s="81" t="s">
        <v>25</v>
      </c>
      <c r="C27" s="8">
        <v>8448</v>
      </c>
      <c r="D27" s="12">
        <v>8193</v>
      </c>
      <c r="E27" s="9">
        <v>8050</v>
      </c>
      <c r="F27" s="33">
        <f t="shared" si="0"/>
        <v>0.007616960558337402</v>
      </c>
      <c r="G27" s="33">
        <f t="shared" si="1"/>
        <v>-0.047111742424242424</v>
      </c>
      <c r="H27" s="8">
        <f t="shared" si="2"/>
        <v>-398</v>
      </c>
      <c r="I27" s="27">
        <f t="shared" si="3"/>
        <v>0.006130150173276858</v>
      </c>
      <c r="J27" s="9">
        <v>8159.051</v>
      </c>
      <c r="K27" s="12">
        <v>8123.292</v>
      </c>
      <c r="L27" s="27">
        <f t="shared" si="4"/>
        <v>-0.004382740100533753</v>
      </c>
      <c r="M27" s="12">
        <f t="shared" si="5"/>
        <v>-35.759000000000015</v>
      </c>
    </row>
    <row r="28" spans="1:13" ht="15">
      <c r="A28" s="1">
        <v>27</v>
      </c>
      <c r="B28" s="81" t="s">
        <v>26</v>
      </c>
      <c r="C28" s="8">
        <v>19333</v>
      </c>
      <c r="D28" s="12">
        <v>20405</v>
      </c>
      <c r="E28" s="9">
        <v>20258</v>
      </c>
      <c r="F28" s="33">
        <f t="shared" si="0"/>
        <v>0.019168246831155165</v>
      </c>
      <c r="G28" s="33">
        <f t="shared" si="1"/>
        <v>0.0478456525112502</v>
      </c>
      <c r="H28" s="8">
        <f t="shared" si="2"/>
        <v>925</v>
      </c>
      <c r="I28" s="27">
        <f t="shared" si="3"/>
        <v>-0.01424720831728918</v>
      </c>
      <c r="J28" s="9">
        <v>20309.98</v>
      </c>
      <c r="K28" s="12">
        <v>20427.22</v>
      </c>
      <c r="L28" s="27">
        <f t="shared" si="4"/>
        <v>0.00577253153375836</v>
      </c>
      <c r="M28" s="12">
        <f t="shared" si="5"/>
        <v>117.2400000000016</v>
      </c>
    </row>
    <row r="29" spans="1:13" ht="15">
      <c r="A29" s="1">
        <v>28</v>
      </c>
      <c r="B29" s="81" t="s">
        <v>27</v>
      </c>
      <c r="C29" s="8">
        <v>12958</v>
      </c>
      <c r="D29" s="12">
        <v>12003</v>
      </c>
      <c r="E29" s="9">
        <v>11815</v>
      </c>
      <c r="F29" s="33">
        <f t="shared" si="0"/>
        <v>0.011179427204566012</v>
      </c>
      <c r="G29" s="33">
        <f t="shared" si="1"/>
        <v>-0.08820805679888871</v>
      </c>
      <c r="H29" s="8">
        <f t="shared" si="2"/>
        <v>-1143</v>
      </c>
      <c r="I29" s="27">
        <f t="shared" si="3"/>
        <v>0.017604928763958413</v>
      </c>
      <c r="J29" s="9">
        <v>12038.32</v>
      </c>
      <c r="K29" s="12">
        <v>11995.32</v>
      </c>
      <c r="L29" s="27">
        <f t="shared" si="4"/>
        <v>-0.0035719269798443636</v>
      </c>
      <c r="M29" s="12">
        <f t="shared" si="5"/>
        <v>-43</v>
      </c>
    </row>
    <row r="30" spans="1:13" ht="15">
      <c r="A30" s="1">
        <v>29</v>
      </c>
      <c r="B30" s="81" t="s">
        <v>28</v>
      </c>
      <c r="C30" s="8">
        <v>4918</v>
      </c>
      <c r="D30" s="12">
        <v>4174</v>
      </c>
      <c r="E30" s="9">
        <v>4091</v>
      </c>
      <c r="F30" s="33">
        <f t="shared" si="0"/>
        <v>0.0038709298936842624</v>
      </c>
      <c r="G30" s="33">
        <f t="shared" si="1"/>
        <v>-0.16815778771858478</v>
      </c>
      <c r="H30" s="8">
        <f t="shared" si="2"/>
        <v>-827</v>
      </c>
      <c r="I30" s="27">
        <f t="shared" si="3"/>
        <v>0.012737774355025029</v>
      </c>
      <c r="J30" s="9">
        <v>4171.288</v>
      </c>
      <c r="K30" s="12">
        <v>4099.761</v>
      </c>
      <c r="L30" s="27">
        <f t="shared" si="4"/>
        <v>-0.01714746140760339</v>
      </c>
      <c r="M30" s="12">
        <f t="shared" si="5"/>
        <v>-71.52699999999913</v>
      </c>
    </row>
    <row r="31" spans="1:13" ht="15">
      <c r="A31" s="1">
        <v>30</v>
      </c>
      <c r="B31" s="81" t="s">
        <v>29</v>
      </c>
      <c r="C31" s="23">
        <v>946</v>
      </c>
      <c r="D31" s="12">
        <v>931</v>
      </c>
      <c r="E31" s="9">
        <v>941</v>
      </c>
      <c r="F31" s="33">
        <f t="shared" si="0"/>
        <v>0.000890380109987018</v>
      </c>
      <c r="G31" s="33">
        <f t="shared" si="1"/>
        <v>-0.005285412262156448</v>
      </c>
      <c r="H31" s="8">
        <f t="shared" si="2"/>
        <v>-5</v>
      </c>
      <c r="I31" s="27">
        <f t="shared" si="3"/>
        <v>7.701193685021179E-05</v>
      </c>
      <c r="J31" s="9">
        <v>950.9784</v>
      </c>
      <c r="K31" s="12">
        <v>941.0222</v>
      </c>
      <c r="L31" s="27">
        <f t="shared" si="4"/>
        <v>-0.010469428117399898</v>
      </c>
      <c r="M31" s="12">
        <f t="shared" si="5"/>
        <v>-9.956199999999967</v>
      </c>
    </row>
    <row r="32" spans="1:13" ht="15">
      <c r="A32" s="1">
        <v>31</v>
      </c>
      <c r="B32" s="81" t="s">
        <v>30</v>
      </c>
      <c r="C32" s="8">
        <v>35438</v>
      </c>
      <c r="D32" s="12">
        <v>33624</v>
      </c>
      <c r="E32" s="9">
        <v>33201</v>
      </c>
      <c r="F32" s="33">
        <f t="shared" si="0"/>
        <v>0.031414994720168954</v>
      </c>
      <c r="G32" s="33">
        <f t="shared" si="1"/>
        <v>-0.06312432981545234</v>
      </c>
      <c r="H32" s="8">
        <f t="shared" si="2"/>
        <v>-2237</v>
      </c>
      <c r="I32" s="27">
        <f t="shared" si="3"/>
        <v>0.03445514054678475</v>
      </c>
      <c r="J32" s="9">
        <v>33803.37</v>
      </c>
      <c r="K32" s="12">
        <v>33764.48</v>
      </c>
      <c r="L32" s="27">
        <f t="shared" si="4"/>
        <v>-0.001150477008653262</v>
      </c>
      <c r="M32" s="12">
        <f t="shared" si="5"/>
        <v>-38.88999999999942</v>
      </c>
    </row>
    <row r="33" spans="1:13" ht="15">
      <c r="A33" s="1">
        <v>32</v>
      </c>
      <c r="B33" s="81" t="s">
        <v>31</v>
      </c>
      <c r="C33" s="8">
        <v>9632</v>
      </c>
      <c r="D33" s="12">
        <v>8731</v>
      </c>
      <c r="E33" s="9">
        <v>8591</v>
      </c>
      <c r="F33" s="33">
        <f t="shared" si="0"/>
        <v>0.008128858156108898</v>
      </c>
      <c r="G33" s="33">
        <f t="shared" si="1"/>
        <v>-0.10807724252491695</v>
      </c>
      <c r="H33" s="8">
        <f t="shared" si="2"/>
        <v>-1041</v>
      </c>
      <c r="I33" s="27">
        <f t="shared" si="3"/>
        <v>0.016033885252214095</v>
      </c>
      <c r="J33" s="9">
        <v>8827.972</v>
      </c>
      <c r="K33" s="12">
        <v>8737.463</v>
      </c>
      <c r="L33" s="27">
        <f t="shared" si="4"/>
        <v>-0.010252524588886328</v>
      </c>
      <c r="M33" s="12">
        <f t="shared" si="5"/>
        <v>-90.50900000000001</v>
      </c>
    </row>
    <row r="34" spans="1:13" ht="15">
      <c r="A34" s="1">
        <v>33</v>
      </c>
      <c r="B34" s="81" t="s">
        <v>32</v>
      </c>
      <c r="C34" s="8">
        <v>42850</v>
      </c>
      <c r="D34" s="12">
        <v>42379</v>
      </c>
      <c r="E34" s="9">
        <v>41927</v>
      </c>
      <c r="F34" s="33">
        <f aca="true" t="shared" si="6" ref="F34:F65">E34/$E$83</f>
        <v>0.03967159072415059</v>
      </c>
      <c r="G34" s="33">
        <f aca="true" t="shared" si="7" ref="G34:G65">(E34-C34)/C34</f>
        <v>-0.021540256709451575</v>
      </c>
      <c r="H34" s="8">
        <f aca="true" t="shared" si="8" ref="H34:H65">E34-C34</f>
        <v>-923</v>
      </c>
      <c r="I34" s="27">
        <f aca="true" t="shared" si="9" ref="I34:I65">H34/$H$83</f>
        <v>0.014216403542549095</v>
      </c>
      <c r="J34" s="9">
        <v>42649.12</v>
      </c>
      <c r="K34" s="12">
        <v>42606.07</v>
      </c>
      <c r="L34" s="27">
        <f aca="true" t="shared" si="10" ref="L34:L65">(K34-J34)/J34</f>
        <v>-0.0010093994905405529</v>
      </c>
      <c r="M34" s="12">
        <f aca="true" t="shared" si="11" ref="M34:M65">K34-J34</f>
        <v>-43.05000000000291</v>
      </c>
    </row>
    <row r="35" spans="1:13" ht="15">
      <c r="A35" s="1">
        <v>34</v>
      </c>
      <c r="B35" s="81" t="s">
        <v>33</v>
      </c>
      <c r="C35" s="8">
        <v>7624</v>
      </c>
      <c r="D35" s="12">
        <v>7906</v>
      </c>
      <c r="E35" s="9">
        <v>7753</v>
      </c>
      <c r="F35" s="33">
        <f t="shared" si="6"/>
        <v>0.007335937293017376</v>
      </c>
      <c r="G35" s="33">
        <f t="shared" si="7"/>
        <v>0.0169202518363064</v>
      </c>
      <c r="H35" s="8">
        <f t="shared" si="8"/>
        <v>129</v>
      </c>
      <c r="I35" s="27">
        <f t="shared" si="9"/>
        <v>-0.001986907970735464</v>
      </c>
      <c r="J35" s="9">
        <v>7803.359</v>
      </c>
      <c r="K35" s="12">
        <v>7774.55</v>
      </c>
      <c r="L35" s="27">
        <f t="shared" si="10"/>
        <v>-0.0036918716670603256</v>
      </c>
      <c r="M35" s="12">
        <f t="shared" si="11"/>
        <v>-28.809000000000196</v>
      </c>
    </row>
    <row r="36" spans="1:13" ht="15">
      <c r="A36" s="1">
        <v>35</v>
      </c>
      <c r="B36" s="81" t="s">
        <v>34</v>
      </c>
      <c r="C36" s="8">
        <v>33432</v>
      </c>
      <c r="D36" s="12">
        <v>33761</v>
      </c>
      <c r="E36" s="9">
        <v>33588</v>
      </c>
      <c r="F36" s="33">
        <f t="shared" si="6"/>
        <v>0.03178117655073747</v>
      </c>
      <c r="G36" s="33">
        <f t="shared" si="7"/>
        <v>0.00466618808327351</v>
      </c>
      <c r="H36" s="8">
        <f t="shared" si="8"/>
        <v>156</v>
      </c>
      <c r="I36" s="27">
        <f t="shared" si="9"/>
        <v>-0.0024027724297266077</v>
      </c>
      <c r="J36" s="9">
        <v>34405.01</v>
      </c>
      <c r="K36" s="12">
        <v>34448.57</v>
      </c>
      <c r="L36" s="27">
        <f t="shared" si="10"/>
        <v>0.001266094676327595</v>
      </c>
      <c r="M36" s="12">
        <f t="shared" si="11"/>
        <v>43.55999999999767</v>
      </c>
    </row>
    <row r="37" spans="1:13" ht="15">
      <c r="A37" s="1">
        <v>36</v>
      </c>
      <c r="B37" s="81" t="s">
        <v>35</v>
      </c>
      <c r="C37" s="8">
        <v>5290</v>
      </c>
      <c r="D37" s="12">
        <v>5714</v>
      </c>
      <c r="E37" s="9">
        <v>5697</v>
      </c>
      <c r="F37" s="33">
        <f t="shared" si="6"/>
        <v>0.005390537180229587</v>
      </c>
      <c r="G37" s="33">
        <f t="shared" si="7"/>
        <v>0.07693761814744801</v>
      </c>
      <c r="H37" s="8">
        <f t="shared" si="8"/>
        <v>407</v>
      </c>
      <c r="I37" s="27">
        <f t="shared" si="9"/>
        <v>-0.006268771659607239</v>
      </c>
      <c r="J37" s="9">
        <v>5861.011</v>
      </c>
      <c r="K37" s="12">
        <v>5863.375</v>
      </c>
      <c r="L37" s="27">
        <f t="shared" si="10"/>
        <v>0.00040334338222528123</v>
      </c>
      <c r="M37" s="12">
        <f t="shared" si="11"/>
        <v>2.363999999999578</v>
      </c>
    </row>
    <row r="38" spans="1:13" ht="15">
      <c r="A38" s="1">
        <v>37</v>
      </c>
      <c r="B38" s="81" t="s">
        <v>36</v>
      </c>
      <c r="C38" s="8">
        <v>14051</v>
      </c>
      <c r="D38" s="12">
        <v>13284</v>
      </c>
      <c r="E38" s="9">
        <v>13071</v>
      </c>
      <c r="F38" s="33">
        <f t="shared" si="6"/>
        <v>0.012367862292922756</v>
      </c>
      <c r="G38" s="33">
        <f t="shared" si="7"/>
        <v>-0.06974592555689986</v>
      </c>
      <c r="H38" s="8">
        <f t="shared" si="8"/>
        <v>-980</v>
      </c>
      <c r="I38" s="27">
        <f t="shared" si="9"/>
        <v>0.01509433962264151</v>
      </c>
      <c r="J38" s="9">
        <v>13367.48</v>
      </c>
      <c r="K38" s="12">
        <v>13252.01</v>
      </c>
      <c r="L38" s="27">
        <f t="shared" si="10"/>
        <v>-0.008638127754819858</v>
      </c>
      <c r="M38" s="12">
        <f t="shared" si="11"/>
        <v>-115.46999999999935</v>
      </c>
    </row>
    <row r="39" spans="1:13" ht="15">
      <c r="A39" s="1">
        <v>38</v>
      </c>
      <c r="B39" s="81" t="s">
        <v>37</v>
      </c>
      <c r="C39" s="8">
        <v>16646</v>
      </c>
      <c r="D39" s="12">
        <v>15615</v>
      </c>
      <c r="E39" s="9">
        <v>15424</v>
      </c>
      <c r="F39" s="33">
        <f t="shared" si="6"/>
        <v>0.01459428567103057</v>
      </c>
      <c r="G39" s="33">
        <f t="shared" si="7"/>
        <v>-0.07341102967679923</v>
      </c>
      <c r="H39" s="8">
        <f t="shared" si="8"/>
        <v>-1222</v>
      </c>
      <c r="I39" s="27">
        <f t="shared" si="9"/>
        <v>0.01882171736619176</v>
      </c>
      <c r="J39" s="9">
        <v>15751.42</v>
      </c>
      <c r="K39" s="12">
        <v>15672.38</v>
      </c>
      <c r="L39" s="27">
        <f t="shared" si="10"/>
        <v>-0.005017960285485427</v>
      </c>
      <c r="M39" s="12">
        <f t="shared" si="11"/>
        <v>-79.04000000000087</v>
      </c>
    </row>
    <row r="40" spans="1:13" ht="15">
      <c r="A40" s="1">
        <v>39</v>
      </c>
      <c r="B40" s="81" t="s">
        <v>38</v>
      </c>
      <c r="C40" s="8">
        <v>6552</v>
      </c>
      <c r="D40" s="12">
        <v>6567</v>
      </c>
      <c r="E40" s="9">
        <v>6452</v>
      </c>
      <c r="F40" s="33">
        <f t="shared" si="6"/>
        <v>0.006104922922036387</v>
      </c>
      <c r="G40" s="33">
        <f t="shared" si="7"/>
        <v>-0.015262515262515262</v>
      </c>
      <c r="H40" s="8">
        <f t="shared" si="8"/>
        <v>-100</v>
      </c>
      <c r="I40" s="27">
        <f t="shared" si="9"/>
        <v>0.0015402387370042356</v>
      </c>
      <c r="J40" s="9">
        <v>6626.422</v>
      </c>
      <c r="K40" s="12">
        <v>6572.908</v>
      </c>
      <c r="L40" s="27">
        <f t="shared" si="10"/>
        <v>-0.0080758514927059</v>
      </c>
      <c r="M40" s="12">
        <f t="shared" si="11"/>
        <v>-53.513999999999214</v>
      </c>
    </row>
    <row r="41" spans="1:13" ht="15">
      <c r="A41" s="1">
        <v>40</v>
      </c>
      <c r="B41" s="81" t="s">
        <v>39</v>
      </c>
      <c r="C41" s="8">
        <v>6053</v>
      </c>
      <c r="D41" s="12">
        <v>5250</v>
      </c>
      <c r="E41" s="9">
        <v>5206</v>
      </c>
      <c r="F41" s="33">
        <f t="shared" si="6"/>
        <v>0.004925949896485033</v>
      </c>
      <c r="G41" s="33">
        <f t="shared" si="7"/>
        <v>-0.1399306129192136</v>
      </c>
      <c r="H41" s="8">
        <f t="shared" si="8"/>
        <v>-847</v>
      </c>
      <c r="I41" s="27">
        <f t="shared" si="9"/>
        <v>0.013045822102425875</v>
      </c>
      <c r="J41" s="9">
        <v>5349.28</v>
      </c>
      <c r="K41" s="12">
        <v>5380.186</v>
      </c>
      <c r="L41" s="27">
        <f t="shared" si="10"/>
        <v>0.0057775999760715365</v>
      </c>
      <c r="M41" s="12">
        <f t="shared" si="11"/>
        <v>30.90599999999995</v>
      </c>
    </row>
    <row r="42" spans="1:13" ht="15">
      <c r="A42" s="1">
        <v>41</v>
      </c>
      <c r="B42" s="81" t="s">
        <v>40</v>
      </c>
      <c r="C42" s="8">
        <v>4927</v>
      </c>
      <c r="D42" s="12">
        <v>4062</v>
      </c>
      <c r="E42" s="9">
        <v>4002</v>
      </c>
      <c r="F42" s="33">
        <f t="shared" si="6"/>
        <v>0.0037867175347163083</v>
      </c>
      <c r="G42" s="33">
        <f t="shared" si="7"/>
        <v>-0.18774101887558353</v>
      </c>
      <c r="H42" s="8">
        <f t="shared" si="8"/>
        <v>-925</v>
      </c>
      <c r="I42" s="27">
        <f t="shared" si="9"/>
        <v>0.01424720831728918</v>
      </c>
      <c r="J42" s="9">
        <v>4038.659</v>
      </c>
      <c r="K42" s="12">
        <v>3965.989</v>
      </c>
      <c r="L42" s="27">
        <f t="shared" si="10"/>
        <v>-0.017993596389296564</v>
      </c>
      <c r="M42" s="12">
        <f t="shared" si="11"/>
        <v>-72.67000000000007</v>
      </c>
    </row>
    <row r="43" spans="1:13" ht="15">
      <c r="A43" s="1">
        <v>42</v>
      </c>
      <c r="B43" s="81" t="s">
        <v>41</v>
      </c>
      <c r="C43" s="8">
        <v>60670</v>
      </c>
      <c r="D43" s="12">
        <v>57940</v>
      </c>
      <c r="E43" s="9">
        <v>57320</v>
      </c>
      <c r="F43" s="33">
        <f t="shared" si="6"/>
        <v>0.05423654400048446</v>
      </c>
      <c r="G43" s="33">
        <f t="shared" si="7"/>
        <v>-0.05521674633261909</v>
      </c>
      <c r="H43" s="8">
        <f t="shared" si="8"/>
        <v>-3350</v>
      </c>
      <c r="I43" s="27">
        <f t="shared" si="9"/>
        <v>0.05159799768964189</v>
      </c>
      <c r="J43" s="9">
        <v>58380.49</v>
      </c>
      <c r="K43" s="12">
        <v>58364.32</v>
      </c>
      <c r="L43" s="27">
        <f t="shared" si="10"/>
        <v>-0.0002769760925267714</v>
      </c>
      <c r="M43" s="12">
        <f t="shared" si="11"/>
        <v>-16.169999999998254</v>
      </c>
    </row>
    <row r="44" spans="1:13" ht="15">
      <c r="A44" s="1">
        <v>43</v>
      </c>
      <c r="B44" s="81" t="s">
        <v>42</v>
      </c>
      <c r="C44" s="8">
        <v>12650</v>
      </c>
      <c r="D44" s="12">
        <v>11672</v>
      </c>
      <c r="E44" s="9">
        <v>11361</v>
      </c>
      <c r="F44" s="33">
        <f t="shared" si="6"/>
        <v>0.010749849553201395</v>
      </c>
      <c r="G44" s="33">
        <f t="shared" si="7"/>
        <v>-0.10189723320158103</v>
      </c>
      <c r="H44" s="8">
        <f t="shared" si="8"/>
        <v>-1289</v>
      </c>
      <c r="I44" s="27">
        <f t="shared" si="9"/>
        <v>0.019853677319984598</v>
      </c>
      <c r="J44" s="9">
        <v>11757.55</v>
      </c>
      <c r="K44" s="12">
        <v>11493.85</v>
      </c>
      <c r="L44" s="27">
        <f t="shared" si="10"/>
        <v>-0.02242814191732112</v>
      </c>
      <c r="M44" s="12">
        <f t="shared" si="11"/>
        <v>-263.6999999999989</v>
      </c>
    </row>
    <row r="45" spans="1:13" ht="15">
      <c r="A45" s="1">
        <v>44</v>
      </c>
      <c r="B45" s="81" t="s">
        <v>43</v>
      </c>
      <c r="C45" s="8">
        <v>19655</v>
      </c>
      <c r="D45" s="12">
        <v>18093</v>
      </c>
      <c r="E45" s="9">
        <v>17998</v>
      </c>
      <c r="F45" s="33">
        <f t="shared" si="6"/>
        <v>0.017029820637137462</v>
      </c>
      <c r="G45" s="33">
        <f t="shared" si="7"/>
        <v>-0.08430424828287968</v>
      </c>
      <c r="H45" s="8">
        <f t="shared" si="8"/>
        <v>-1657</v>
      </c>
      <c r="I45" s="27">
        <f t="shared" si="9"/>
        <v>0.025521755872160184</v>
      </c>
      <c r="J45" s="9">
        <v>18274.16</v>
      </c>
      <c r="K45" s="12">
        <v>18490.59</v>
      </c>
      <c r="L45" s="27">
        <f t="shared" si="10"/>
        <v>0.011843499236079814</v>
      </c>
      <c r="M45" s="12">
        <f t="shared" si="11"/>
        <v>216.4300000000003</v>
      </c>
    </row>
    <row r="46" spans="1:13" ht="15">
      <c r="A46" s="1">
        <v>45</v>
      </c>
      <c r="B46" s="81" t="s">
        <v>44</v>
      </c>
      <c r="C46" s="8">
        <v>48059</v>
      </c>
      <c r="D46" s="12">
        <v>48860</v>
      </c>
      <c r="E46" s="9">
        <v>48235</v>
      </c>
      <c r="F46" s="33">
        <f t="shared" si="6"/>
        <v>0.04564025994178939</v>
      </c>
      <c r="G46" s="33">
        <f t="shared" si="7"/>
        <v>0.0036621652552071412</v>
      </c>
      <c r="H46" s="8">
        <f t="shared" si="8"/>
        <v>176</v>
      </c>
      <c r="I46" s="27">
        <f t="shared" si="9"/>
        <v>-0.0027108201771274547</v>
      </c>
      <c r="J46" s="9">
        <v>50068.59</v>
      </c>
      <c r="K46" s="12">
        <v>49758.8</v>
      </c>
      <c r="L46" s="27">
        <f t="shared" si="10"/>
        <v>-0.006187312245062096</v>
      </c>
      <c r="M46" s="12">
        <f t="shared" si="11"/>
        <v>-309.7899999999936</v>
      </c>
    </row>
    <row r="47" spans="1:13" ht="15">
      <c r="A47" s="1">
        <v>46</v>
      </c>
      <c r="B47" s="81" t="s">
        <v>45</v>
      </c>
      <c r="C47" s="8">
        <v>14652</v>
      </c>
      <c r="D47" s="12">
        <v>14535</v>
      </c>
      <c r="E47" s="9">
        <v>14627</v>
      </c>
      <c r="F47" s="33">
        <f t="shared" si="6"/>
        <v>0.01384015926544114</v>
      </c>
      <c r="G47" s="33">
        <f t="shared" si="7"/>
        <v>-0.0017062517062517062</v>
      </c>
      <c r="H47" s="8">
        <f t="shared" si="8"/>
        <v>-25</v>
      </c>
      <c r="I47" s="27">
        <f t="shared" si="9"/>
        <v>0.0003850596842510589</v>
      </c>
      <c r="J47" s="9">
        <v>14794</v>
      </c>
      <c r="K47" s="12">
        <v>14892.44</v>
      </c>
      <c r="L47" s="27">
        <f t="shared" si="10"/>
        <v>0.006654048938758991</v>
      </c>
      <c r="M47" s="12">
        <f t="shared" si="11"/>
        <v>98.44000000000051</v>
      </c>
    </row>
    <row r="48" spans="1:13" ht="15">
      <c r="A48" s="1">
        <v>47</v>
      </c>
      <c r="B48" s="81" t="s">
        <v>46</v>
      </c>
      <c r="C48" s="8">
        <v>10689</v>
      </c>
      <c r="D48" s="12">
        <v>10664</v>
      </c>
      <c r="E48" s="9">
        <v>10731</v>
      </c>
      <c r="F48" s="33">
        <f t="shared" si="6"/>
        <v>0.010153739596461946</v>
      </c>
      <c r="G48" s="33">
        <f t="shared" si="7"/>
        <v>0.003929273084479371</v>
      </c>
      <c r="H48" s="8">
        <f t="shared" si="8"/>
        <v>42</v>
      </c>
      <c r="I48" s="27">
        <f t="shared" si="9"/>
        <v>-0.0006469002695417789</v>
      </c>
      <c r="J48" s="9">
        <v>10486.55</v>
      </c>
      <c r="K48" s="12">
        <v>10789.69</v>
      </c>
      <c r="L48" s="27">
        <f t="shared" si="10"/>
        <v>0.02890750532825393</v>
      </c>
      <c r="M48" s="12">
        <f t="shared" si="11"/>
        <v>303.14000000000124</v>
      </c>
    </row>
    <row r="49" spans="1:13" ht="15">
      <c r="A49" s="1">
        <v>48</v>
      </c>
      <c r="B49" s="81" t="s">
        <v>47</v>
      </c>
      <c r="C49" s="8">
        <v>18159</v>
      </c>
      <c r="D49" s="12">
        <v>17804</v>
      </c>
      <c r="E49" s="9">
        <v>17359</v>
      </c>
      <c r="F49" s="33">
        <f t="shared" si="6"/>
        <v>0.01642519482387316</v>
      </c>
      <c r="G49" s="33">
        <f t="shared" si="7"/>
        <v>-0.04405528938818217</v>
      </c>
      <c r="H49" s="8">
        <f t="shared" si="8"/>
        <v>-800</v>
      </c>
      <c r="I49" s="27">
        <f t="shared" si="9"/>
        <v>0.012321909896033885</v>
      </c>
      <c r="J49" s="9">
        <v>17625.4</v>
      </c>
      <c r="K49" s="12">
        <v>17465.27</v>
      </c>
      <c r="L49" s="27">
        <f t="shared" si="10"/>
        <v>-0.009085183882351664</v>
      </c>
      <c r="M49" s="12">
        <f t="shared" si="11"/>
        <v>-160.13000000000102</v>
      </c>
    </row>
    <row r="50" spans="1:13" ht="15">
      <c r="A50" s="1">
        <v>49</v>
      </c>
      <c r="B50" s="81" t="s">
        <v>48</v>
      </c>
      <c r="C50" s="8">
        <v>4133</v>
      </c>
      <c r="D50" s="12">
        <v>3838</v>
      </c>
      <c r="E50" s="9">
        <v>3802</v>
      </c>
      <c r="F50" s="33">
        <f t="shared" si="6"/>
        <v>0.003597476278608547</v>
      </c>
      <c r="G50" s="33">
        <f t="shared" si="7"/>
        <v>-0.08008710379869344</v>
      </c>
      <c r="H50" s="8">
        <f t="shared" si="8"/>
        <v>-331</v>
      </c>
      <c r="I50" s="27">
        <f t="shared" si="9"/>
        <v>0.00509819021948402</v>
      </c>
      <c r="J50" s="9">
        <v>3858.984</v>
      </c>
      <c r="K50" s="12">
        <v>3838.403</v>
      </c>
      <c r="L50" s="27">
        <f t="shared" si="10"/>
        <v>-0.005333269067713193</v>
      </c>
      <c r="M50" s="12">
        <f t="shared" si="11"/>
        <v>-20.58100000000013</v>
      </c>
    </row>
    <row r="51" spans="1:13" ht="15">
      <c r="A51" s="1">
        <v>50</v>
      </c>
      <c r="B51" s="81" t="s">
        <v>49</v>
      </c>
      <c r="C51" s="8">
        <v>11762</v>
      </c>
      <c r="D51" s="12">
        <v>10686</v>
      </c>
      <c r="E51" s="9">
        <v>10601</v>
      </c>
      <c r="F51" s="33">
        <f t="shared" si="6"/>
        <v>0.0100307327799919</v>
      </c>
      <c r="G51" s="33">
        <f t="shared" si="7"/>
        <v>-0.09870770277163747</v>
      </c>
      <c r="H51" s="8">
        <f t="shared" si="8"/>
        <v>-1161</v>
      </c>
      <c r="I51" s="27">
        <f t="shared" si="9"/>
        <v>0.017882171736619178</v>
      </c>
      <c r="J51" s="9">
        <v>10744.7</v>
      </c>
      <c r="K51" s="12">
        <v>10725.31</v>
      </c>
      <c r="L51" s="27">
        <f t="shared" si="10"/>
        <v>-0.00180461064524847</v>
      </c>
      <c r="M51" s="12">
        <f t="shared" si="11"/>
        <v>-19.390000000001237</v>
      </c>
    </row>
    <row r="52" spans="1:13" ht="15">
      <c r="A52" s="1">
        <v>51</v>
      </c>
      <c r="B52" s="81" t="s">
        <v>50</v>
      </c>
      <c r="C52" s="8">
        <v>14408</v>
      </c>
      <c r="D52" s="12">
        <v>14803</v>
      </c>
      <c r="E52" s="9">
        <v>14760</v>
      </c>
      <c r="F52" s="33">
        <f t="shared" si="6"/>
        <v>0.013966004700752802</v>
      </c>
      <c r="G52" s="33">
        <f t="shared" si="7"/>
        <v>0.024430871737923375</v>
      </c>
      <c r="H52" s="8">
        <f t="shared" si="8"/>
        <v>352</v>
      </c>
      <c r="I52" s="27">
        <f t="shared" si="9"/>
        <v>-0.005421640354254909</v>
      </c>
      <c r="J52" s="9">
        <v>14888.22</v>
      </c>
      <c r="K52" s="12">
        <v>14873.27</v>
      </c>
      <c r="L52" s="27">
        <f t="shared" si="10"/>
        <v>-0.0010041495894068538</v>
      </c>
      <c r="M52" s="12">
        <f t="shared" si="11"/>
        <v>-14.949999999998909</v>
      </c>
    </row>
    <row r="53" spans="1:13" ht="15">
      <c r="A53" s="1">
        <v>52</v>
      </c>
      <c r="B53" s="81" t="s">
        <v>51</v>
      </c>
      <c r="C53" s="8">
        <v>22560</v>
      </c>
      <c r="D53" s="12">
        <v>19538</v>
      </c>
      <c r="E53" s="9">
        <v>19112</v>
      </c>
      <c r="F53" s="33">
        <f t="shared" si="6"/>
        <v>0.018083894433657693</v>
      </c>
      <c r="G53" s="33">
        <f t="shared" si="7"/>
        <v>-0.1528368794326241</v>
      </c>
      <c r="H53" s="8">
        <f t="shared" si="8"/>
        <v>-3448</v>
      </c>
      <c r="I53" s="27">
        <f t="shared" si="9"/>
        <v>0.05310743165190605</v>
      </c>
      <c r="J53" s="9">
        <v>20131.12</v>
      </c>
      <c r="K53" s="12">
        <v>19955.12</v>
      </c>
      <c r="L53" s="27">
        <f t="shared" si="10"/>
        <v>-0.008742682970445758</v>
      </c>
      <c r="M53" s="12">
        <f t="shared" si="11"/>
        <v>-176</v>
      </c>
    </row>
    <row r="54" spans="1:13" ht="15">
      <c r="A54" s="1">
        <v>53</v>
      </c>
      <c r="B54" s="81" t="s">
        <v>52</v>
      </c>
      <c r="C54" s="8">
        <v>14238</v>
      </c>
      <c r="D54" s="12">
        <v>12935</v>
      </c>
      <c r="E54" s="9">
        <v>13358</v>
      </c>
      <c r="F54" s="33">
        <f t="shared" si="6"/>
        <v>0.012639423495437393</v>
      </c>
      <c r="G54" s="33">
        <f t="shared" si="7"/>
        <v>-0.061806433487849415</v>
      </c>
      <c r="H54" s="8">
        <f t="shared" si="8"/>
        <v>-880</v>
      </c>
      <c r="I54" s="27">
        <f t="shared" si="9"/>
        <v>0.013554100885637273</v>
      </c>
      <c r="J54" s="9">
        <v>13245.71</v>
      </c>
      <c r="K54" s="12">
        <v>13587.1</v>
      </c>
      <c r="L54" s="27">
        <f t="shared" si="10"/>
        <v>0.025773627838749397</v>
      </c>
      <c r="M54" s="12">
        <f t="shared" si="11"/>
        <v>341.39000000000124</v>
      </c>
    </row>
    <row r="55" spans="1:13" ht="15">
      <c r="A55" s="1">
        <v>54</v>
      </c>
      <c r="B55" s="81" t="s">
        <v>53</v>
      </c>
      <c r="C55" s="8">
        <v>18979</v>
      </c>
      <c r="D55" s="12">
        <v>16946</v>
      </c>
      <c r="E55" s="9">
        <v>16560</v>
      </c>
      <c r="F55" s="33">
        <f t="shared" si="6"/>
        <v>0.015669176005722655</v>
      </c>
      <c r="G55" s="33">
        <f t="shared" si="7"/>
        <v>-0.1274566626271142</v>
      </c>
      <c r="H55" s="8">
        <f t="shared" si="8"/>
        <v>-2419</v>
      </c>
      <c r="I55" s="27">
        <f t="shared" si="9"/>
        <v>0.03725837504813246</v>
      </c>
      <c r="J55" s="9">
        <v>16837.3</v>
      </c>
      <c r="K55" s="12">
        <v>16675.94</v>
      </c>
      <c r="L55" s="27">
        <f t="shared" si="10"/>
        <v>-0.009583484287860915</v>
      </c>
      <c r="M55" s="12">
        <f t="shared" si="11"/>
        <v>-161.36000000000058</v>
      </c>
    </row>
    <row r="56" spans="1:13" ht="15">
      <c r="A56" s="1">
        <v>55</v>
      </c>
      <c r="B56" s="81" t="s">
        <v>54</v>
      </c>
      <c r="C56" s="8">
        <v>40197</v>
      </c>
      <c r="D56" s="12">
        <v>36938</v>
      </c>
      <c r="E56" s="9">
        <v>35978</v>
      </c>
      <c r="F56" s="33">
        <f t="shared" si="6"/>
        <v>0.03404260956122522</v>
      </c>
      <c r="G56" s="33">
        <f t="shared" si="7"/>
        <v>-0.10495808144886434</v>
      </c>
      <c r="H56" s="8">
        <f t="shared" si="8"/>
        <v>-4219</v>
      </c>
      <c r="I56" s="27">
        <f t="shared" si="9"/>
        <v>0.0649826723142087</v>
      </c>
      <c r="J56" s="9">
        <v>37175.46</v>
      </c>
      <c r="K56" s="12">
        <v>36627.56</v>
      </c>
      <c r="L56" s="27">
        <f t="shared" si="10"/>
        <v>-0.01473821709267354</v>
      </c>
      <c r="M56" s="12">
        <f t="shared" si="11"/>
        <v>-547.9000000000015</v>
      </c>
    </row>
    <row r="57" spans="1:13" ht="15">
      <c r="A57" s="1">
        <v>56</v>
      </c>
      <c r="B57" s="81" t="s">
        <v>55</v>
      </c>
      <c r="C57" s="8">
        <v>3157</v>
      </c>
      <c r="D57" s="12">
        <v>2942</v>
      </c>
      <c r="E57" s="9">
        <v>2930</v>
      </c>
      <c r="F57" s="33">
        <f t="shared" si="6"/>
        <v>0.0027723844019787065</v>
      </c>
      <c r="G57" s="33">
        <f t="shared" si="7"/>
        <v>-0.07190370605004752</v>
      </c>
      <c r="H57" s="8">
        <f t="shared" si="8"/>
        <v>-227</v>
      </c>
      <c r="I57" s="27">
        <f t="shared" si="9"/>
        <v>0.003496341932999615</v>
      </c>
      <c r="J57" s="9">
        <v>2930.65</v>
      </c>
      <c r="K57" s="12">
        <v>2889.272</v>
      </c>
      <c r="L57" s="27">
        <f t="shared" si="10"/>
        <v>-0.014119052087420932</v>
      </c>
      <c r="M57" s="12">
        <f t="shared" si="11"/>
        <v>-41.378000000000156</v>
      </c>
    </row>
    <row r="58" spans="1:13" ht="15">
      <c r="A58" s="1">
        <v>57</v>
      </c>
      <c r="B58" s="81" t="s">
        <v>56</v>
      </c>
      <c r="C58" s="8">
        <v>5472</v>
      </c>
      <c r="D58" s="12">
        <v>4991</v>
      </c>
      <c r="E58" s="9">
        <v>4873</v>
      </c>
      <c r="F58" s="33">
        <f t="shared" si="6"/>
        <v>0.00461086320506561</v>
      </c>
      <c r="G58" s="33">
        <f t="shared" si="7"/>
        <v>-0.10946637426900585</v>
      </c>
      <c r="H58" s="8">
        <f t="shared" si="8"/>
        <v>-599</v>
      </c>
      <c r="I58" s="27">
        <f t="shared" si="9"/>
        <v>0.009226030034655372</v>
      </c>
      <c r="J58" s="9">
        <v>4974.785</v>
      </c>
      <c r="K58" s="12">
        <v>4906.251</v>
      </c>
      <c r="L58" s="27">
        <f t="shared" si="10"/>
        <v>-0.013776273748513685</v>
      </c>
      <c r="M58" s="12">
        <f t="shared" si="11"/>
        <v>-68.53399999999965</v>
      </c>
    </row>
    <row r="59" spans="1:13" ht="15">
      <c r="A59" s="1">
        <v>58</v>
      </c>
      <c r="B59" s="81" t="s">
        <v>57</v>
      </c>
      <c r="C59" s="8">
        <v>19506</v>
      </c>
      <c r="D59" s="12">
        <v>18366</v>
      </c>
      <c r="E59" s="9">
        <v>18027</v>
      </c>
      <c r="F59" s="33">
        <f t="shared" si="6"/>
        <v>0.017057260619273085</v>
      </c>
      <c r="G59" s="33">
        <f t="shared" si="7"/>
        <v>-0.07582282374653952</v>
      </c>
      <c r="H59" s="8">
        <f t="shared" si="8"/>
        <v>-1479</v>
      </c>
      <c r="I59" s="27">
        <f t="shared" si="9"/>
        <v>0.022780130920292647</v>
      </c>
      <c r="J59" s="9">
        <v>18484.62</v>
      </c>
      <c r="K59" s="12">
        <v>18179.98</v>
      </c>
      <c r="L59" s="27">
        <f t="shared" si="10"/>
        <v>-0.016480728302772762</v>
      </c>
      <c r="M59" s="12">
        <f t="shared" si="11"/>
        <v>-304.6399999999994</v>
      </c>
    </row>
    <row r="60" spans="1:13" ht="15">
      <c r="A60" s="1">
        <v>59</v>
      </c>
      <c r="B60" s="81" t="s">
        <v>58</v>
      </c>
      <c r="C60" s="8">
        <v>10767</v>
      </c>
      <c r="D60" s="12">
        <v>10115</v>
      </c>
      <c r="E60" s="9">
        <v>10033</v>
      </c>
      <c r="F60" s="33">
        <f t="shared" si="6"/>
        <v>0.009493287612645857</v>
      </c>
      <c r="G60" s="33">
        <f t="shared" si="7"/>
        <v>-0.06817126404755271</v>
      </c>
      <c r="H60" s="8">
        <f t="shared" si="8"/>
        <v>-734</v>
      </c>
      <c r="I60" s="27">
        <f t="shared" si="9"/>
        <v>0.01130535232961109</v>
      </c>
      <c r="J60" s="9">
        <v>10189.99</v>
      </c>
      <c r="K60" s="12">
        <v>10208.32</v>
      </c>
      <c r="L60" s="27">
        <f t="shared" si="10"/>
        <v>0.0017988241401610725</v>
      </c>
      <c r="M60" s="12">
        <f t="shared" si="11"/>
        <v>18.329999999999927</v>
      </c>
    </row>
    <row r="61" spans="1:13" ht="15">
      <c r="A61" s="1">
        <v>60</v>
      </c>
      <c r="B61" s="81" t="s">
        <v>59</v>
      </c>
      <c r="C61" s="8">
        <v>16694</v>
      </c>
      <c r="D61" s="12">
        <v>15351</v>
      </c>
      <c r="E61" s="9">
        <v>15086</v>
      </c>
      <c r="F61" s="33">
        <f t="shared" si="6"/>
        <v>0.014274467948208453</v>
      </c>
      <c r="G61" s="33">
        <f t="shared" si="7"/>
        <v>-0.09632203186773691</v>
      </c>
      <c r="H61" s="8">
        <f t="shared" si="8"/>
        <v>-1608</v>
      </c>
      <c r="I61" s="27">
        <f t="shared" si="9"/>
        <v>0.02476703889102811</v>
      </c>
      <c r="J61" s="9">
        <v>15345.71</v>
      </c>
      <c r="K61" s="12">
        <v>15282.32</v>
      </c>
      <c r="L61" s="27">
        <f t="shared" si="10"/>
        <v>-0.004130796163878988</v>
      </c>
      <c r="M61" s="12">
        <f t="shared" si="11"/>
        <v>-63.38999999999942</v>
      </c>
    </row>
    <row r="62" spans="1:13" ht="15">
      <c r="A62" s="1">
        <v>61</v>
      </c>
      <c r="B62" s="81" t="s">
        <v>60</v>
      </c>
      <c r="C62" s="8">
        <v>11800</v>
      </c>
      <c r="D62" s="12">
        <v>10178</v>
      </c>
      <c r="E62" s="9">
        <v>9941</v>
      </c>
      <c r="F62" s="33">
        <f t="shared" si="6"/>
        <v>0.009406236634836288</v>
      </c>
      <c r="G62" s="33">
        <f t="shared" si="7"/>
        <v>-0.15754237288135592</v>
      </c>
      <c r="H62" s="8">
        <f t="shared" si="8"/>
        <v>-1859</v>
      </c>
      <c r="I62" s="27">
        <f t="shared" si="9"/>
        <v>0.02863303812090874</v>
      </c>
      <c r="J62" s="9">
        <v>10123.87</v>
      </c>
      <c r="K62" s="12">
        <v>10015.17</v>
      </c>
      <c r="L62" s="27">
        <f t="shared" si="10"/>
        <v>-0.010737000771444193</v>
      </c>
      <c r="M62" s="12">
        <f t="shared" si="11"/>
        <v>-108.70000000000073</v>
      </c>
    </row>
    <row r="63" spans="1:13" ht="15">
      <c r="A63" s="1">
        <v>62</v>
      </c>
      <c r="B63" s="81" t="s">
        <v>61</v>
      </c>
      <c r="C63" s="8">
        <v>1491</v>
      </c>
      <c r="D63" s="12">
        <v>1481</v>
      </c>
      <c r="E63" s="9">
        <v>1481</v>
      </c>
      <c r="F63" s="33">
        <f t="shared" si="6"/>
        <v>0.0014013315014779742</v>
      </c>
      <c r="G63" s="33">
        <f t="shared" si="7"/>
        <v>-0.00670690811535882</v>
      </c>
      <c r="H63" s="8">
        <f t="shared" si="8"/>
        <v>-10</v>
      </c>
      <c r="I63" s="27">
        <f t="shared" si="9"/>
        <v>0.00015402387370042357</v>
      </c>
      <c r="J63" s="9">
        <v>1491.355</v>
      </c>
      <c r="K63" s="12">
        <v>1483.588</v>
      </c>
      <c r="L63" s="27">
        <f t="shared" si="10"/>
        <v>-0.00520801552950173</v>
      </c>
      <c r="M63" s="12">
        <f t="shared" si="11"/>
        <v>-7.767000000000053</v>
      </c>
    </row>
    <row r="64" spans="1:13" ht="15">
      <c r="A64" s="1">
        <v>63</v>
      </c>
      <c r="B64" s="81" t="s">
        <v>62</v>
      </c>
      <c r="C64" s="8">
        <v>24472</v>
      </c>
      <c r="D64" s="12">
        <v>25996</v>
      </c>
      <c r="E64" s="9">
        <v>25760</v>
      </c>
      <c r="F64" s="33">
        <f t="shared" si="6"/>
        <v>0.024374273786679685</v>
      </c>
      <c r="G64" s="33">
        <f t="shared" si="7"/>
        <v>0.05263157894736842</v>
      </c>
      <c r="H64" s="8">
        <f t="shared" si="8"/>
        <v>1288</v>
      </c>
      <c r="I64" s="27">
        <f t="shared" si="9"/>
        <v>-0.019838274932614555</v>
      </c>
      <c r="J64" s="9">
        <v>26212.47</v>
      </c>
      <c r="K64" s="12">
        <v>26185.71</v>
      </c>
      <c r="L64" s="27">
        <f t="shared" si="10"/>
        <v>-0.0010208881498005352</v>
      </c>
      <c r="M64" s="12">
        <f t="shared" si="11"/>
        <v>-26.760000000002037</v>
      </c>
    </row>
    <row r="65" spans="1:13" ht="15">
      <c r="A65" s="1">
        <v>64</v>
      </c>
      <c r="B65" s="81" t="s">
        <v>63</v>
      </c>
      <c r="C65" s="8">
        <v>10632</v>
      </c>
      <c r="D65" s="12">
        <v>10044</v>
      </c>
      <c r="E65" s="9">
        <v>9937</v>
      </c>
      <c r="F65" s="33">
        <f t="shared" si="6"/>
        <v>0.009402451809714132</v>
      </c>
      <c r="G65" s="33">
        <f t="shared" si="7"/>
        <v>-0.06536869826937547</v>
      </c>
      <c r="H65" s="8">
        <f t="shared" si="8"/>
        <v>-695</v>
      </c>
      <c r="I65" s="27">
        <f t="shared" si="9"/>
        <v>0.010704659222179438</v>
      </c>
      <c r="J65" s="9">
        <v>10049.1</v>
      </c>
      <c r="K65" s="12">
        <v>10078.02</v>
      </c>
      <c r="L65" s="27">
        <f t="shared" si="10"/>
        <v>0.0028778696599695568</v>
      </c>
      <c r="M65" s="12">
        <f t="shared" si="11"/>
        <v>28.920000000000073</v>
      </c>
    </row>
    <row r="66" spans="1:13" ht="15">
      <c r="A66" s="1">
        <v>65</v>
      </c>
      <c r="B66" s="81" t="s">
        <v>64</v>
      </c>
      <c r="C66" s="8">
        <v>3832</v>
      </c>
      <c r="D66" s="12">
        <v>4182</v>
      </c>
      <c r="E66" s="9">
        <v>4148</v>
      </c>
      <c r="F66" s="33">
        <f aca="true" t="shared" si="12" ref="F66:F82">E66/$E$83</f>
        <v>0.003924863651674974</v>
      </c>
      <c r="G66" s="33">
        <f aca="true" t="shared" si="13" ref="G66:G82">(E66-C66)/C66</f>
        <v>0.0824634655532359</v>
      </c>
      <c r="H66" s="8">
        <f aca="true" t="shared" si="14" ref="H66:H82">E66-C66</f>
        <v>316</v>
      </c>
      <c r="I66" s="27">
        <f aca="true" t="shared" si="15" ref="I66:I82">H66/$H$83</f>
        <v>-0.004867154408933385</v>
      </c>
      <c r="J66" s="9">
        <v>4220.241</v>
      </c>
      <c r="K66" s="12">
        <v>4285.037</v>
      </c>
      <c r="L66" s="27">
        <f aca="true" t="shared" si="16" ref="L66:L82">(K66-J66)/J66</f>
        <v>0.015353625539394617</v>
      </c>
      <c r="M66" s="12">
        <f aca="true" t="shared" si="17" ref="M66:M82">K66-J66</f>
        <v>64.79600000000028</v>
      </c>
    </row>
    <row r="67" spans="1:13" ht="15">
      <c r="A67" s="1">
        <v>66</v>
      </c>
      <c r="B67" s="81" t="s">
        <v>65</v>
      </c>
      <c r="C67" s="8">
        <v>19155</v>
      </c>
      <c r="D67" s="12">
        <v>17812</v>
      </c>
      <c r="E67" s="9">
        <v>17582</v>
      </c>
      <c r="F67" s="33">
        <f t="shared" si="12"/>
        <v>0.016636198824433318</v>
      </c>
      <c r="G67" s="33">
        <f t="shared" si="13"/>
        <v>-0.08211955103106239</v>
      </c>
      <c r="H67" s="8">
        <f t="shared" si="14"/>
        <v>-1573</v>
      </c>
      <c r="I67" s="27">
        <f t="shared" si="15"/>
        <v>0.024227955333076628</v>
      </c>
      <c r="J67" s="9">
        <v>17850.67</v>
      </c>
      <c r="K67" s="12">
        <v>18071.65</v>
      </c>
      <c r="L67" s="27">
        <f t="shared" si="16"/>
        <v>0.012379367273049315</v>
      </c>
      <c r="M67" s="12">
        <f t="shared" si="17"/>
        <v>220.9800000000032</v>
      </c>
    </row>
    <row r="68" spans="1:13" ht="15">
      <c r="A68" s="1">
        <v>67</v>
      </c>
      <c r="B68" s="81" t="s">
        <v>66</v>
      </c>
      <c r="C68" s="8">
        <v>3111</v>
      </c>
      <c r="D68" s="12">
        <v>2700</v>
      </c>
      <c r="E68" s="9">
        <v>2656</v>
      </c>
      <c r="F68" s="33">
        <f t="shared" si="12"/>
        <v>0.0025131238811110733</v>
      </c>
      <c r="G68" s="33">
        <f t="shared" si="13"/>
        <v>-0.14625522340083574</v>
      </c>
      <c r="H68" s="8">
        <f t="shared" si="14"/>
        <v>-455</v>
      </c>
      <c r="I68" s="27">
        <f t="shared" si="15"/>
        <v>0.007008086253369272</v>
      </c>
      <c r="J68" s="9">
        <v>2699.386</v>
      </c>
      <c r="K68" s="12">
        <v>2629.318</v>
      </c>
      <c r="L68" s="27">
        <f t="shared" si="16"/>
        <v>-0.025957013928352507</v>
      </c>
      <c r="M68" s="12">
        <f t="shared" si="17"/>
        <v>-70.06799999999976</v>
      </c>
    </row>
    <row r="69" spans="1:13" ht="15">
      <c r="A69" s="1">
        <v>68</v>
      </c>
      <c r="B69" s="81" t="s">
        <v>67</v>
      </c>
      <c r="C69" s="8">
        <v>12951</v>
      </c>
      <c r="D69" s="12">
        <v>12773</v>
      </c>
      <c r="E69" s="9">
        <v>12709</v>
      </c>
      <c r="F69" s="33">
        <f t="shared" si="12"/>
        <v>0.012025335619367706</v>
      </c>
      <c r="G69" s="33">
        <f t="shared" si="13"/>
        <v>-0.01868581576712223</v>
      </c>
      <c r="H69" s="8">
        <f t="shared" si="14"/>
        <v>-242</v>
      </c>
      <c r="I69" s="27">
        <f t="shared" si="15"/>
        <v>0.0037273777435502505</v>
      </c>
      <c r="J69" s="9">
        <v>12812.67</v>
      </c>
      <c r="K69" s="12">
        <v>12797.48</v>
      </c>
      <c r="L69" s="27">
        <f t="shared" si="16"/>
        <v>-0.0011855452454484904</v>
      </c>
      <c r="M69" s="12">
        <f t="shared" si="17"/>
        <v>-15.19000000000051</v>
      </c>
    </row>
    <row r="70" spans="1:13" ht="15">
      <c r="A70" s="1">
        <v>69</v>
      </c>
      <c r="B70" s="81" t="s">
        <v>68</v>
      </c>
      <c r="C70" s="8">
        <v>2994</v>
      </c>
      <c r="D70" s="12">
        <v>2637</v>
      </c>
      <c r="E70" s="9">
        <v>2566</v>
      </c>
      <c r="F70" s="33">
        <f t="shared" si="12"/>
        <v>0.0024279653158625807</v>
      </c>
      <c r="G70" s="33">
        <f t="shared" si="13"/>
        <v>-0.14295257181028725</v>
      </c>
      <c r="H70" s="8">
        <f t="shared" si="14"/>
        <v>-428</v>
      </c>
      <c r="I70" s="27">
        <f t="shared" si="15"/>
        <v>0.006592221794378129</v>
      </c>
      <c r="J70" s="9">
        <v>2631.002</v>
      </c>
      <c r="K70" s="12">
        <v>2537.65</v>
      </c>
      <c r="L70" s="27">
        <f t="shared" si="16"/>
        <v>-0.0354815389726043</v>
      </c>
      <c r="M70" s="12">
        <f t="shared" si="17"/>
        <v>-93.35199999999986</v>
      </c>
    </row>
    <row r="71" spans="1:13" ht="15">
      <c r="A71" s="1">
        <v>70</v>
      </c>
      <c r="B71" s="81" t="s">
        <v>69</v>
      </c>
      <c r="C71" s="8">
        <v>7258</v>
      </c>
      <c r="D71" s="12">
        <v>7389</v>
      </c>
      <c r="E71" s="9">
        <v>7350</v>
      </c>
      <c r="F71" s="33">
        <f t="shared" si="12"/>
        <v>0.006954616161960236</v>
      </c>
      <c r="G71" s="33">
        <f t="shared" si="13"/>
        <v>0.012675668228162029</v>
      </c>
      <c r="H71" s="8">
        <f t="shared" si="14"/>
        <v>92</v>
      </c>
      <c r="I71" s="27">
        <f t="shared" si="15"/>
        <v>-0.0014170196380438968</v>
      </c>
      <c r="J71" s="9">
        <v>7439.684</v>
      </c>
      <c r="K71" s="12">
        <v>7515.7</v>
      </c>
      <c r="L71" s="27">
        <f t="shared" si="16"/>
        <v>0.010217638276034254</v>
      </c>
      <c r="M71" s="12">
        <f t="shared" si="17"/>
        <v>76.01599999999962</v>
      </c>
    </row>
    <row r="72" spans="1:13" ht="15">
      <c r="A72" s="1">
        <v>71</v>
      </c>
      <c r="B72" s="81" t="s">
        <v>70</v>
      </c>
      <c r="C72" s="8">
        <v>5012</v>
      </c>
      <c r="D72" s="12">
        <v>4651</v>
      </c>
      <c r="E72" s="9">
        <v>4609</v>
      </c>
      <c r="F72" s="33">
        <f t="shared" si="12"/>
        <v>0.004361064747003365</v>
      </c>
      <c r="G72" s="33">
        <f t="shared" si="13"/>
        <v>-0.08040702314445332</v>
      </c>
      <c r="H72" s="8">
        <f t="shared" si="14"/>
        <v>-403</v>
      </c>
      <c r="I72" s="27">
        <f t="shared" si="15"/>
        <v>0.006207162110127069</v>
      </c>
      <c r="J72" s="9">
        <v>4672.689</v>
      </c>
      <c r="K72" s="12">
        <v>4684.466</v>
      </c>
      <c r="L72" s="27">
        <f t="shared" si="16"/>
        <v>0.0025203902934691443</v>
      </c>
      <c r="M72" s="12">
        <f t="shared" si="17"/>
        <v>11.777000000000044</v>
      </c>
    </row>
    <row r="73" spans="1:13" ht="15">
      <c r="A73" s="1">
        <v>72</v>
      </c>
      <c r="B73" s="81" t="s">
        <v>71</v>
      </c>
      <c r="C73" s="8">
        <v>2475</v>
      </c>
      <c r="D73" s="12">
        <v>1682</v>
      </c>
      <c r="E73" s="9">
        <v>1635</v>
      </c>
      <c r="F73" s="33">
        <f t="shared" si="12"/>
        <v>0.0015470472686809505</v>
      </c>
      <c r="G73" s="33">
        <f t="shared" si="13"/>
        <v>-0.3393939393939394</v>
      </c>
      <c r="H73" s="8">
        <f t="shared" si="14"/>
        <v>-840</v>
      </c>
      <c r="I73" s="27">
        <f t="shared" si="15"/>
        <v>0.01293800539083558</v>
      </c>
      <c r="J73" s="9">
        <v>1669.724</v>
      </c>
      <c r="K73" s="12">
        <v>1622.939</v>
      </c>
      <c r="L73" s="27">
        <f t="shared" si="16"/>
        <v>-0.028019600844211293</v>
      </c>
      <c r="M73" s="12">
        <f t="shared" si="17"/>
        <v>-46.784999999999854</v>
      </c>
    </row>
    <row r="74" spans="1:13" ht="15">
      <c r="A74" s="1">
        <v>73</v>
      </c>
      <c r="B74" s="81" t="s">
        <v>72</v>
      </c>
      <c r="C74" s="8">
        <v>1222</v>
      </c>
      <c r="D74" s="12">
        <v>1046</v>
      </c>
      <c r="E74" s="9">
        <v>1043</v>
      </c>
      <c r="F74" s="33">
        <f t="shared" si="12"/>
        <v>0.0009868931506019764</v>
      </c>
      <c r="G74" s="33">
        <f t="shared" si="13"/>
        <v>-0.14648117839607203</v>
      </c>
      <c r="H74" s="8">
        <f t="shared" si="14"/>
        <v>-179</v>
      </c>
      <c r="I74" s="27">
        <f t="shared" si="15"/>
        <v>0.002757027339237582</v>
      </c>
      <c r="J74" s="9">
        <v>1022.268</v>
      </c>
      <c r="K74" s="12">
        <v>1004.522</v>
      </c>
      <c r="L74" s="27">
        <f t="shared" si="16"/>
        <v>-0.017359439990296068</v>
      </c>
      <c r="M74" s="12">
        <f t="shared" si="17"/>
        <v>-17.74599999999998</v>
      </c>
    </row>
    <row r="75" spans="1:13" ht="15">
      <c r="A75" s="1">
        <v>74</v>
      </c>
      <c r="B75" s="81" t="s">
        <v>73</v>
      </c>
      <c r="C75" s="8">
        <v>1176</v>
      </c>
      <c r="D75" s="12">
        <v>1013</v>
      </c>
      <c r="E75" s="9">
        <v>992</v>
      </c>
      <c r="F75" s="33">
        <f t="shared" si="12"/>
        <v>0.0009386366302944972</v>
      </c>
      <c r="G75" s="33">
        <f t="shared" si="13"/>
        <v>-0.1564625850340136</v>
      </c>
      <c r="H75" s="8">
        <f t="shared" si="14"/>
        <v>-184</v>
      </c>
      <c r="I75" s="27">
        <f t="shared" si="15"/>
        <v>0.0028340392760877937</v>
      </c>
      <c r="J75" s="9">
        <v>1014.685</v>
      </c>
      <c r="K75" s="12">
        <v>975.2698</v>
      </c>
      <c r="L75" s="27">
        <f t="shared" si="16"/>
        <v>-0.03884476463138798</v>
      </c>
      <c r="M75" s="12">
        <f t="shared" si="17"/>
        <v>-39.41519999999991</v>
      </c>
    </row>
    <row r="76" spans="1:13" ht="15">
      <c r="A76" s="1">
        <v>75</v>
      </c>
      <c r="B76" s="81" t="s">
        <v>74</v>
      </c>
      <c r="C76" s="8">
        <v>4183</v>
      </c>
      <c r="D76" s="12">
        <v>4327</v>
      </c>
      <c r="E76" s="9">
        <v>4296</v>
      </c>
      <c r="F76" s="33">
        <f t="shared" si="12"/>
        <v>0.004064902181194718</v>
      </c>
      <c r="G76" s="33">
        <f t="shared" si="13"/>
        <v>0.02701410470953861</v>
      </c>
      <c r="H76" s="8">
        <f t="shared" si="14"/>
        <v>113</v>
      </c>
      <c r="I76" s="27">
        <f t="shared" si="15"/>
        <v>-0.0017404697728147863</v>
      </c>
      <c r="J76" s="9">
        <v>4394.228</v>
      </c>
      <c r="K76" s="12">
        <v>4363.969</v>
      </c>
      <c r="L76" s="27">
        <f t="shared" si="16"/>
        <v>-0.006886078737835181</v>
      </c>
      <c r="M76" s="12">
        <f t="shared" si="17"/>
        <v>-30.259000000000015</v>
      </c>
    </row>
    <row r="77" spans="1:13" ht="15">
      <c r="A77" s="1">
        <v>76</v>
      </c>
      <c r="B77" s="81" t="s">
        <v>75</v>
      </c>
      <c r="C77" s="8">
        <v>2938</v>
      </c>
      <c r="D77" s="12">
        <v>3243</v>
      </c>
      <c r="E77" s="9">
        <v>2562</v>
      </c>
      <c r="F77" s="33">
        <f t="shared" si="12"/>
        <v>0.0024241804907404255</v>
      </c>
      <c r="G77" s="33">
        <f t="shared" si="13"/>
        <v>-0.1279782164737917</v>
      </c>
      <c r="H77" s="8">
        <f t="shared" si="14"/>
        <v>-376</v>
      </c>
      <c r="I77" s="27">
        <f t="shared" si="15"/>
        <v>0.005791297651135926</v>
      </c>
      <c r="J77" s="9">
        <v>3010.141</v>
      </c>
      <c r="K77" s="12">
        <v>2581.984</v>
      </c>
      <c r="L77" s="27">
        <f t="shared" si="16"/>
        <v>-0.14223818751347533</v>
      </c>
      <c r="M77" s="12">
        <f t="shared" si="17"/>
        <v>-428.15700000000015</v>
      </c>
    </row>
    <row r="78" spans="1:13" ht="15">
      <c r="A78" s="1">
        <v>77</v>
      </c>
      <c r="B78" s="81" t="s">
        <v>76</v>
      </c>
      <c r="C78" s="8">
        <v>2186</v>
      </c>
      <c r="D78" s="12">
        <v>2019</v>
      </c>
      <c r="E78" s="9">
        <v>1957</v>
      </c>
      <c r="F78" s="33">
        <f t="shared" si="12"/>
        <v>0.0018517256910144466</v>
      </c>
      <c r="G78" s="33">
        <f t="shared" si="13"/>
        <v>-0.10475754803293687</v>
      </c>
      <c r="H78" s="8">
        <f t="shared" si="14"/>
        <v>-229</v>
      </c>
      <c r="I78" s="27">
        <f t="shared" si="15"/>
        <v>0.0035271467077397</v>
      </c>
      <c r="J78" s="9">
        <v>2025.68</v>
      </c>
      <c r="K78" s="12">
        <v>1970.619</v>
      </c>
      <c r="L78" s="27">
        <f t="shared" si="16"/>
        <v>-0.02718148967260384</v>
      </c>
      <c r="M78" s="12">
        <f t="shared" si="17"/>
        <v>-55.06100000000015</v>
      </c>
    </row>
    <row r="79" spans="1:13" ht="15">
      <c r="A79" s="1">
        <v>78</v>
      </c>
      <c r="B79" s="81" t="s">
        <v>77</v>
      </c>
      <c r="C79" s="8">
        <v>2079</v>
      </c>
      <c r="D79" s="12">
        <v>1787</v>
      </c>
      <c r="E79" s="9">
        <v>1764</v>
      </c>
      <c r="F79" s="33">
        <f t="shared" si="12"/>
        <v>0.0016691078788704568</v>
      </c>
      <c r="G79" s="33">
        <f t="shared" si="13"/>
        <v>-0.15151515151515152</v>
      </c>
      <c r="H79" s="8">
        <f t="shared" si="14"/>
        <v>-315</v>
      </c>
      <c r="I79" s="27">
        <f t="shared" si="15"/>
        <v>0.004851752021563342</v>
      </c>
      <c r="J79" s="9">
        <v>1822.563</v>
      </c>
      <c r="K79" s="12">
        <v>1796.257</v>
      </c>
      <c r="L79" s="27">
        <f t="shared" si="16"/>
        <v>-0.014433520267886508</v>
      </c>
      <c r="M79" s="12">
        <f t="shared" si="17"/>
        <v>-26.30600000000004</v>
      </c>
    </row>
    <row r="80" spans="1:13" ht="15">
      <c r="A80" s="1">
        <v>79</v>
      </c>
      <c r="B80" s="81" t="s">
        <v>78</v>
      </c>
      <c r="C80" s="8">
        <v>3093</v>
      </c>
      <c r="D80" s="12">
        <v>3062</v>
      </c>
      <c r="E80" s="9">
        <v>3026</v>
      </c>
      <c r="F80" s="33">
        <f t="shared" si="12"/>
        <v>0.002863220204910432</v>
      </c>
      <c r="G80" s="33">
        <f t="shared" si="13"/>
        <v>-0.021661817006142902</v>
      </c>
      <c r="H80" s="8">
        <f t="shared" si="14"/>
        <v>-67</v>
      </c>
      <c r="I80" s="27">
        <f t="shared" si="15"/>
        <v>0.001031959953792838</v>
      </c>
      <c r="J80" s="9">
        <v>3100.73</v>
      </c>
      <c r="K80" s="12">
        <v>3074.345</v>
      </c>
      <c r="L80" s="27">
        <f t="shared" si="16"/>
        <v>-0.00850928652285114</v>
      </c>
      <c r="M80" s="12">
        <f t="shared" si="17"/>
        <v>-26.38500000000022</v>
      </c>
    </row>
    <row r="81" spans="1:13" ht="15">
      <c r="A81" s="1">
        <v>80</v>
      </c>
      <c r="B81" s="81" t="s">
        <v>79</v>
      </c>
      <c r="C81" s="8">
        <v>8783</v>
      </c>
      <c r="D81" s="12">
        <v>8376</v>
      </c>
      <c r="E81" s="9">
        <v>8237</v>
      </c>
      <c r="F81" s="33">
        <f t="shared" si="12"/>
        <v>0.007793901132798159</v>
      </c>
      <c r="G81" s="33">
        <f t="shared" si="13"/>
        <v>-0.06216554707958556</v>
      </c>
      <c r="H81" s="8">
        <f t="shared" si="14"/>
        <v>-546</v>
      </c>
      <c r="I81" s="27">
        <f t="shared" si="15"/>
        <v>0.008409703504043126</v>
      </c>
      <c r="J81" s="9">
        <v>8416.5</v>
      </c>
      <c r="K81" s="12">
        <v>8362.037</v>
      </c>
      <c r="L81" s="27">
        <f t="shared" si="16"/>
        <v>-0.006470979623358847</v>
      </c>
      <c r="M81" s="12">
        <f t="shared" si="17"/>
        <v>-54.46299999999974</v>
      </c>
    </row>
    <row r="82" spans="1:13" ht="15.75" thickBot="1">
      <c r="A82" s="39">
        <v>81</v>
      </c>
      <c r="B82" s="82" t="s">
        <v>80</v>
      </c>
      <c r="C82" s="8">
        <v>8005</v>
      </c>
      <c r="D82" s="12">
        <v>7006</v>
      </c>
      <c r="E82" s="9">
        <v>7001</v>
      </c>
      <c r="F82" s="33">
        <f t="shared" si="12"/>
        <v>0.006624390170052193</v>
      </c>
      <c r="G82" s="33">
        <f t="shared" si="13"/>
        <v>-0.125421611492817</v>
      </c>
      <c r="H82" s="8">
        <f t="shared" si="14"/>
        <v>-1004</v>
      </c>
      <c r="I82" s="27">
        <f t="shared" si="15"/>
        <v>0.015463996919522527</v>
      </c>
      <c r="J82" s="9">
        <v>7062.73</v>
      </c>
      <c r="K82" s="12">
        <v>7093.089</v>
      </c>
      <c r="L82" s="27">
        <f t="shared" si="16"/>
        <v>0.004298479483146089</v>
      </c>
      <c r="M82" s="12">
        <f t="shared" si="17"/>
        <v>30.35900000000038</v>
      </c>
    </row>
    <row r="83" spans="1:13" ht="15.75" thickBot="1">
      <c r="A83" s="142" t="s">
        <v>274</v>
      </c>
      <c r="B83" s="143"/>
      <c r="C83" s="46">
        <v>1121777</v>
      </c>
      <c r="D83" s="45">
        <v>1071133</v>
      </c>
      <c r="E83" s="100">
        <v>1056852</v>
      </c>
      <c r="F83" s="21">
        <f>E83/$E$83</f>
        <v>1</v>
      </c>
      <c r="G83" s="35">
        <f>(E83-C83)/C83</f>
        <v>-0.057876922062049765</v>
      </c>
      <c r="H83" s="46">
        <f>E83-C83</f>
        <v>-64925</v>
      </c>
      <c r="I83" s="29">
        <f>H83/$H$83</f>
        <v>1</v>
      </c>
      <c r="J83" s="46">
        <v>1078522</v>
      </c>
      <c r="K83" s="45">
        <v>1072668</v>
      </c>
      <c r="L83" s="29">
        <f>(K83-J83)/J83</f>
        <v>-0.005427798413013365</v>
      </c>
      <c r="M83" s="45">
        <f>K83-J83</f>
        <v>-5854</v>
      </c>
    </row>
    <row r="84" spans="3:13" ht="15">
      <c r="C84" s="2"/>
      <c r="D84" s="2"/>
      <c r="E84" s="2"/>
      <c r="I84" s="52"/>
      <c r="J84" s="53"/>
      <c r="K84" s="53"/>
      <c r="L84" s="52"/>
      <c r="M84" s="53"/>
    </row>
  </sheetData>
  <sheetProtection/>
  <autoFilter ref="A1:M84">
    <sortState ref="A2:M84">
      <sortCondition sortBy="value" ref="A2:A84"/>
    </sortState>
  </autoFilter>
  <mergeCells count="1">
    <mergeCell ref="A83:B8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M84"/>
  <sheetViews>
    <sheetView zoomScalePageLayoutView="0" workbookViewId="0" topLeftCell="E1">
      <pane ySplit="1" topLeftCell="A61" activePane="bottomLeft" state="frozen"/>
      <selection pane="topLeft" activeCell="W1" sqref="W1"/>
      <selection pane="bottomLeft" activeCell="H66" sqref="H66"/>
    </sheetView>
  </sheetViews>
  <sheetFormatPr defaultColWidth="8.8515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8.140625" style="0" customWidth="1"/>
    <col min="7" max="7" width="30.421875" style="0" customWidth="1"/>
    <col min="8" max="8" width="27.421875" style="0" customWidth="1"/>
    <col min="9" max="9" width="22.28125" style="0" customWidth="1"/>
    <col min="10" max="11" width="28.28125" style="0" customWidth="1"/>
    <col min="12" max="12" width="29.8515625" style="0" customWidth="1"/>
    <col min="13" max="13" width="30.421875" style="0" customWidth="1"/>
  </cols>
  <sheetData>
    <row r="1" spans="1:13" ht="60.75" thickBot="1">
      <c r="A1" s="153" t="s">
        <v>297</v>
      </c>
      <c r="B1" s="10" t="s">
        <v>298</v>
      </c>
      <c r="C1" s="89">
        <v>40878</v>
      </c>
      <c r="D1" s="90">
        <v>41214</v>
      </c>
      <c r="E1" s="89">
        <v>41244</v>
      </c>
      <c r="F1" s="13" t="s">
        <v>291</v>
      </c>
      <c r="G1" s="43" t="s">
        <v>305</v>
      </c>
      <c r="H1" s="13" t="s">
        <v>306</v>
      </c>
      <c r="I1" s="34" t="s">
        <v>294</v>
      </c>
      <c r="J1" s="63" t="s">
        <v>280</v>
      </c>
      <c r="K1" s="61" t="s">
        <v>279</v>
      </c>
      <c r="L1" s="43" t="s">
        <v>307</v>
      </c>
      <c r="M1" s="43" t="s">
        <v>308</v>
      </c>
    </row>
    <row r="2" spans="1:13" ht="15">
      <c r="A2" s="19">
        <v>1</v>
      </c>
      <c r="B2" s="80" t="s">
        <v>0</v>
      </c>
      <c r="C2" s="94">
        <v>60212</v>
      </c>
      <c r="D2" s="101">
        <v>62052</v>
      </c>
      <c r="E2" s="75">
        <v>63413</v>
      </c>
      <c r="F2" s="32">
        <f aca="true" t="shared" si="0" ref="F2:F33">E2/$E$83</f>
        <v>0.023816123139418194</v>
      </c>
      <c r="G2" s="32">
        <f aca="true" t="shared" si="1" ref="G2:G33">(E2-C2)/C2</f>
        <v>0.05316216036670431</v>
      </c>
      <c r="H2" s="8">
        <f aca="true" t="shared" si="2" ref="H2:H33">E2-C2</f>
        <v>3201</v>
      </c>
      <c r="I2" s="37">
        <f aca="true" t="shared" si="3" ref="I2:I33">H2/$H$83</f>
        <v>0.02952734115563427</v>
      </c>
      <c r="J2" s="2">
        <v>62371.54</v>
      </c>
      <c r="K2" s="11">
        <v>62090.46</v>
      </c>
      <c r="L2" s="37">
        <f>(K2-J2)/J2</f>
        <v>-0.004506542567331218</v>
      </c>
      <c r="M2" s="12">
        <f>K2-J2</f>
        <v>-281.08000000000175</v>
      </c>
    </row>
    <row r="3" spans="1:13" ht="15">
      <c r="A3" s="1">
        <v>2</v>
      </c>
      <c r="B3" s="81" t="s">
        <v>1</v>
      </c>
      <c r="C3" s="8">
        <v>17809</v>
      </c>
      <c r="D3" s="44">
        <v>19065</v>
      </c>
      <c r="E3" s="75">
        <v>19095</v>
      </c>
      <c r="F3" s="33">
        <f t="shared" si="0"/>
        <v>0.00717154008400786</v>
      </c>
      <c r="G3" s="33">
        <f t="shared" si="1"/>
        <v>0.07221067999326183</v>
      </c>
      <c r="H3" s="8">
        <f t="shared" si="2"/>
        <v>1286</v>
      </c>
      <c r="I3" s="27">
        <f t="shared" si="3"/>
        <v>0.011862593166555973</v>
      </c>
      <c r="J3" s="2">
        <v>19416.08</v>
      </c>
      <c r="K3" s="12">
        <v>19022.38</v>
      </c>
      <c r="L3" s="27">
        <f aca="true" t="shared" si="4" ref="L3:L66">(K3-J3)/J3</f>
        <v>-0.020277007511299946</v>
      </c>
      <c r="M3" s="12">
        <f aca="true" t="shared" si="5" ref="M3:M66">K3-J3</f>
        <v>-393.7000000000007</v>
      </c>
    </row>
    <row r="4" spans="1:13" ht="15">
      <c r="A4" s="1">
        <v>3</v>
      </c>
      <c r="B4" s="81" t="s">
        <v>2</v>
      </c>
      <c r="C4" s="8">
        <v>24687</v>
      </c>
      <c r="D4" s="44">
        <v>25471</v>
      </c>
      <c r="E4" s="75">
        <v>25875</v>
      </c>
      <c r="F4" s="33">
        <f t="shared" si="0"/>
        <v>0.009717915667646158</v>
      </c>
      <c r="G4" s="33">
        <f t="shared" si="1"/>
        <v>0.048122493620123954</v>
      </c>
      <c r="H4" s="8">
        <f t="shared" si="2"/>
        <v>1188</v>
      </c>
      <c r="I4" s="27">
        <f t="shared" si="3"/>
        <v>0.010958600841266328</v>
      </c>
      <c r="J4" s="2">
        <v>25055.23</v>
      </c>
      <c r="K4" s="12">
        <v>25362.25</v>
      </c>
      <c r="L4" s="27">
        <f t="shared" si="4"/>
        <v>0.012253729061756785</v>
      </c>
      <c r="M4" s="12">
        <f t="shared" si="5"/>
        <v>307.02000000000044</v>
      </c>
    </row>
    <row r="5" spans="1:13" ht="15">
      <c r="A5" s="1">
        <v>4</v>
      </c>
      <c r="B5" s="81" t="s">
        <v>3</v>
      </c>
      <c r="C5" s="8">
        <v>15368</v>
      </c>
      <c r="D5" s="44">
        <v>15593</v>
      </c>
      <c r="E5" s="75">
        <v>15832</v>
      </c>
      <c r="F5" s="33">
        <f t="shared" si="0"/>
        <v>0.005946049887929429</v>
      </c>
      <c r="G5" s="33">
        <f t="shared" si="1"/>
        <v>0.03019260801665799</v>
      </c>
      <c r="H5" s="8">
        <f t="shared" si="2"/>
        <v>464</v>
      </c>
      <c r="I5" s="27">
        <f t="shared" si="3"/>
        <v>0.004280126927902</v>
      </c>
      <c r="J5" s="2">
        <v>16621.21</v>
      </c>
      <c r="K5" s="12">
        <v>15961.75</v>
      </c>
      <c r="L5" s="27">
        <f t="shared" si="4"/>
        <v>-0.039675811809128166</v>
      </c>
      <c r="M5" s="12">
        <f t="shared" si="5"/>
        <v>-659.4599999999991</v>
      </c>
    </row>
    <row r="6" spans="1:13" ht="15">
      <c r="A6" s="1">
        <v>5</v>
      </c>
      <c r="B6" s="81" t="s">
        <v>4</v>
      </c>
      <c r="C6" s="8">
        <v>15287</v>
      </c>
      <c r="D6" s="44">
        <v>15778</v>
      </c>
      <c r="E6" s="75">
        <v>15945</v>
      </c>
      <c r="F6" s="33">
        <f t="shared" si="0"/>
        <v>0.005988489480990067</v>
      </c>
      <c r="G6" s="33">
        <f t="shared" si="1"/>
        <v>0.043043108523582126</v>
      </c>
      <c r="H6" s="8">
        <f t="shared" si="2"/>
        <v>658</v>
      </c>
      <c r="I6" s="27">
        <f t="shared" si="3"/>
        <v>0.006069662755516198</v>
      </c>
      <c r="J6" s="2">
        <v>15987.77</v>
      </c>
      <c r="K6" s="12">
        <v>15704.03</v>
      </c>
      <c r="L6" s="27">
        <f t="shared" si="4"/>
        <v>-0.01774731560436507</v>
      </c>
      <c r="M6" s="12">
        <f t="shared" si="5"/>
        <v>-283.7399999999998</v>
      </c>
    </row>
    <row r="7" spans="1:13" ht="15">
      <c r="A7" s="1">
        <v>6</v>
      </c>
      <c r="B7" s="81" t="s">
        <v>5</v>
      </c>
      <c r="C7" s="8">
        <v>368914</v>
      </c>
      <c r="D7" s="44">
        <v>379236</v>
      </c>
      <c r="E7" s="75">
        <v>379400</v>
      </c>
      <c r="F7" s="33">
        <f t="shared" si="0"/>
        <v>0.14249187263014307</v>
      </c>
      <c r="G7" s="33">
        <f t="shared" si="1"/>
        <v>0.028423968729839474</v>
      </c>
      <c r="H7" s="8">
        <f t="shared" si="2"/>
        <v>10486</v>
      </c>
      <c r="I7" s="27">
        <f t="shared" si="3"/>
        <v>0.09672717880599217</v>
      </c>
      <c r="J7" s="2">
        <v>373848.2</v>
      </c>
      <c r="K7" s="12">
        <v>374117</v>
      </c>
      <c r="L7" s="27">
        <f t="shared" si="4"/>
        <v>0.0007190084103654594</v>
      </c>
      <c r="M7" s="12">
        <f t="shared" si="5"/>
        <v>268.79999999998836</v>
      </c>
    </row>
    <row r="8" spans="1:13" ht="15">
      <c r="A8" s="1">
        <v>7</v>
      </c>
      <c r="B8" s="81" t="s">
        <v>6</v>
      </c>
      <c r="C8" s="8">
        <v>55620</v>
      </c>
      <c r="D8" s="44">
        <v>58349</v>
      </c>
      <c r="E8" s="75">
        <v>59616</v>
      </c>
      <c r="F8" s="33">
        <f t="shared" si="0"/>
        <v>0.022390077698256745</v>
      </c>
      <c r="G8" s="33">
        <f t="shared" si="1"/>
        <v>0.07184466019417475</v>
      </c>
      <c r="H8" s="8">
        <f t="shared" si="2"/>
        <v>3996</v>
      </c>
      <c r="I8" s="27">
        <f t="shared" si="3"/>
        <v>0.03686074828425946</v>
      </c>
      <c r="J8" s="2">
        <v>57929.38</v>
      </c>
      <c r="K8" s="12">
        <v>58179.75</v>
      </c>
      <c r="L8" s="27">
        <f t="shared" si="4"/>
        <v>0.0043219865291153235</v>
      </c>
      <c r="M8" s="12">
        <f t="shared" si="5"/>
        <v>250.37000000000262</v>
      </c>
    </row>
    <row r="9" spans="1:13" ht="15">
      <c r="A9" s="1">
        <v>8</v>
      </c>
      <c r="B9" s="81" t="s">
        <v>7</v>
      </c>
      <c r="C9" s="8">
        <v>8638</v>
      </c>
      <c r="D9" s="44">
        <v>8838</v>
      </c>
      <c r="E9" s="75">
        <v>8910</v>
      </c>
      <c r="F9" s="33">
        <f t="shared" si="0"/>
        <v>0.003346343134250329</v>
      </c>
      <c r="G9" s="33">
        <f t="shared" si="1"/>
        <v>0.03148877054873813</v>
      </c>
      <c r="H9" s="8">
        <f t="shared" si="2"/>
        <v>272</v>
      </c>
      <c r="I9" s="27">
        <f t="shared" si="3"/>
        <v>0.0025090399232528967</v>
      </c>
      <c r="J9" s="2">
        <v>8661.117</v>
      </c>
      <c r="K9" s="12">
        <v>8810.007</v>
      </c>
      <c r="L9" s="27">
        <f t="shared" si="4"/>
        <v>0.017190623334149557</v>
      </c>
      <c r="M9" s="12">
        <f t="shared" si="5"/>
        <v>148.88999999999942</v>
      </c>
    </row>
    <row r="10" spans="1:13" ht="15">
      <c r="A10" s="1">
        <v>9</v>
      </c>
      <c r="B10" s="81" t="s">
        <v>8</v>
      </c>
      <c r="C10" s="8">
        <v>31505</v>
      </c>
      <c r="D10" s="44">
        <v>33197</v>
      </c>
      <c r="E10" s="75">
        <v>33792</v>
      </c>
      <c r="F10" s="33">
        <f t="shared" si="0"/>
        <v>0.012691316183230878</v>
      </c>
      <c r="G10" s="33">
        <f t="shared" si="1"/>
        <v>0.07259165211871131</v>
      </c>
      <c r="H10" s="8">
        <f t="shared" si="2"/>
        <v>2287</v>
      </c>
      <c r="I10" s="27">
        <f t="shared" si="3"/>
        <v>0.021096229060585933</v>
      </c>
      <c r="J10" s="2">
        <v>33626.22</v>
      </c>
      <c r="K10" s="12">
        <v>33073.68</v>
      </c>
      <c r="L10" s="27">
        <f t="shared" si="4"/>
        <v>-0.016431820168903936</v>
      </c>
      <c r="M10" s="12">
        <f t="shared" si="5"/>
        <v>-552.5400000000009</v>
      </c>
    </row>
    <row r="11" spans="1:13" ht="15">
      <c r="A11" s="1">
        <v>10</v>
      </c>
      <c r="B11" s="81" t="s">
        <v>9</v>
      </c>
      <c r="C11" s="8">
        <v>45481</v>
      </c>
      <c r="D11" s="44">
        <v>46004</v>
      </c>
      <c r="E11" s="75">
        <v>46593</v>
      </c>
      <c r="F11" s="33">
        <f t="shared" si="0"/>
        <v>0.017499008490923184</v>
      </c>
      <c r="G11" s="33">
        <f t="shared" si="1"/>
        <v>0.024449770233723973</v>
      </c>
      <c r="H11" s="8">
        <f t="shared" si="2"/>
        <v>1112</v>
      </c>
      <c r="I11" s="27">
        <f t="shared" si="3"/>
        <v>0.010257545568592723</v>
      </c>
      <c r="J11" s="2">
        <v>46404.75</v>
      </c>
      <c r="K11" s="12">
        <v>46355.14</v>
      </c>
      <c r="L11" s="27">
        <f t="shared" si="4"/>
        <v>-0.0010690715928865166</v>
      </c>
      <c r="M11" s="12">
        <f t="shared" si="5"/>
        <v>-49.61000000000058</v>
      </c>
    </row>
    <row r="12" spans="1:13" ht="15">
      <c r="A12" s="1">
        <v>11</v>
      </c>
      <c r="B12" s="81" t="s">
        <v>10</v>
      </c>
      <c r="C12" s="8">
        <v>7875</v>
      </c>
      <c r="D12" s="44">
        <v>8125</v>
      </c>
      <c r="E12" s="75">
        <v>8250</v>
      </c>
      <c r="F12" s="33">
        <f t="shared" si="0"/>
        <v>0.003098465865046601</v>
      </c>
      <c r="G12" s="33">
        <f t="shared" si="1"/>
        <v>0.047619047619047616</v>
      </c>
      <c r="H12" s="8">
        <f t="shared" si="2"/>
        <v>375</v>
      </c>
      <c r="I12" s="27">
        <f t="shared" si="3"/>
        <v>0.00345915430595528</v>
      </c>
      <c r="J12" s="2">
        <v>8102.32</v>
      </c>
      <c r="K12" s="12">
        <v>8177.622</v>
      </c>
      <c r="L12" s="27">
        <f t="shared" si="4"/>
        <v>0.009293881258701285</v>
      </c>
      <c r="M12" s="12">
        <f t="shared" si="5"/>
        <v>75.30200000000059</v>
      </c>
    </row>
    <row r="13" spans="1:13" ht="15">
      <c r="A13" s="1">
        <v>12</v>
      </c>
      <c r="B13" s="81" t="s">
        <v>11</v>
      </c>
      <c r="C13" s="8">
        <v>11249</v>
      </c>
      <c r="D13" s="44">
        <v>11725</v>
      </c>
      <c r="E13" s="75">
        <v>11720</v>
      </c>
      <c r="F13" s="33">
        <f t="shared" si="0"/>
        <v>0.004401699386466201</v>
      </c>
      <c r="G13" s="33">
        <f t="shared" si="1"/>
        <v>0.04187038847897591</v>
      </c>
      <c r="H13" s="8">
        <f t="shared" si="2"/>
        <v>471</v>
      </c>
      <c r="I13" s="27">
        <f t="shared" si="3"/>
        <v>0.004344697808279832</v>
      </c>
      <c r="J13" s="2">
        <v>12156.37</v>
      </c>
      <c r="K13" s="12">
        <v>11866.83</v>
      </c>
      <c r="L13" s="27">
        <f t="shared" si="4"/>
        <v>-0.02381796539592007</v>
      </c>
      <c r="M13" s="12">
        <f t="shared" si="5"/>
        <v>-289.5400000000009</v>
      </c>
    </row>
    <row r="14" spans="1:13" ht="15">
      <c r="A14" s="1">
        <v>13</v>
      </c>
      <c r="B14" s="81" t="s">
        <v>12</v>
      </c>
      <c r="C14" s="8">
        <v>12589</v>
      </c>
      <c r="D14" s="44">
        <v>13139</v>
      </c>
      <c r="E14" s="75">
        <v>13171</v>
      </c>
      <c r="F14" s="33">
        <f t="shared" si="0"/>
        <v>0.004946653807094398</v>
      </c>
      <c r="G14" s="33">
        <f t="shared" si="1"/>
        <v>0.046230836444515054</v>
      </c>
      <c r="H14" s="8">
        <f t="shared" si="2"/>
        <v>582</v>
      </c>
      <c r="I14" s="27">
        <f t="shared" si="3"/>
        <v>0.005368607482842595</v>
      </c>
      <c r="J14" s="2">
        <v>12415.45</v>
      </c>
      <c r="K14" s="12">
        <v>13168.78</v>
      </c>
      <c r="L14" s="27">
        <f t="shared" si="4"/>
        <v>0.06067681799693123</v>
      </c>
      <c r="M14" s="12">
        <f t="shared" si="5"/>
        <v>753.3299999999999</v>
      </c>
    </row>
    <row r="15" spans="1:13" ht="15">
      <c r="A15" s="1">
        <v>14</v>
      </c>
      <c r="B15" s="81" t="s">
        <v>13</v>
      </c>
      <c r="C15" s="8">
        <v>13430</v>
      </c>
      <c r="D15" s="44">
        <v>12519</v>
      </c>
      <c r="E15" s="75">
        <v>12691</v>
      </c>
      <c r="F15" s="33">
        <f t="shared" si="0"/>
        <v>0.004766379429491686</v>
      </c>
      <c r="G15" s="33">
        <f t="shared" si="1"/>
        <v>-0.055026061057334326</v>
      </c>
      <c r="H15" s="8">
        <f t="shared" si="2"/>
        <v>-739</v>
      </c>
      <c r="I15" s="27">
        <f t="shared" si="3"/>
        <v>-0.006816840085602538</v>
      </c>
      <c r="J15" s="2">
        <v>13705.4</v>
      </c>
      <c r="K15" s="12">
        <v>12583.11</v>
      </c>
      <c r="L15" s="27">
        <f t="shared" si="4"/>
        <v>-0.08188670159207313</v>
      </c>
      <c r="M15" s="12">
        <f t="shared" si="5"/>
        <v>-1122.289999999999</v>
      </c>
    </row>
    <row r="16" spans="1:13" ht="15">
      <c r="A16" s="1">
        <v>15</v>
      </c>
      <c r="B16" s="81" t="s">
        <v>14</v>
      </c>
      <c r="C16" s="8">
        <v>11061</v>
      </c>
      <c r="D16" s="44">
        <v>11383</v>
      </c>
      <c r="E16" s="75">
        <v>11559</v>
      </c>
      <c r="F16" s="33">
        <f t="shared" si="0"/>
        <v>0.004341232355645292</v>
      </c>
      <c r="G16" s="33">
        <f t="shared" si="1"/>
        <v>0.04502305397342012</v>
      </c>
      <c r="H16" s="8">
        <f t="shared" si="2"/>
        <v>498</v>
      </c>
      <c r="I16" s="27">
        <f t="shared" si="3"/>
        <v>0.0045937569183086115</v>
      </c>
      <c r="J16" s="2">
        <v>11514.19</v>
      </c>
      <c r="K16" s="12">
        <v>11444.92</v>
      </c>
      <c r="L16" s="27">
        <f t="shared" si="4"/>
        <v>-0.006016054972169161</v>
      </c>
      <c r="M16" s="12">
        <f t="shared" si="5"/>
        <v>-69.27000000000044</v>
      </c>
    </row>
    <row r="17" spans="1:13" ht="15">
      <c r="A17" s="1">
        <v>16</v>
      </c>
      <c r="B17" s="81" t="s">
        <v>15</v>
      </c>
      <c r="C17" s="8">
        <v>65968</v>
      </c>
      <c r="D17" s="44">
        <v>67797</v>
      </c>
      <c r="E17" s="75">
        <v>69466</v>
      </c>
      <c r="F17" s="33">
        <f t="shared" si="0"/>
        <v>0.026089458155312384</v>
      </c>
      <c r="G17" s="33">
        <f t="shared" si="1"/>
        <v>0.05302570943487751</v>
      </c>
      <c r="H17" s="8">
        <f t="shared" si="2"/>
        <v>3498</v>
      </c>
      <c r="I17" s="27">
        <f t="shared" si="3"/>
        <v>0.032266991365950855</v>
      </c>
      <c r="J17" s="2">
        <v>69138.46</v>
      </c>
      <c r="K17" s="12">
        <v>67653.9</v>
      </c>
      <c r="L17" s="27">
        <f t="shared" si="4"/>
        <v>-0.02147227462110108</v>
      </c>
      <c r="M17" s="12">
        <f t="shared" si="5"/>
        <v>-1484.5600000000122</v>
      </c>
    </row>
    <row r="18" spans="1:13" ht="15">
      <c r="A18" s="1">
        <v>17</v>
      </c>
      <c r="B18" s="81" t="s">
        <v>16</v>
      </c>
      <c r="C18" s="8">
        <v>20638</v>
      </c>
      <c r="D18" s="44">
        <v>21430</v>
      </c>
      <c r="E18" s="75">
        <v>21720</v>
      </c>
      <c r="F18" s="33">
        <f t="shared" si="0"/>
        <v>0.008157415586522688</v>
      </c>
      <c r="G18" s="33">
        <f t="shared" si="1"/>
        <v>0.052427560810156024</v>
      </c>
      <c r="H18" s="8">
        <f t="shared" si="2"/>
        <v>1082</v>
      </c>
      <c r="I18" s="27">
        <f t="shared" si="3"/>
        <v>0.009980813224116302</v>
      </c>
      <c r="J18" s="2">
        <v>22178.93</v>
      </c>
      <c r="K18" s="12">
        <v>21413.52</v>
      </c>
      <c r="L18" s="27">
        <f t="shared" si="4"/>
        <v>-0.03451068198510928</v>
      </c>
      <c r="M18" s="12">
        <f t="shared" si="5"/>
        <v>-765.4099999999999</v>
      </c>
    </row>
    <row r="19" spans="1:13" ht="15">
      <c r="A19" s="1">
        <v>18</v>
      </c>
      <c r="B19" s="81" t="s">
        <v>17</v>
      </c>
      <c r="C19" s="8">
        <v>8866</v>
      </c>
      <c r="D19" s="44">
        <v>8933</v>
      </c>
      <c r="E19" s="75">
        <v>9025</v>
      </c>
      <c r="F19" s="33">
        <f t="shared" si="0"/>
        <v>0.0033895338705509787</v>
      </c>
      <c r="G19" s="33">
        <f t="shared" si="1"/>
        <v>0.017933679224001804</v>
      </c>
      <c r="H19" s="8">
        <f t="shared" si="2"/>
        <v>159</v>
      </c>
      <c r="I19" s="27">
        <f t="shared" si="3"/>
        <v>0.0014666814257250388</v>
      </c>
      <c r="J19" s="2">
        <v>8890.08</v>
      </c>
      <c r="K19" s="12">
        <v>8867.262</v>
      </c>
      <c r="L19" s="27">
        <f t="shared" si="4"/>
        <v>-0.0025666810647372467</v>
      </c>
      <c r="M19" s="12">
        <f t="shared" si="5"/>
        <v>-22.8179999999993</v>
      </c>
    </row>
    <row r="20" spans="1:13" ht="15">
      <c r="A20" s="1">
        <v>19</v>
      </c>
      <c r="B20" s="81" t="s">
        <v>18</v>
      </c>
      <c r="C20" s="8">
        <v>18118</v>
      </c>
      <c r="D20" s="44">
        <v>18459</v>
      </c>
      <c r="E20" s="75">
        <v>18833</v>
      </c>
      <c r="F20" s="33">
        <f t="shared" si="0"/>
        <v>0.00707314031956638</v>
      </c>
      <c r="G20" s="33">
        <f t="shared" si="1"/>
        <v>0.039463516944475106</v>
      </c>
      <c r="H20" s="8">
        <f t="shared" si="2"/>
        <v>715</v>
      </c>
      <c r="I20" s="27">
        <f t="shared" si="3"/>
        <v>0.006595454210021401</v>
      </c>
      <c r="J20" s="2">
        <v>19183.2</v>
      </c>
      <c r="K20" s="12">
        <v>18485.1</v>
      </c>
      <c r="L20" s="27">
        <f t="shared" si="4"/>
        <v>-0.03639121731515087</v>
      </c>
      <c r="M20" s="12">
        <f t="shared" si="5"/>
        <v>-698.1000000000022</v>
      </c>
    </row>
    <row r="21" spans="1:13" ht="15">
      <c r="A21" s="1">
        <v>20</v>
      </c>
      <c r="B21" s="81" t="s">
        <v>19</v>
      </c>
      <c r="C21" s="8">
        <v>30282</v>
      </c>
      <c r="D21" s="44">
        <v>31707</v>
      </c>
      <c r="E21" s="75">
        <v>32329</v>
      </c>
      <c r="F21" s="33">
        <f t="shared" si="0"/>
        <v>0.012141854903162613</v>
      </c>
      <c r="G21" s="33">
        <f t="shared" si="1"/>
        <v>0.0675979129515884</v>
      </c>
      <c r="H21" s="8">
        <f t="shared" si="2"/>
        <v>2047</v>
      </c>
      <c r="I21" s="27">
        <f t="shared" si="3"/>
        <v>0.018882370304774555</v>
      </c>
      <c r="J21" s="2">
        <v>31716.37</v>
      </c>
      <c r="K21" s="12">
        <v>31874.28</v>
      </c>
      <c r="L21" s="27">
        <f t="shared" si="4"/>
        <v>0.004978816932706986</v>
      </c>
      <c r="M21" s="12">
        <f t="shared" si="5"/>
        <v>157.90999999999985</v>
      </c>
    </row>
    <row r="22" spans="1:13" ht="15">
      <c r="A22" s="1">
        <v>21</v>
      </c>
      <c r="B22" s="81" t="s">
        <v>20</v>
      </c>
      <c r="C22" s="8">
        <v>51442</v>
      </c>
      <c r="D22" s="44">
        <v>53360</v>
      </c>
      <c r="E22" s="75">
        <v>53923</v>
      </c>
      <c r="F22" s="33">
        <f t="shared" si="0"/>
        <v>0.02025194846556459</v>
      </c>
      <c r="G22" s="33">
        <f t="shared" si="1"/>
        <v>0.04822907351969208</v>
      </c>
      <c r="H22" s="8">
        <f t="shared" si="2"/>
        <v>2481</v>
      </c>
      <c r="I22" s="27">
        <f t="shared" si="3"/>
        <v>0.022885764888200134</v>
      </c>
      <c r="J22" s="2">
        <v>55407.11</v>
      </c>
      <c r="K22" s="12">
        <v>53858.34</v>
      </c>
      <c r="L22" s="27">
        <f t="shared" si="4"/>
        <v>-0.027952549772041965</v>
      </c>
      <c r="M22" s="12">
        <f t="shared" si="5"/>
        <v>-1548.770000000004</v>
      </c>
    </row>
    <row r="23" spans="1:13" ht="15">
      <c r="A23" s="1">
        <v>22</v>
      </c>
      <c r="B23" s="81" t="s">
        <v>21</v>
      </c>
      <c r="C23" s="8">
        <v>18508</v>
      </c>
      <c r="D23" s="44">
        <v>18618</v>
      </c>
      <c r="E23" s="75">
        <v>18848</v>
      </c>
      <c r="F23" s="33">
        <f t="shared" si="0"/>
        <v>0.007078773893866464</v>
      </c>
      <c r="G23" s="33">
        <f t="shared" si="1"/>
        <v>0.01837043440674303</v>
      </c>
      <c r="H23" s="8">
        <f t="shared" si="2"/>
        <v>340</v>
      </c>
      <c r="I23" s="27">
        <f t="shared" si="3"/>
        <v>0.0031362999040661205</v>
      </c>
      <c r="J23" s="2">
        <v>18860.3</v>
      </c>
      <c r="K23" s="12">
        <v>18770.32</v>
      </c>
      <c r="L23" s="27">
        <f t="shared" si="4"/>
        <v>-0.004770867907721487</v>
      </c>
      <c r="M23" s="12">
        <f t="shared" si="5"/>
        <v>-89.97999999999956</v>
      </c>
    </row>
    <row r="24" spans="1:13" ht="15">
      <c r="A24" s="1">
        <v>23</v>
      </c>
      <c r="B24" s="81" t="s">
        <v>22</v>
      </c>
      <c r="C24" s="8">
        <v>24800</v>
      </c>
      <c r="D24" s="44">
        <v>25163</v>
      </c>
      <c r="E24" s="75">
        <v>25464</v>
      </c>
      <c r="F24" s="33">
        <f t="shared" si="0"/>
        <v>0.009563555731823836</v>
      </c>
      <c r="G24" s="33">
        <f t="shared" si="1"/>
        <v>0.026774193548387098</v>
      </c>
      <c r="H24" s="8">
        <f t="shared" si="2"/>
        <v>664</v>
      </c>
      <c r="I24" s="27">
        <f t="shared" si="3"/>
        <v>0.006125009224411482</v>
      </c>
      <c r="J24" s="2">
        <v>25794.67</v>
      </c>
      <c r="K24" s="12">
        <v>25623.34</v>
      </c>
      <c r="L24" s="27">
        <f t="shared" si="4"/>
        <v>-0.006642069853965882</v>
      </c>
      <c r="M24" s="12">
        <f t="shared" si="5"/>
        <v>-171.3299999999981</v>
      </c>
    </row>
    <row r="25" spans="1:13" ht="15">
      <c r="A25" s="1">
        <v>24</v>
      </c>
      <c r="B25" s="81" t="s">
        <v>23</v>
      </c>
      <c r="C25" s="8">
        <v>12221</v>
      </c>
      <c r="D25" s="44">
        <v>12546</v>
      </c>
      <c r="E25" s="75">
        <v>12645</v>
      </c>
      <c r="F25" s="33">
        <f t="shared" si="0"/>
        <v>0.004749103134971427</v>
      </c>
      <c r="G25" s="33">
        <f t="shared" si="1"/>
        <v>0.03469437852876197</v>
      </c>
      <c r="H25" s="8">
        <f t="shared" si="2"/>
        <v>424</v>
      </c>
      <c r="I25" s="27">
        <f t="shared" si="3"/>
        <v>0.0039111504686001036</v>
      </c>
      <c r="J25" s="2">
        <v>12534.65</v>
      </c>
      <c r="K25" s="12">
        <v>12580.16</v>
      </c>
      <c r="L25" s="27">
        <f t="shared" si="4"/>
        <v>0.003630735600914283</v>
      </c>
      <c r="M25" s="12">
        <f t="shared" si="5"/>
        <v>45.51000000000022</v>
      </c>
    </row>
    <row r="26" spans="1:13" ht="15">
      <c r="A26" s="1">
        <v>25</v>
      </c>
      <c r="B26" s="81" t="s">
        <v>24</v>
      </c>
      <c r="C26" s="8">
        <v>35882</v>
      </c>
      <c r="D26" s="44">
        <v>36819</v>
      </c>
      <c r="E26" s="75">
        <v>36987</v>
      </c>
      <c r="F26" s="33">
        <f t="shared" si="0"/>
        <v>0.013891267509148925</v>
      </c>
      <c r="G26" s="33">
        <f t="shared" si="1"/>
        <v>0.030795384872638092</v>
      </c>
      <c r="H26" s="8">
        <f t="shared" si="2"/>
        <v>1105</v>
      </c>
      <c r="I26" s="27">
        <f t="shared" si="3"/>
        <v>0.010192974688214892</v>
      </c>
      <c r="J26" s="2">
        <v>35846.68</v>
      </c>
      <c r="K26" s="12">
        <v>37034.37</v>
      </c>
      <c r="L26" s="27">
        <f t="shared" si="4"/>
        <v>0.033132496510137124</v>
      </c>
      <c r="M26" s="12">
        <f t="shared" si="5"/>
        <v>1187.6900000000023</v>
      </c>
    </row>
    <row r="27" spans="1:13" ht="15">
      <c r="A27" s="1">
        <v>26</v>
      </c>
      <c r="B27" s="81" t="s">
        <v>25</v>
      </c>
      <c r="C27" s="8">
        <v>34935</v>
      </c>
      <c r="D27" s="44">
        <v>35819</v>
      </c>
      <c r="E27" s="75">
        <v>36346</v>
      </c>
      <c r="F27" s="33">
        <f t="shared" si="0"/>
        <v>0.013650526100725304</v>
      </c>
      <c r="G27" s="33">
        <f t="shared" si="1"/>
        <v>0.040389294403892946</v>
      </c>
      <c r="H27" s="8">
        <f t="shared" si="2"/>
        <v>1411</v>
      </c>
      <c r="I27" s="27">
        <f t="shared" si="3"/>
        <v>0.0130156446018744</v>
      </c>
      <c r="J27" s="2">
        <v>37043.05</v>
      </c>
      <c r="K27" s="12">
        <v>35840.52</v>
      </c>
      <c r="L27" s="27">
        <f t="shared" si="4"/>
        <v>-0.03246303962551696</v>
      </c>
      <c r="M27" s="12">
        <f t="shared" si="5"/>
        <v>-1202.530000000006</v>
      </c>
    </row>
    <row r="28" spans="1:13" ht="15">
      <c r="A28" s="1">
        <v>27</v>
      </c>
      <c r="B28" s="81" t="s">
        <v>26</v>
      </c>
      <c r="C28" s="8">
        <v>40048</v>
      </c>
      <c r="D28" s="44">
        <v>38147</v>
      </c>
      <c r="E28" s="75">
        <v>43353</v>
      </c>
      <c r="F28" s="33">
        <f t="shared" si="0"/>
        <v>0.016282156442104883</v>
      </c>
      <c r="G28" s="33">
        <f t="shared" si="1"/>
        <v>0.08252596883739513</v>
      </c>
      <c r="H28" s="8">
        <f t="shared" si="2"/>
        <v>3305</v>
      </c>
      <c r="I28" s="27">
        <f t="shared" si="3"/>
        <v>0.0304866799498192</v>
      </c>
      <c r="J28" s="2">
        <v>40993.65</v>
      </c>
      <c r="K28" s="12">
        <v>38008.31</v>
      </c>
      <c r="L28" s="27">
        <f t="shared" si="4"/>
        <v>-0.07282444964037121</v>
      </c>
      <c r="M28" s="12">
        <f t="shared" si="5"/>
        <v>-2985.340000000004</v>
      </c>
    </row>
    <row r="29" spans="1:13" ht="15">
      <c r="A29" s="1">
        <v>28</v>
      </c>
      <c r="B29" s="81" t="s">
        <v>27</v>
      </c>
      <c r="C29" s="8">
        <v>16180</v>
      </c>
      <c r="D29" s="44">
        <v>16403</v>
      </c>
      <c r="E29" s="75">
        <v>16610</v>
      </c>
      <c r="F29" s="33">
        <f t="shared" si="0"/>
        <v>0.006238244608293823</v>
      </c>
      <c r="G29" s="33">
        <f t="shared" si="1"/>
        <v>0.02657601977750309</v>
      </c>
      <c r="H29" s="8">
        <f t="shared" si="2"/>
        <v>430</v>
      </c>
      <c r="I29" s="27">
        <f t="shared" si="3"/>
        <v>0.003966496937495388</v>
      </c>
      <c r="J29" s="2">
        <v>16615.82</v>
      </c>
      <c r="K29" s="12">
        <v>16419.3</v>
      </c>
      <c r="L29" s="27">
        <f t="shared" si="4"/>
        <v>-0.01182728267398181</v>
      </c>
      <c r="M29" s="12">
        <f t="shared" si="5"/>
        <v>-196.52000000000044</v>
      </c>
    </row>
    <row r="30" spans="1:13" ht="15">
      <c r="A30" s="1">
        <v>29</v>
      </c>
      <c r="B30" s="81" t="s">
        <v>28</v>
      </c>
      <c r="C30" s="8">
        <v>6453</v>
      </c>
      <c r="D30" s="44">
        <v>6779</v>
      </c>
      <c r="E30" s="75">
        <v>6781</v>
      </c>
      <c r="F30" s="33">
        <f t="shared" si="0"/>
        <v>0.002546751155258303</v>
      </c>
      <c r="G30" s="33">
        <f t="shared" si="1"/>
        <v>0.050829071749573844</v>
      </c>
      <c r="H30" s="8">
        <f t="shared" si="2"/>
        <v>328</v>
      </c>
      <c r="I30" s="27">
        <f t="shared" si="3"/>
        <v>0.0030256069662755515</v>
      </c>
      <c r="J30" s="2">
        <v>6592.8</v>
      </c>
      <c r="K30" s="12">
        <v>6812.931</v>
      </c>
      <c r="L30" s="27">
        <f t="shared" si="4"/>
        <v>0.03338960684382954</v>
      </c>
      <c r="M30" s="12">
        <f t="shared" si="5"/>
        <v>220.1309999999994</v>
      </c>
    </row>
    <row r="31" spans="1:13" ht="15">
      <c r="A31" s="1">
        <v>30</v>
      </c>
      <c r="B31" s="81" t="s">
        <v>29</v>
      </c>
      <c r="C31" s="8">
        <v>13964</v>
      </c>
      <c r="D31" s="44">
        <v>15439</v>
      </c>
      <c r="E31" s="75">
        <v>15361</v>
      </c>
      <c r="F31" s="33">
        <f t="shared" si="0"/>
        <v>0.005769155654906768</v>
      </c>
      <c r="G31" s="33">
        <f t="shared" si="1"/>
        <v>0.10004296763105128</v>
      </c>
      <c r="H31" s="8">
        <f t="shared" si="2"/>
        <v>1397</v>
      </c>
      <c r="I31" s="27">
        <f t="shared" si="3"/>
        <v>0.012886502841118736</v>
      </c>
      <c r="J31" s="2">
        <v>14911.97</v>
      </c>
      <c r="K31" s="12">
        <v>15434.25</v>
      </c>
      <c r="L31" s="27">
        <f t="shared" si="4"/>
        <v>0.035024212092701415</v>
      </c>
      <c r="M31" s="12">
        <f t="shared" si="5"/>
        <v>522.2800000000007</v>
      </c>
    </row>
    <row r="32" spans="1:13" ht="15">
      <c r="A32" s="1">
        <v>31</v>
      </c>
      <c r="B32" s="81" t="s">
        <v>30</v>
      </c>
      <c r="C32" s="8">
        <v>39014</v>
      </c>
      <c r="D32" s="44">
        <v>40366</v>
      </c>
      <c r="E32" s="75">
        <v>40445</v>
      </c>
      <c r="F32" s="33">
        <f t="shared" si="0"/>
        <v>0.015189994171128457</v>
      </c>
      <c r="G32" s="33">
        <f t="shared" si="1"/>
        <v>0.036679140821243655</v>
      </c>
      <c r="H32" s="8">
        <f t="shared" si="2"/>
        <v>1431</v>
      </c>
      <c r="I32" s="27">
        <f t="shared" si="3"/>
        <v>0.013200132831525348</v>
      </c>
      <c r="J32" s="2">
        <v>40438.77</v>
      </c>
      <c r="K32" s="12">
        <v>40169.09</v>
      </c>
      <c r="L32" s="27">
        <f t="shared" si="4"/>
        <v>-0.006668847741907093</v>
      </c>
      <c r="M32" s="12">
        <f t="shared" si="5"/>
        <v>-269.6800000000003</v>
      </c>
    </row>
    <row r="33" spans="1:13" ht="15">
      <c r="A33" s="1">
        <v>32</v>
      </c>
      <c r="B33" s="81" t="s">
        <v>31</v>
      </c>
      <c r="C33" s="8">
        <v>21478</v>
      </c>
      <c r="D33" s="44">
        <v>22342</v>
      </c>
      <c r="E33" s="75">
        <v>22682</v>
      </c>
      <c r="F33" s="33">
        <f t="shared" si="0"/>
        <v>0.00851871548496812</v>
      </c>
      <c r="G33" s="33">
        <f t="shared" si="1"/>
        <v>0.0560573610205792</v>
      </c>
      <c r="H33" s="8">
        <f t="shared" si="2"/>
        <v>1204</v>
      </c>
      <c r="I33" s="27">
        <f t="shared" si="3"/>
        <v>0.011106191424987085</v>
      </c>
      <c r="J33" s="2">
        <v>21959.51</v>
      </c>
      <c r="K33" s="12">
        <v>21942.79</v>
      </c>
      <c r="L33" s="27">
        <f t="shared" si="4"/>
        <v>-0.0007614013245285312</v>
      </c>
      <c r="M33" s="12">
        <f t="shared" si="5"/>
        <v>-16.719999999997526</v>
      </c>
    </row>
    <row r="34" spans="1:13" ht="15">
      <c r="A34" s="1">
        <v>33</v>
      </c>
      <c r="B34" s="81" t="s">
        <v>32</v>
      </c>
      <c r="C34" s="8">
        <v>51168</v>
      </c>
      <c r="D34" s="44">
        <v>52832</v>
      </c>
      <c r="E34" s="75">
        <v>53718</v>
      </c>
      <c r="F34" s="33">
        <f aca="true" t="shared" si="6" ref="F34:F65">E34/$E$83</f>
        <v>0.02017495628346343</v>
      </c>
      <c r="G34" s="33">
        <f aca="true" t="shared" si="7" ref="G34:G65">(E34-C34)/C34</f>
        <v>0.0498358348968105</v>
      </c>
      <c r="H34" s="8">
        <f aca="true" t="shared" si="8" ref="H34:H65">E34-C34</f>
        <v>2550</v>
      </c>
      <c r="I34" s="27">
        <f aca="true" t="shared" si="9" ref="I34:I65">H34/$H$83</f>
        <v>0.023522249280495903</v>
      </c>
      <c r="J34" s="2">
        <v>52782.85</v>
      </c>
      <c r="K34" s="12">
        <v>52841.17</v>
      </c>
      <c r="L34" s="27">
        <f t="shared" si="4"/>
        <v>0.0011049043391935015</v>
      </c>
      <c r="M34" s="12">
        <f t="shared" si="5"/>
        <v>58.31999999999971</v>
      </c>
    </row>
    <row r="35" spans="1:13" ht="15">
      <c r="A35" s="1">
        <v>34</v>
      </c>
      <c r="B35" s="81" t="s">
        <v>33</v>
      </c>
      <c r="C35" s="8">
        <v>295593</v>
      </c>
      <c r="D35" s="44">
        <v>302828</v>
      </c>
      <c r="E35" s="75">
        <v>308562</v>
      </c>
      <c r="F35" s="33">
        <f t="shared" si="6"/>
        <v>0.11588713021218294</v>
      </c>
      <c r="G35" s="33">
        <f t="shared" si="7"/>
        <v>0.04387451664958236</v>
      </c>
      <c r="H35" s="8">
        <f t="shared" si="8"/>
        <v>12969</v>
      </c>
      <c r="I35" s="27">
        <f t="shared" si="9"/>
        <v>0.1196313925171574</v>
      </c>
      <c r="J35" s="2">
        <v>306203.8</v>
      </c>
      <c r="K35" s="12">
        <v>305893.9</v>
      </c>
      <c r="L35" s="27">
        <f t="shared" si="4"/>
        <v>-0.0010120710454931162</v>
      </c>
      <c r="M35" s="12">
        <f t="shared" si="5"/>
        <v>-309.8999999999651</v>
      </c>
    </row>
    <row r="36" spans="1:13" ht="15">
      <c r="A36" s="1">
        <v>35</v>
      </c>
      <c r="B36" s="81" t="s">
        <v>34</v>
      </c>
      <c r="C36" s="8">
        <v>134536</v>
      </c>
      <c r="D36" s="44">
        <v>137128</v>
      </c>
      <c r="E36" s="75">
        <v>139694</v>
      </c>
      <c r="F36" s="33">
        <f t="shared" si="6"/>
        <v>0.052465101885069074</v>
      </c>
      <c r="G36" s="33">
        <f t="shared" si="7"/>
        <v>0.03833918059106856</v>
      </c>
      <c r="H36" s="8">
        <f t="shared" si="8"/>
        <v>5158</v>
      </c>
      <c r="I36" s="27">
        <f t="shared" si="9"/>
        <v>0.04757951442697956</v>
      </c>
      <c r="J36" s="2">
        <v>143672.8</v>
      </c>
      <c r="K36" s="12">
        <v>137229.7</v>
      </c>
      <c r="L36" s="27">
        <f t="shared" si="4"/>
        <v>-0.04484564928086581</v>
      </c>
      <c r="M36" s="12">
        <f t="shared" si="5"/>
        <v>-6443.099999999977</v>
      </c>
    </row>
    <row r="37" spans="1:13" ht="15">
      <c r="A37" s="1">
        <v>36</v>
      </c>
      <c r="B37" s="81" t="s">
        <v>35</v>
      </c>
      <c r="C37" s="8">
        <v>11847</v>
      </c>
      <c r="D37" s="44">
        <v>12385</v>
      </c>
      <c r="E37" s="75">
        <v>12372</v>
      </c>
      <c r="F37" s="33">
        <f t="shared" si="6"/>
        <v>0.004646572082709885</v>
      </c>
      <c r="G37" s="33">
        <f t="shared" si="7"/>
        <v>0.04431501645986326</v>
      </c>
      <c r="H37" s="8">
        <f t="shared" si="8"/>
        <v>525</v>
      </c>
      <c r="I37" s="27">
        <f t="shared" si="9"/>
        <v>0.004842816028337392</v>
      </c>
      <c r="J37" s="2">
        <v>12617.77</v>
      </c>
      <c r="K37" s="12">
        <v>12542.21</v>
      </c>
      <c r="L37" s="27">
        <f t="shared" si="4"/>
        <v>-0.005988379880121551</v>
      </c>
      <c r="M37" s="12">
        <f t="shared" si="5"/>
        <v>-75.56000000000131</v>
      </c>
    </row>
    <row r="38" spans="1:13" ht="15">
      <c r="A38" s="1">
        <v>37</v>
      </c>
      <c r="B38" s="81" t="s">
        <v>36</v>
      </c>
      <c r="C38" s="8">
        <v>17290</v>
      </c>
      <c r="D38" s="44">
        <v>17487</v>
      </c>
      <c r="E38" s="75">
        <v>17572</v>
      </c>
      <c r="F38" s="33">
        <f t="shared" si="6"/>
        <v>0.006599544506739257</v>
      </c>
      <c r="G38" s="33">
        <f t="shared" si="7"/>
        <v>0.016310005783689994</v>
      </c>
      <c r="H38" s="8">
        <f t="shared" si="8"/>
        <v>282</v>
      </c>
      <c r="I38" s="27">
        <f t="shared" si="9"/>
        <v>0.0026012840380783705</v>
      </c>
      <c r="J38" s="2">
        <v>16366.29</v>
      </c>
      <c r="K38" s="12">
        <v>17231.34</v>
      </c>
      <c r="L38" s="27">
        <f t="shared" si="4"/>
        <v>0.05285559525097009</v>
      </c>
      <c r="M38" s="12">
        <f t="shared" si="5"/>
        <v>865.0499999999993</v>
      </c>
    </row>
    <row r="39" spans="1:13" ht="15">
      <c r="A39" s="1">
        <v>38</v>
      </c>
      <c r="B39" s="81" t="s">
        <v>37</v>
      </c>
      <c r="C39" s="8">
        <v>42138</v>
      </c>
      <c r="D39" s="44">
        <v>42242</v>
      </c>
      <c r="E39" s="75">
        <v>43168</v>
      </c>
      <c r="F39" s="33">
        <f t="shared" si="6"/>
        <v>0.01621267569240384</v>
      </c>
      <c r="G39" s="33">
        <f t="shared" si="7"/>
        <v>0.024443495182495608</v>
      </c>
      <c r="H39" s="8">
        <f t="shared" si="8"/>
        <v>1030</v>
      </c>
      <c r="I39" s="27">
        <f t="shared" si="9"/>
        <v>0.009501143827023837</v>
      </c>
      <c r="J39" s="2">
        <v>44388.22</v>
      </c>
      <c r="K39" s="12">
        <v>41931.44</v>
      </c>
      <c r="L39" s="27">
        <f t="shared" si="4"/>
        <v>-0.05534756744019018</v>
      </c>
      <c r="M39" s="12">
        <f t="shared" si="5"/>
        <v>-2456.779999999999</v>
      </c>
    </row>
    <row r="40" spans="1:13" ht="15">
      <c r="A40" s="1">
        <v>39</v>
      </c>
      <c r="B40" s="81" t="s">
        <v>38</v>
      </c>
      <c r="C40" s="8">
        <v>12801</v>
      </c>
      <c r="D40" s="44">
        <v>12891</v>
      </c>
      <c r="E40" s="75">
        <v>12993</v>
      </c>
      <c r="F40" s="33">
        <f t="shared" si="6"/>
        <v>0.004879802058733392</v>
      </c>
      <c r="G40" s="33">
        <f t="shared" si="7"/>
        <v>0.014998828216545582</v>
      </c>
      <c r="H40" s="8">
        <f t="shared" si="8"/>
        <v>192</v>
      </c>
      <c r="I40" s="27">
        <f t="shared" si="9"/>
        <v>0.0017710870046491033</v>
      </c>
      <c r="J40" s="2">
        <v>12870.07</v>
      </c>
      <c r="K40" s="12">
        <v>12825.53</v>
      </c>
      <c r="L40" s="27">
        <f t="shared" si="4"/>
        <v>-0.0034607426377633575</v>
      </c>
      <c r="M40" s="12">
        <f t="shared" si="5"/>
        <v>-44.539999999999054</v>
      </c>
    </row>
    <row r="41" spans="1:13" ht="15">
      <c r="A41" s="1">
        <v>40</v>
      </c>
      <c r="B41" s="81" t="s">
        <v>39</v>
      </c>
      <c r="C41" s="8">
        <v>10741</v>
      </c>
      <c r="D41" s="44">
        <v>11092</v>
      </c>
      <c r="E41" s="75">
        <v>11195</v>
      </c>
      <c r="F41" s="33">
        <f t="shared" si="6"/>
        <v>0.004204524285963236</v>
      </c>
      <c r="G41" s="33">
        <f t="shared" si="7"/>
        <v>0.04226794525649381</v>
      </c>
      <c r="H41" s="8">
        <f t="shared" si="8"/>
        <v>454</v>
      </c>
      <c r="I41" s="27">
        <f t="shared" si="9"/>
        <v>0.004187882813076526</v>
      </c>
      <c r="J41" s="2">
        <v>10780.78</v>
      </c>
      <c r="K41" s="12">
        <v>11003.9</v>
      </c>
      <c r="L41" s="27">
        <f t="shared" si="4"/>
        <v>0.02069609063537137</v>
      </c>
      <c r="M41" s="12">
        <f t="shared" si="5"/>
        <v>223.11999999999898</v>
      </c>
    </row>
    <row r="42" spans="1:13" ht="15">
      <c r="A42" s="1">
        <v>41</v>
      </c>
      <c r="B42" s="81" t="s">
        <v>40</v>
      </c>
      <c r="C42" s="8">
        <v>48022</v>
      </c>
      <c r="D42" s="44">
        <v>49286</v>
      </c>
      <c r="E42" s="75">
        <v>50183</v>
      </c>
      <c r="F42" s="33">
        <f t="shared" si="6"/>
        <v>0.018847310606743464</v>
      </c>
      <c r="G42" s="33">
        <f t="shared" si="7"/>
        <v>0.045000208237890964</v>
      </c>
      <c r="H42" s="8">
        <f t="shared" si="8"/>
        <v>2161</v>
      </c>
      <c r="I42" s="27">
        <f t="shared" si="9"/>
        <v>0.01993395321378496</v>
      </c>
      <c r="J42" s="2">
        <v>50450.36</v>
      </c>
      <c r="K42" s="12">
        <v>49179.24</v>
      </c>
      <c r="L42" s="27">
        <f t="shared" si="4"/>
        <v>-0.025195459457573795</v>
      </c>
      <c r="M42" s="12">
        <f t="shared" si="5"/>
        <v>-1271.1200000000026</v>
      </c>
    </row>
    <row r="43" spans="1:13" ht="15">
      <c r="A43" s="1">
        <v>42</v>
      </c>
      <c r="B43" s="81" t="s">
        <v>41</v>
      </c>
      <c r="C43" s="8">
        <v>63897</v>
      </c>
      <c r="D43" s="44">
        <v>63619</v>
      </c>
      <c r="E43" s="75">
        <v>66908</v>
      </c>
      <c r="F43" s="33">
        <f t="shared" si="6"/>
        <v>0.025128745951337936</v>
      </c>
      <c r="G43" s="33">
        <f t="shared" si="7"/>
        <v>0.047122713116421744</v>
      </c>
      <c r="H43" s="8">
        <f t="shared" si="8"/>
        <v>3011</v>
      </c>
      <c r="I43" s="27">
        <f t="shared" si="9"/>
        <v>0.027774702973950263</v>
      </c>
      <c r="J43" s="2">
        <v>67197.72</v>
      </c>
      <c r="K43" s="12">
        <v>63759.43</v>
      </c>
      <c r="L43" s="27">
        <f t="shared" si="4"/>
        <v>-0.05116676577717221</v>
      </c>
      <c r="M43" s="12">
        <f t="shared" si="5"/>
        <v>-3438.290000000001</v>
      </c>
    </row>
    <row r="44" spans="1:13" ht="15">
      <c r="A44" s="1">
        <v>43</v>
      </c>
      <c r="B44" s="81" t="s">
        <v>42</v>
      </c>
      <c r="C44" s="8">
        <v>20021</v>
      </c>
      <c r="D44" s="44">
        <v>20154</v>
      </c>
      <c r="E44" s="75">
        <v>20476</v>
      </c>
      <c r="F44" s="33">
        <f t="shared" si="6"/>
        <v>0.007690204491235661</v>
      </c>
      <c r="G44" s="33">
        <f t="shared" si="7"/>
        <v>0.022726137555566656</v>
      </c>
      <c r="H44" s="8">
        <f t="shared" si="8"/>
        <v>455</v>
      </c>
      <c r="I44" s="27">
        <f t="shared" si="9"/>
        <v>0.004197107224559073</v>
      </c>
      <c r="J44" s="2">
        <v>20627.36</v>
      </c>
      <c r="K44" s="12">
        <v>20073.47</v>
      </c>
      <c r="L44" s="27">
        <f t="shared" si="4"/>
        <v>-0.02685220018460915</v>
      </c>
      <c r="M44" s="12">
        <f t="shared" si="5"/>
        <v>-553.8899999999994</v>
      </c>
    </row>
    <row r="45" spans="1:13" ht="15">
      <c r="A45" s="1">
        <v>44</v>
      </c>
      <c r="B45" s="81" t="s">
        <v>43</v>
      </c>
      <c r="C45" s="8">
        <v>33831</v>
      </c>
      <c r="D45" s="44">
        <v>34161</v>
      </c>
      <c r="E45" s="75">
        <v>34560</v>
      </c>
      <c r="F45" s="33">
        <f t="shared" si="6"/>
        <v>0.012979755187395215</v>
      </c>
      <c r="G45" s="33">
        <f t="shared" si="7"/>
        <v>0.02154828411811652</v>
      </c>
      <c r="H45" s="8">
        <f t="shared" si="8"/>
        <v>729</v>
      </c>
      <c r="I45" s="27">
        <f t="shared" si="9"/>
        <v>0.0067245959707770645</v>
      </c>
      <c r="J45" s="2">
        <v>36160.21</v>
      </c>
      <c r="K45" s="12">
        <v>34800.86</v>
      </c>
      <c r="L45" s="27">
        <f t="shared" si="4"/>
        <v>-0.03759242548646699</v>
      </c>
      <c r="M45" s="12">
        <f t="shared" si="5"/>
        <v>-1359.3499999999985</v>
      </c>
    </row>
    <row r="46" spans="1:13" ht="15">
      <c r="A46" s="1">
        <v>45</v>
      </c>
      <c r="B46" s="81" t="s">
        <v>44</v>
      </c>
      <c r="C46" s="8">
        <v>37146</v>
      </c>
      <c r="D46" s="44">
        <v>38368</v>
      </c>
      <c r="E46" s="75">
        <v>39208</v>
      </c>
      <c r="F46" s="33">
        <f t="shared" si="6"/>
        <v>0.01472541207718147</v>
      </c>
      <c r="G46" s="33">
        <f t="shared" si="7"/>
        <v>0.0555106875572067</v>
      </c>
      <c r="H46" s="8">
        <f t="shared" si="8"/>
        <v>2062</v>
      </c>
      <c r="I46" s="27">
        <f t="shared" si="9"/>
        <v>0.019020736477012766</v>
      </c>
      <c r="J46" s="2">
        <v>38843.48</v>
      </c>
      <c r="K46" s="12">
        <v>38675.33</v>
      </c>
      <c r="L46" s="27">
        <f t="shared" si="4"/>
        <v>-0.004328911827673562</v>
      </c>
      <c r="M46" s="12">
        <f t="shared" si="5"/>
        <v>-168.15000000000146</v>
      </c>
    </row>
    <row r="47" spans="1:13" ht="15">
      <c r="A47" s="1">
        <v>46</v>
      </c>
      <c r="B47" s="81" t="s">
        <v>45</v>
      </c>
      <c r="C47" s="8">
        <v>29787</v>
      </c>
      <c r="D47" s="44">
        <v>31230</v>
      </c>
      <c r="E47" s="75">
        <v>31686</v>
      </c>
      <c r="F47" s="33">
        <f t="shared" si="6"/>
        <v>0.011900362351498982</v>
      </c>
      <c r="G47" s="33">
        <f t="shared" si="7"/>
        <v>0.06375264377077249</v>
      </c>
      <c r="H47" s="8">
        <f t="shared" si="8"/>
        <v>1899</v>
      </c>
      <c r="I47" s="27">
        <f t="shared" si="9"/>
        <v>0.017517157405357538</v>
      </c>
      <c r="J47" s="2">
        <v>29963.77</v>
      </c>
      <c r="K47" s="12">
        <v>30908.2</v>
      </c>
      <c r="L47" s="27">
        <f t="shared" si="4"/>
        <v>0.031519064523589664</v>
      </c>
      <c r="M47" s="12">
        <f t="shared" si="5"/>
        <v>944.4300000000003</v>
      </c>
    </row>
    <row r="48" spans="1:13" ht="15">
      <c r="A48" s="1">
        <v>47</v>
      </c>
      <c r="B48" s="81" t="s">
        <v>46</v>
      </c>
      <c r="C48" s="8">
        <v>21287</v>
      </c>
      <c r="D48" s="44">
        <v>22231</v>
      </c>
      <c r="E48" s="75">
        <v>22392</v>
      </c>
      <c r="F48" s="33">
        <f t="shared" si="6"/>
        <v>0.008409799715166484</v>
      </c>
      <c r="G48" s="33">
        <f t="shared" si="7"/>
        <v>0.05190961619767934</v>
      </c>
      <c r="H48" s="8">
        <f t="shared" si="8"/>
        <v>1105</v>
      </c>
      <c r="I48" s="27">
        <f t="shared" si="9"/>
        <v>0.010192974688214892</v>
      </c>
      <c r="J48" s="2">
        <v>23053.07</v>
      </c>
      <c r="K48" s="12">
        <v>22498.51</v>
      </c>
      <c r="L48" s="27">
        <f t="shared" si="4"/>
        <v>-0.02405579820822135</v>
      </c>
      <c r="M48" s="12">
        <f t="shared" si="5"/>
        <v>-554.5600000000013</v>
      </c>
    </row>
    <row r="49" spans="1:13" ht="15">
      <c r="A49" s="1">
        <v>48</v>
      </c>
      <c r="B49" s="81" t="s">
        <v>47</v>
      </c>
      <c r="C49" s="8">
        <v>31062</v>
      </c>
      <c r="D49" s="44">
        <v>31922</v>
      </c>
      <c r="E49" s="75">
        <v>32483</v>
      </c>
      <c r="F49" s="33">
        <f t="shared" si="6"/>
        <v>0.012199692932643483</v>
      </c>
      <c r="G49" s="33">
        <f t="shared" si="7"/>
        <v>0.0457472152469255</v>
      </c>
      <c r="H49" s="8">
        <f t="shared" si="8"/>
        <v>1421</v>
      </c>
      <c r="I49" s="27">
        <f t="shared" si="9"/>
        <v>0.013107888716699875</v>
      </c>
      <c r="J49" s="2">
        <v>33371.04</v>
      </c>
      <c r="K49" s="12">
        <v>31695.33</v>
      </c>
      <c r="L49" s="27">
        <f t="shared" si="4"/>
        <v>-0.050214497360585676</v>
      </c>
      <c r="M49" s="12">
        <f t="shared" si="5"/>
        <v>-1675.7099999999991</v>
      </c>
    </row>
    <row r="50" spans="1:13" ht="15">
      <c r="A50" s="1">
        <v>49</v>
      </c>
      <c r="B50" s="81" t="s">
        <v>48</v>
      </c>
      <c r="C50" s="8">
        <v>12493</v>
      </c>
      <c r="D50" s="44">
        <v>12820</v>
      </c>
      <c r="E50" s="75">
        <v>12833</v>
      </c>
      <c r="F50" s="33">
        <f t="shared" si="6"/>
        <v>0.004819710599532488</v>
      </c>
      <c r="G50" s="33">
        <f t="shared" si="7"/>
        <v>0.027215240534699432</v>
      </c>
      <c r="H50" s="8">
        <f t="shared" si="8"/>
        <v>340</v>
      </c>
      <c r="I50" s="27">
        <f t="shared" si="9"/>
        <v>0.0031362999040661205</v>
      </c>
      <c r="J50" s="2">
        <v>9896.638</v>
      </c>
      <c r="K50" s="12">
        <v>13088</v>
      </c>
      <c r="L50" s="27">
        <f t="shared" si="4"/>
        <v>0.32246930725363493</v>
      </c>
      <c r="M50" s="12">
        <f t="shared" si="5"/>
        <v>3191.361999999999</v>
      </c>
    </row>
    <row r="51" spans="1:13" ht="15">
      <c r="A51" s="1">
        <v>50</v>
      </c>
      <c r="B51" s="81" t="s">
        <v>49</v>
      </c>
      <c r="C51" s="8">
        <v>10834</v>
      </c>
      <c r="D51" s="44">
        <v>11009</v>
      </c>
      <c r="E51" s="75">
        <v>11176</v>
      </c>
      <c r="F51" s="33">
        <f t="shared" si="6"/>
        <v>0.004197388425183129</v>
      </c>
      <c r="G51" s="33">
        <f t="shared" si="7"/>
        <v>0.031567288166882035</v>
      </c>
      <c r="H51" s="8">
        <f t="shared" si="8"/>
        <v>342</v>
      </c>
      <c r="I51" s="27">
        <f t="shared" si="9"/>
        <v>0.0031547487270312154</v>
      </c>
      <c r="J51" s="2">
        <v>11254.15</v>
      </c>
      <c r="K51" s="12">
        <v>11094.54</v>
      </c>
      <c r="L51" s="27">
        <f t="shared" si="4"/>
        <v>-0.01418232385386713</v>
      </c>
      <c r="M51" s="12">
        <f t="shared" si="5"/>
        <v>-159.60999999999876</v>
      </c>
    </row>
    <row r="52" spans="1:13" ht="15">
      <c r="A52" s="1">
        <v>51</v>
      </c>
      <c r="B52" s="81" t="s">
        <v>50</v>
      </c>
      <c r="C52" s="8">
        <v>13129</v>
      </c>
      <c r="D52" s="44">
        <v>13596</v>
      </c>
      <c r="E52" s="75">
        <v>13772</v>
      </c>
      <c r="F52" s="33">
        <f t="shared" si="6"/>
        <v>0.005172372350717792</v>
      </c>
      <c r="G52" s="33">
        <f t="shared" si="7"/>
        <v>0.04897555030847742</v>
      </c>
      <c r="H52" s="8">
        <f t="shared" si="8"/>
        <v>643</v>
      </c>
      <c r="I52" s="27">
        <f t="shared" si="9"/>
        <v>0.005931296583277987</v>
      </c>
      <c r="J52" s="2">
        <v>13211.42</v>
      </c>
      <c r="K52" s="12">
        <v>13504.33</v>
      </c>
      <c r="L52" s="27">
        <f t="shared" si="4"/>
        <v>0.022170970266632947</v>
      </c>
      <c r="M52" s="12">
        <f t="shared" si="5"/>
        <v>292.90999999999985</v>
      </c>
    </row>
    <row r="53" spans="1:13" ht="15">
      <c r="A53" s="1">
        <v>52</v>
      </c>
      <c r="B53" s="81" t="s">
        <v>51</v>
      </c>
      <c r="C53" s="8">
        <v>22050</v>
      </c>
      <c r="D53" s="44">
        <v>22477</v>
      </c>
      <c r="E53" s="75">
        <v>22770</v>
      </c>
      <c r="F53" s="33">
        <f t="shared" si="6"/>
        <v>0.008551765787528618</v>
      </c>
      <c r="G53" s="33">
        <f t="shared" si="7"/>
        <v>0.0326530612244898</v>
      </c>
      <c r="H53" s="8">
        <f t="shared" si="8"/>
        <v>720</v>
      </c>
      <c r="I53" s="27">
        <f t="shared" si="9"/>
        <v>0.006641576267434138</v>
      </c>
      <c r="J53" s="2">
        <v>22236.62</v>
      </c>
      <c r="K53" s="12">
        <v>22482.02</v>
      </c>
      <c r="L53" s="27">
        <f t="shared" si="4"/>
        <v>0.011035849872867435</v>
      </c>
      <c r="M53" s="12">
        <f t="shared" si="5"/>
        <v>245.40000000000146</v>
      </c>
    </row>
    <row r="54" spans="1:13" ht="15">
      <c r="A54" s="1">
        <v>53</v>
      </c>
      <c r="B54" s="81" t="s">
        <v>52</v>
      </c>
      <c r="C54" s="8">
        <v>13287</v>
      </c>
      <c r="D54" s="44">
        <v>14310</v>
      </c>
      <c r="E54" s="75">
        <v>14469</v>
      </c>
      <c r="F54" s="33">
        <f t="shared" si="6"/>
        <v>0.0054341457698617295</v>
      </c>
      <c r="G54" s="33">
        <f t="shared" si="7"/>
        <v>0.08895913298713028</v>
      </c>
      <c r="H54" s="8">
        <f t="shared" si="8"/>
        <v>1182</v>
      </c>
      <c r="I54" s="27">
        <f t="shared" si="9"/>
        <v>0.010903254372371043</v>
      </c>
      <c r="J54" s="2">
        <v>13946.79</v>
      </c>
      <c r="K54" s="12">
        <v>14228.13</v>
      </c>
      <c r="L54" s="27">
        <f t="shared" si="4"/>
        <v>0.02017238375282042</v>
      </c>
      <c r="M54" s="12">
        <f t="shared" si="5"/>
        <v>281.3399999999983</v>
      </c>
    </row>
    <row r="55" spans="1:13" ht="15">
      <c r="A55" s="1">
        <v>54</v>
      </c>
      <c r="B55" s="81" t="s">
        <v>53</v>
      </c>
      <c r="C55" s="8">
        <v>25526</v>
      </c>
      <c r="D55" s="44">
        <v>26287</v>
      </c>
      <c r="E55" s="75">
        <v>26751</v>
      </c>
      <c r="F55" s="33">
        <f t="shared" si="6"/>
        <v>0.010046916406771106</v>
      </c>
      <c r="G55" s="33">
        <f t="shared" si="7"/>
        <v>0.04799028441588968</v>
      </c>
      <c r="H55" s="8">
        <f t="shared" si="8"/>
        <v>1225</v>
      </c>
      <c r="I55" s="27">
        <f t="shared" si="9"/>
        <v>0.01129990406612058</v>
      </c>
      <c r="J55" s="2">
        <v>26274.85</v>
      </c>
      <c r="K55" s="12">
        <v>26292.96</v>
      </c>
      <c r="L55" s="27">
        <f t="shared" si="4"/>
        <v>0.0006892522697560817</v>
      </c>
      <c r="M55" s="12">
        <f t="shared" si="5"/>
        <v>18.110000000000582</v>
      </c>
    </row>
    <row r="56" spans="1:13" ht="15">
      <c r="A56" s="1">
        <v>55</v>
      </c>
      <c r="B56" s="81" t="s">
        <v>54</v>
      </c>
      <c r="C56" s="8">
        <v>45769</v>
      </c>
      <c r="D56" s="44">
        <v>47034</v>
      </c>
      <c r="E56" s="75">
        <v>48185</v>
      </c>
      <c r="F56" s="33">
        <f t="shared" si="6"/>
        <v>0.01809691850997218</v>
      </c>
      <c r="G56" s="33">
        <f t="shared" si="7"/>
        <v>0.05278682077388625</v>
      </c>
      <c r="H56" s="8">
        <f t="shared" si="8"/>
        <v>2416</v>
      </c>
      <c r="I56" s="27">
        <f t="shared" si="9"/>
        <v>0.02228617814183455</v>
      </c>
      <c r="J56" s="2">
        <v>46879.25</v>
      </c>
      <c r="K56" s="12">
        <v>46883.79</v>
      </c>
      <c r="L56" s="27">
        <f t="shared" si="4"/>
        <v>9.684455276056834E-05</v>
      </c>
      <c r="M56" s="12">
        <f t="shared" si="5"/>
        <v>4.540000000000873</v>
      </c>
    </row>
    <row r="57" spans="1:13" ht="15">
      <c r="A57" s="1">
        <v>56</v>
      </c>
      <c r="B57" s="81" t="s">
        <v>55</v>
      </c>
      <c r="C57" s="8">
        <v>13149</v>
      </c>
      <c r="D57" s="44">
        <v>13514</v>
      </c>
      <c r="E57" s="75">
        <v>13560</v>
      </c>
      <c r="F57" s="33">
        <f t="shared" si="6"/>
        <v>0.005092751167276595</v>
      </c>
      <c r="G57" s="33">
        <f t="shared" si="7"/>
        <v>0.03125712981975816</v>
      </c>
      <c r="H57" s="8">
        <f t="shared" si="8"/>
        <v>411</v>
      </c>
      <c r="I57" s="27">
        <f t="shared" si="9"/>
        <v>0.003791233119326987</v>
      </c>
      <c r="J57" s="2">
        <v>13326.78</v>
      </c>
      <c r="K57" s="12">
        <v>13470.07</v>
      </c>
      <c r="L57" s="27">
        <f t="shared" si="4"/>
        <v>0.010752034625018125</v>
      </c>
      <c r="M57" s="12">
        <f t="shared" si="5"/>
        <v>143.28999999999905</v>
      </c>
    </row>
    <row r="58" spans="1:13" ht="15">
      <c r="A58" s="1">
        <v>57</v>
      </c>
      <c r="B58" s="81" t="s">
        <v>56</v>
      </c>
      <c r="C58" s="8">
        <v>9507</v>
      </c>
      <c r="D58" s="44">
        <v>9256</v>
      </c>
      <c r="E58" s="75">
        <v>9542</v>
      </c>
      <c r="F58" s="33">
        <f t="shared" si="6"/>
        <v>0.003583704398093899</v>
      </c>
      <c r="G58" s="33">
        <f t="shared" si="7"/>
        <v>0.00368149784369412</v>
      </c>
      <c r="H58" s="8">
        <f t="shared" si="8"/>
        <v>35</v>
      </c>
      <c r="I58" s="27">
        <f t="shared" si="9"/>
        <v>0.00032285440188915945</v>
      </c>
      <c r="J58" s="2">
        <v>9581.833</v>
      </c>
      <c r="K58" s="12">
        <v>9253.405</v>
      </c>
      <c r="L58" s="27">
        <f t="shared" si="4"/>
        <v>-0.03427611397526965</v>
      </c>
      <c r="M58" s="12">
        <f t="shared" si="5"/>
        <v>-328.4279999999999</v>
      </c>
    </row>
    <row r="59" spans="1:13" ht="15">
      <c r="A59" s="1">
        <v>58</v>
      </c>
      <c r="B59" s="81" t="s">
        <v>57</v>
      </c>
      <c r="C59" s="8">
        <v>26687</v>
      </c>
      <c r="D59" s="44">
        <v>26956</v>
      </c>
      <c r="E59" s="75">
        <v>27288</v>
      </c>
      <c r="F59" s="33">
        <f t="shared" si="6"/>
        <v>0.01024859836671414</v>
      </c>
      <c r="G59" s="33">
        <f t="shared" si="7"/>
        <v>0.022520328249709596</v>
      </c>
      <c r="H59" s="8">
        <f t="shared" si="8"/>
        <v>601</v>
      </c>
      <c r="I59" s="27">
        <f t="shared" si="9"/>
        <v>0.005543871301010995</v>
      </c>
      <c r="J59" s="2">
        <v>28088.67</v>
      </c>
      <c r="K59" s="12">
        <v>27151.17</v>
      </c>
      <c r="L59" s="27">
        <f t="shared" si="4"/>
        <v>-0.033376446802215985</v>
      </c>
      <c r="M59" s="12">
        <f t="shared" si="5"/>
        <v>-937.5</v>
      </c>
    </row>
    <row r="60" spans="1:13" ht="15">
      <c r="A60" s="1">
        <v>59</v>
      </c>
      <c r="B60" s="81" t="s">
        <v>58</v>
      </c>
      <c r="C60" s="8">
        <v>22487</v>
      </c>
      <c r="D60" s="44">
        <v>23130</v>
      </c>
      <c r="E60" s="75">
        <v>23466</v>
      </c>
      <c r="F60" s="33">
        <f t="shared" si="6"/>
        <v>0.00881316363505255</v>
      </c>
      <c r="G60" s="33">
        <f t="shared" si="7"/>
        <v>0.043536265397785386</v>
      </c>
      <c r="H60" s="8">
        <f t="shared" si="8"/>
        <v>979</v>
      </c>
      <c r="I60" s="27">
        <f t="shared" si="9"/>
        <v>0.009030698841413918</v>
      </c>
      <c r="J60" s="2">
        <v>23583.64</v>
      </c>
      <c r="K60" s="12">
        <v>23003.02</v>
      </c>
      <c r="L60" s="27">
        <f t="shared" si="4"/>
        <v>-0.02461960918670735</v>
      </c>
      <c r="M60" s="12">
        <f t="shared" si="5"/>
        <v>-580.619999999999</v>
      </c>
    </row>
    <row r="61" spans="1:13" ht="15">
      <c r="A61" s="1">
        <v>60</v>
      </c>
      <c r="B61" s="81" t="s">
        <v>59</v>
      </c>
      <c r="C61" s="8">
        <v>22774</v>
      </c>
      <c r="D61" s="44">
        <v>22987</v>
      </c>
      <c r="E61" s="75">
        <v>23221</v>
      </c>
      <c r="F61" s="33">
        <f t="shared" si="6"/>
        <v>0.008721148588151166</v>
      </c>
      <c r="G61" s="33">
        <f t="shared" si="7"/>
        <v>0.019627645560727144</v>
      </c>
      <c r="H61" s="8">
        <f t="shared" si="8"/>
        <v>447</v>
      </c>
      <c r="I61" s="27">
        <f t="shared" si="9"/>
        <v>0.004123311932698694</v>
      </c>
      <c r="J61" s="2">
        <v>23589.81</v>
      </c>
      <c r="K61" s="12">
        <v>23034.31</v>
      </c>
      <c r="L61" s="27">
        <f t="shared" si="4"/>
        <v>-0.023548303271624483</v>
      </c>
      <c r="M61" s="12">
        <f t="shared" si="5"/>
        <v>-555.5</v>
      </c>
    </row>
    <row r="62" spans="1:13" ht="15">
      <c r="A62" s="1">
        <v>61</v>
      </c>
      <c r="B62" s="81" t="s">
        <v>60</v>
      </c>
      <c r="C62" s="8">
        <v>33471</v>
      </c>
      <c r="D62" s="44">
        <v>34372</v>
      </c>
      <c r="E62" s="75">
        <v>34753</v>
      </c>
      <c r="F62" s="33">
        <f t="shared" si="6"/>
        <v>0.013052240510056306</v>
      </c>
      <c r="G62" s="33">
        <f t="shared" si="7"/>
        <v>0.03830181351020286</v>
      </c>
      <c r="H62" s="8">
        <f t="shared" si="8"/>
        <v>1282</v>
      </c>
      <c r="I62" s="27">
        <f t="shared" si="9"/>
        <v>0.011825695520625784</v>
      </c>
      <c r="J62" s="2">
        <v>34393.21</v>
      </c>
      <c r="K62" s="12">
        <v>34360.29</v>
      </c>
      <c r="L62" s="27">
        <f t="shared" si="4"/>
        <v>-0.0009571656731081006</v>
      </c>
      <c r="M62" s="12">
        <f t="shared" si="5"/>
        <v>-32.919999999998254</v>
      </c>
    </row>
    <row r="63" spans="1:13" ht="15">
      <c r="A63" s="1">
        <v>62</v>
      </c>
      <c r="B63" s="81" t="s">
        <v>61</v>
      </c>
      <c r="C63" s="8">
        <v>8789</v>
      </c>
      <c r="D63" s="44">
        <v>8904</v>
      </c>
      <c r="E63" s="75">
        <v>8898</v>
      </c>
      <c r="F63" s="33">
        <f t="shared" si="6"/>
        <v>0.0033418362748102613</v>
      </c>
      <c r="G63" s="33">
        <f t="shared" si="7"/>
        <v>0.012401865968824668</v>
      </c>
      <c r="H63" s="8">
        <f t="shared" si="8"/>
        <v>109</v>
      </c>
      <c r="I63" s="27">
        <f t="shared" si="9"/>
        <v>0.0010054608515976682</v>
      </c>
      <c r="J63" s="2">
        <v>9617.681</v>
      </c>
      <c r="K63" s="12">
        <v>9008.447</v>
      </c>
      <c r="L63" s="27">
        <f t="shared" si="4"/>
        <v>-0.06334520764412964</v>
      </c>
      <c r="M63" s="12">
        <f t="shared" si="5"/>
        <v>-609.2340000000004</v>
      </c>
    </row>
    <row r="64" spans="1:13" ht="15">
      <c r="A64" s="1">
        <v>63</v>
      </c>
      <c r="B64" s="81" t="s">
        <v>62</v>
      </c>
      <c r="C64" s="8">
        <v>34005</v>
      </c>
      <c r="D64" s="44">
        <v>37515</v>
      </c>
      <c r="E64" s="75">
        <v>37524</v>
      </c>
      <c r="F64" s="33">
        <f t="shared" si="6"/>
        <v>0.014092949469091958</v>
      </c>
      <c r="G64" s="33">
        <f t="shared" si="7"/>
        <v>0.10348478164975738</v>
      </c>
      <c r="H64" s="8">
        <f t="shared" si="8"/>
        <v>3519</v>
      </c>
      <c r="I64" s="27">
        <f t="shared" si="9"/>
        <v>0.03246070400708435</v>
      </c>
      <c r="J64" s="2">
        <v>36533.29</v>
      </c>
      <c r="K64" s="12">
        <v>37614.42</v>
      </c>
      <c r="L64" s="27">
        <f t="shared" si="4"/>
        <v>0.029593009553752134</v>
      </c>
      <c r="M64" s="12">
        <f t="shared" si="5"/>
        <v>1081.1299999999974</v>
      </c>
    </row>
    <row r="65" spans="1:13" ht="15">
      <c r="A65" s="1">
        <v>64</v>
      </c>
      <c r="B65" s="81" t="s">
        <v>63</v>
      </c>
      <c r="C65" s="8">
        <v>11540</v>
      </c>
      <c r="D65" s="44">
        <v>11775</v>
      </c>
      <c r="E65" s="75">
        <v>12002</v>
      </c>
      <c r="F65" s="33">
        <f t="shared" si="6"/>
        <v>0.004507610583307795</v>
      </c>
      <c r="G65" s="33">
        <f t="shared" si="7"/>
        <v>0.040034662045060655</v>
      </c>
      <c r="H65" s="8">
        <f t="shared" si="8"/>
        <v>462</v>
      </c>
      <c r="I65" s="27">
        <f t="shared" si="9"/>
        <v>0.004261678104936905</v>
      </c>
      <c r="J65" s="2">
        <v>11850.03</v>
      </c>
      <c r="K65" s="12">
        <v>11819.16</v>
      </c>
      <c r="L65" s="27">
        <f t="shared" si="4"/>
        <v>-0.0026050566960590647</v>
      </c>
      <c r="M65" s="12">
        <f t="shared" si="5"/>
        <v>-30.8700000000008</v>
      </c>
    </row>
    <row r="66" spans="1:13" ht="15">
      <c r="A66" s="1">
        <v>65</v>
      </c>
      <c r="B66" s="81" t="s">
        <v>64</v>
      </c>
      <c r="C66" s="8">
        <v>30424</v>
      </c>
      <c r="D66" s="44">
        <v>30825</v>
      </c>
      <c r="E66" s="75">
        <v>30857</v>
      </c>
      <c r="F66" s="33">
        <f aca="true" t="shared" si="10" ref="F66:F82">E66/$E$83</f>
        <v>0.011589013478514298</v>
      </c>
      <c r="G66" s="33">
        <f aca="true" t="shared" si="11" ref="G66:G82">(E66-C66)/C66</f>
        <v>0.014232185117012885</v>
      </c>
      <c r="H66" s="8">
        <f aca="true" t="shared" si="12" ref="H66:H82">E66-C66</f>
        <v>433</v>
      </c>
      <c r="I66" s="27">
        <f aca="true" t="shared" si="13" ref="I66:I82">H66/$H$83</f>
        <v>0.00399417017194303</v>
      </c>
      <c r="J66" s="2">
        <v>31060.37</v>
      </c>
      <c r="K66" s="12">
        <v>31031.52</v>
      </c>
      <c r="L66" s="27">
        <f t="shared" si="4"/>
        <v>-0.0009288363274487248</v>
      </c>
      <c r="M66" s="12">
        <f t="shared" si="5"/>
        <v>-28.849999999998545</v>
      </c>
    </row>
    <row r="67" spans="1:13" ht="15">
      <c r="A67" s="1">
        <v>66</v>
      </c>
      <c r="B67" s="81" t="s">
        <v>65</v>
      </c>
      <c r="C67" s="8">
        <v>16918</v>
      </c>
      <c r="D67" s="44">
        <v>18034</v>
      </c>
      <c r="E67" s="75">
        <v>18203</v>
      </c>
      <c r="F67" s="33">
        <f t="shared" si="10"/>
        <v>0.006836530198962821</v>
      </c>
      <c r="G67" s="33">
        <f t="shared" si="11"/>
        <v>0.07595460456318714</v>
      </c>
      <c r="H67" s="8">
        <f t="shared" si="12"/>
        <v>1285</v>
      </c>
      <c r="I67" s="27">
        <f t="shared" si="13"/>
        <v>0.011853368755073427</v>
      </c>
      <c r="J67" s="2">
        <v>16800.75</v>
      </c>
      <c r="K67" s="12">
        <v>18067.96</v>
      </c>
      <c r="L67" s="27">
        <f aca="true" t="shared" si="14" ref="L67:L83">(K67-J67)/J67</f>
        <v>0.07542579944347717</v>
      </c>
      <c r="M67" s="12">
        <f aca="true" t="shared" si="15" ref="M67:M83">K67-J67</f>
        <v>1267.2099999999991</v>
      </c>
    </row>
    <row r="68" spans="1:13" ht="15">
      <c r="A68" s="1">
        <v>67</v>
      </c>
      <c r="B68" s="81" t="s">
        <v>66</v>
      </c>
      <c r="C68" s="8">
        <v>21038</v>
      </c>
      <c r="D68" s="44">
        <v>21371</v>
      </c>
      <c r="E68" s="75">
        <v>21658</v>
      </c>
      <c r="F68" s="33">
        <f t="shared" si="10"/>
        <v>0.008134130146082337</v>
      </c>
      <c r="G68" s="33">
        <f t="shared" si="11"/>
        <v>0.02947048198497956</v>
      </c>
      <c r="H68" s="8">
        <f t="shared" si="12"/>
        <v>620</v>
      </c>
      <c r="I68" s="27">
        <f t="shared" si="13"/>
        <v>0.005719135119179397</v>
      </c>
      <c r="J68" s="2">
        <v>21540.9</v>
      </c>
      <c r="K68" s="12">
        <v>21422.49</v>
      </c>
      <c r="L68" s="27">
        <f t="shared" si="14"/>
        <v>-0.005496984805648782</v>
      </c>
      <c r="M68" s="12">
        <f t="shared" si="15"/>
        <v>-118.40999999999985</v>
      </c>
    </row>
    <row r="69" spans="1:13" ht="15">
      <c r="A69" s="1">
        <v>68</v>
      </c>
      <c r="B69" s="81" t="s">
        <v>67</v>
      </c>
      <c r="C69" s="8">
        <v>12323</v>
      </c>
      <c r="D69" s="44">
        <v>12881</v>
      </c>
      <c r="E69" s="75">
        <v>13074</v>
      </c>
      <c r="F69" s="33">
        <f t="shared" si="10"/>
        <v>0.00491022335995385</v>
      </c>
      <c r="G69" s="33">
        <f t="shared" si="11"/>
        <v>0.06094295220319727</v>
      </c>
      <c r="H69" s="8">
        <f t="shared" si="12"/>
        <v>751</v>
      </c>
      <c r="I69" s="27">
        <f t="shared" si="13"/>
        <v>0.006927533023393107</v>
      </c>
      <c r="J69" s="2">
        <v>11943.26</v>
      </c>
      <c r="K69" s="12">
        <v>13020.25</v>
      </c>
      <c r="L69" s="27">
        <f t="shared" si="14"/>
        <v>0.09017554671002723</v>
      </c>
      <c r="M69" s="12">
        <f t="shared" si="15"/>
        <v>1076.9899999999998</v>
      </c>
    </row>
    <row r="70" spans="1:13" ht="15">
      <c r="A70" s="1">
        <v>69</v>
      </c>
      <c r="B70" s="81" t="s">
        <v>68</v>
      </c>
      <c r="C70" s="8">
        <v>4695</v>
      </c>
      <c r="D70" s="44">
        <v>4971</v>
      </c>
      <c r="E70" s="75">
        <v>4961</v>
      </c>
      <c r="F70" s="33">
        <f t="shared" si="10"/>
        <v>0.0018632108068480228</v>
      </c>
      <c r="G70" s="33">
        <f t="shared" si="11"/>
        <v>0.05665601703940362</v>
      </c>
      <c r="H70" s="8">
        <f t="shared" si="12"/>
        <v>266</v>
      </c>
      <c r="I70" s="27">
        <f t="shared" si="13"/>
        <v>0.002453693454357612</v>
      </c>
      <c r="J70" s="2">
        <v>4727.983</v>
      </c>
      <c r="K70" s="12">
        <v>4937.255</v>
      </c>
      <c r="L70" s="27">
        <f t="shared" si="14"/>
        <v>0.04426242649349626</v>
      </c>
      <c r="M70" s="12">
        <f t="shared" si="15"/>
        <v>209.27199999999993</v>
      </c>
    </row>
    <row r="71" spans="1:13" ht="15">
      <c r="A71" s="1">
        <v>70</v>
      </c>
      <c r="B71" s="81" t="s">
        <v>69</v>
      </c>
      <c r="C71" s="8">
        <v>8229</v>
      </c>
      <c r="D71" s="44">
        <v>8271</v>
      </c>
      <c r="E71" s="75">
        <v>8460</v>
      </c>
      <c r="F71" s="33">
        <f t="shared" si="10"/>
        <v>0.003177335905247787</v>
      </c>
      <c r="G71" s="33">
        <f t="shared" si="11"/>
        <v>0.02807145461173897</v>
      </c>
      <c r="H71" s="8">
        <f t="shared" si="12"/>
        <v>231</v>
      </c>
      <c r="I71" s="27">
        <f t="shared" si="13"/>
        <v>0.0021308390524684526</v>
      </c>
      <c r="J71" s="2">
        <v>8583.117</v>
      </c>
      <c r="K71" s="12">
        <v>8311.994</v>
      </c>
      <c r="L71" s="27">
        <f t="shared" si="14"/>
        <v>-0.03158794176987213</v>
      </c>
      <c r="M71" s="12">
        <f t="shared" si="15"/>
        <v>-271.1229999999996</v>
      </c>
    </row>
    <row r="72" spans="1:13" ht="15">
      <c r="A72" s="1">
        <v>71</v>
      </c>
      <c r="B72" s="81" t="s">
        <v>70</v>
      </c>
      <c r="C72" s="8">
        <v>15272</v>
      </c>
      <c r="D72" s="44">
        <v>15613</v>
      </c>
      <c r="E72" s="75">
        <v>15807</v>
      </c>
      <c r="F72" s="33">
        <f t="shared" si="10"/>
        <v>0.005936660597429287</v>
      </c>
      <c r="G72" s="33">
        <f t="shared" si="11"/>
        <v>0.03503143006809848</v>
      </c>
      <c r="H72" s="8">
        <f t="shared" si="12"/>
        <v>535</v>
      </c>
      <c r="I72" s="27">
        <f t="shared" si="13"/>
        <v>0.004935060143162866</v>
      </c>
      <c r="J72" s="2">
        <v>15150.32</v>
      </c>
      <c r="K72" s="12">
        <v>15644.27</v>
      </c>
      <c r="L72" s="27">
        <f t="shared" si="14"/>
        <v>0.03260327174607538</v>
      </c>
      <c r="M72" s="12">
        <f t="shared" si="15"/>
        <v>493.9500000000007</v>
      </c>
    </row>
    <row r="73" spans="1:13" ht="15">
      <c r="A73" s="1">
        <v>72</v>
      </c>
      <c r="B73" s="81" t="s">
        <v>71</v>
      </c>
      <c r="C73" s="8">
        <v>15807</v>
      </c>
      <c r="D73" s="44">
        <v>16602</v>
      </c>
      <c r="E73" s="75">
        <v>16758</v>
      </c>
      <c r="F73" s="33">
        <f t="shared" si="10"/>
        <v>0.006293829208054659</v>
      </c>
      <c r="G73" s="33">
        <f t="shared" si="11"/>
        <v>0.06016321882710192</v>
      </c>
      <c r="H73" s="8">
        <f t="shared" si="12"/>
        <v>951</v>
      </c>
      <c r="I73" s="27">
        <f t="shared" si="13"/>
        <v>0.008772415319902591</v>
      </c>
      <c r="J73" s="2">
        <v>16218.39</v>
      </c>
      <c r="K73" s="12">
        <v>16535.28</v>
      </c>
      <c r="L73" s="27">
        <f t="shared" si="14"/>
        <v>0.019538930806325377</v>
      </c>
      <c r="M73" s="12">
        <f t="shared" si="15"/>
        <v>316.8899999999994</v>
      </c>
    </row>
    <row r="74" spans="1:13" ht="15">
      <c r="A74" s="1">
        <v>73</v>
      </c>
      <c r="B74" s="81" t="s">
        <v>72</v>
      </c>
      <c r="C74" s="8">
        <v>17766</v>
      </c>
      <c r="D74" s="44">
        <v>18403</v>
      </c>
      <c r="E74" s="75">
        <v>18493</v>
      </c>
      <c r="F74" s="33">
        <f t="shared" si="10"/>
        <v>0.00694544596876446</v>
      </c>
      <c r="G74" s="33">
        <f t="shared" si="11"/>
        <v>0.04092086006979624</v>
      </c>
      <c r="H74" s="8">
        <f t="shared" si="12"/>
        <v>727</v>
      </c>
      <c r="I74" s="27">
        <f t="shared" si="13"/>
        <v>0.006706147147811969</v>
      </c>
      <c r="J74" s="2">
        <v>18287.47</v>
      </c>
      <c r="K74" s="12">
        <v>18290.15</v>
      </c>
      <c r="L74" s="27">
        <f t="shared" si="14"/>
        <v>0.00014654842906100684</v>
      </c>
      <c r="M74" s="12">
        <f t="shared" si="15"/>
        <v>2.680000000000291</v>
      </c>
    </row>
    <row r="75" spans="1:13" ht="15">
      <c r="A75" s="1">
        <v>74</v>
      </c>
      <c r="B75" s="81" t="s">
        <v>73</v>
      </c>
      <c r="C75" s="8">
        <v>7284</v>
      </c>
      <c r="D75" s="44">
        <v>7432</v>
      </c>
      <c r="E75" s="75">
        <v>7536</v>
      </c>
      <c r="F75" s="33">
        <f t="shared" si="10"/>
        <v>0.002830307728362568</v>
      </c>
      <c r="G75" s="33">
        <f t="shared" si="11"/>
        <v>0.03459637561779242</v>
      </c>
      <c r="H75" s="8">
        <f t="shared" si="12"/>
        <v>252</v>
      </c>
      <c r="I75" s="27">
        <f t="shared" si="13"/>
        <v>0.0023245516936019482</v>
      </c>
      <c r="J75" s="2">
        <v>7149.739</v>
      </c>
      <c r="K75" s="12">
        <v>7419.745</v>
      </c>
      <c r="L75" s="27">
        <f t="shared" si="14"/>
        <v>0.037764455457744726</v>
      </c>
      <c r="M75" s="12">
        <f t="shared" si="15"/>
        <v>270.0060000000003</v>
      </c>
    </row>
    <row r="76" spans="1:13" ht="15">
      <c r="A76" s="1">
        <v>75</v>
      </c>
      <c r="B76" s="81" t="s">
        <v>74</v>
      </c>
      <c r="C76" s="8">
        <v>4870</v>
      </c>
      <c r="D76" s="44">
        <v>5099</v>
      </c>
      <c r="E76" s="75">
        <v>5088</v>
      </c>
      <c r="F76" s="33">
        <f t="shared" si="10"/>
        <v>0.0019109084025887401</v>
      </c>
      <c r="G76" s="33">
        <f t="shared" si="11"/>
        <v>0.04476386036960986</v>
      </c>
      <c r="H76" s="8">
        <f t="shared" si="12"/>
        <v>218</v>
      </c>
      <c r="I76" s="27">
        <f t="shared" si="13"/>
        <v>0.0020109217031953363</v>
      </c>
      <c r="J76" s="2">
        <v>5217.82</v>
      </c>
      <c r="K76" s="12">
        <v>5154.12</v>
      </c>
      <c r="L76" s="27">
        <f t="shared" si="14"/>
        <v>-0.012208163562560576</v>
      </c>
      <c r="M76" s="12">
        <f t="shared" si="15"/>
        <v>-63.69999999999982</v>
      </c>
    </row>
    <row r="77" spans="1:13" ht="15">
      <c r="A77" s="1">
        <v>76</v>
      </c>
      <c r="B77" s="81" t="s">
        <v>75</v>
      </c>
      <c r="C77" s="8">
        <v>6151</v>
      </c>
      <c r="D77" s="44">
        <v>6426</v>
      </c>
      <c r="E77" s="75">
        <v>6470</v>
      </c>
      <c r="F77" s="33">
        <f t="shared" si="10"/>
        <v>0.0024299483814365463</v>
      </c>
      <c r="G77" s="33">
        <f t="shared" si="11"/>
        <v>0.051861485937245974</v>
      </c>
      <c r="H77" s="8">
        <f t="shared" si="12"/>
        <v>319</v>
      </c>
      <c r="I77" s="27">
        <f t="shared" si="13"/>
        <v>0.002942587262932625</v>
      </c>
      <c r="J77" s="2">
        <v>6444.383</v>
      </c>
      <c r="K77" s="12">
        <v>6465.55</v>
      </c>
      <c r="L77" s="27">
        <f t="shared" si="14"/>
        <v>0.003284565799394662</v>
      </c>
      <c r="M77" s="12">
        <f t="shared" si="15"/>
        <v>21.16700000000037</v>
      </c>
    </row>
    <row r="78" spans="1:13" ht="15">
      <c r="A78" s="1">
        <v>77</v>
      </c>
      <c r="B78" s="81" t="s">
        <v>76</v>
      </c>
      <c r="C78" s="8">
        <v>8637</v>
      </c>
      <c r="D78" s="44">
        <v>9034</v>
      </c>
      <c r="E78" s="75">
        <v>9161</v>
      </c>
      <c r="F78" s="33">
        <f t="shared" si="10"/>
        <v>0.003440611610871747</v>
      </c>
      <c r="G78" s="33">
        <f t="shared" si="11"/>
        <v>0.06066921384740072</v>
      </c>
      <c r="H78" s="8">
        <f t="shared" si="12"/>
        <v>524</v>
      </c>
      <c r="I78" s="27">
        <f t="shared" si="13"/>
        <v>0.004833591616854845</v>
      </c>
      <c r="J78" s="2">
        <v>8799.241</v>
      </c>
      <c r="K78" s="12">
        <v>8967.887</v>
      </c>
      <c r="L78" s="27">
        <f t="shared" si="14"/>
        <v>0.019165971246838293</v>
      </c>
      <c r="M78" s="12">
        <f t="shared" si="15"/>
        <v>168.64600000000064</v>
      </c>
    </row>
    <row r="79" spans="1:13" ht="15">
      <c r="A79" s="1">
        <v>78</v>
      </c>
      <c r="B79" s="81" t="s">
        <v>77</v>
      </c>
      <c r="C79" s="8">
        <v>9774</v>
      </c>
      <c r="D79" s="44">
        <v>10176</v>
      </c>
      <c r="E79" s="75">
        <v>10313</v>
      </c>
      <c r="F79" s="33">
        <f t="shared" si="10"/>
        <v>0.003873270117118254</v>
      </c>
      <c r="G79" s="33">
        <f t="shared" si="11"/>
        <v>0.055146306527522</v>
      </c>
      <c r="H79" s="8">
        <f t="shared" si="12"/>
        <v>539</v>
      </c>
      <c r="I79" s="27">
        <f t="shared" si="13"/>
        <v>0.004971957789093056</v>
      </c>
      <c r="J79" s="2">
        <v>10160.73</v>
      </c>
      <c r="K79" s="12">
        <v>10158.64</v>
      </c>
      <c r="L79" s="27">
        <f t="shared" si="14"/>
        <v>-0.00020569388223091702</v>
      </c>
      <c r="M79" s="12">
        <f t="shared" si="15"/>
        <v>-2.0900000000001455</v>
      </c>
    </row>
    <row r="80" spans="1:13" ht="15">
      <c r="A80" s="1">
        <v>79</v>
      </c>
      <c r="B80" s="81" t="s">
        <v>78</v>
      </c>
      <c r="C80" s="8">
        <v>4595</v>
      </c>
      <c r="D80" s="44">
        <v>5072</v>
      </c>
      <c r="E80" s="75">
        <v>5151</v>
      </c>
      <c r="F80" s="33">
        <f t="shared" si="10"/>
        <v>0.001934569414649096</v>
      </c>
      <c r="G80" s="33">
        <f t="shared" si="11"/>
        <v>0.12100108813928183</v>
      </c>
      <c r="H80" s="8">
        <f t="shared" si="12"/>
        <v>556</v>
      </c>
      <c r="I80" s="27">
        <f t="shared" si="13"/>
        <v>0.0051287727842963616</v>
      </c>
      <c r="J80" s="2">
        <v>4647.554</v>
      </c>
      <c r="K80" s="12">
        <v>5180.653</v>
      </c>
      <c r="L80" s="27">
        <f t="shared" si="14"/>
        <v>0.11470528368255649</v>
      </c>
      <c r="M80" s="12">
        <f t="shared" si="15"/>
        <v>533.0990000000002</v>
      </c>
    </row>
    <row r="81" spans="1:13" ht="15">
      <c r="A81" s="1">
        <v>80</v>
      </c>
      <c r="B81" s="81" t="s">
        <v>79</v>
      </c>
      <c r="C81" s="8">
        <v>14505</v>
      </c>
      <c r="D81" s="44">
        <v>15124</v>
      </c>
      <c r="E81" s="75">
        <v>15414</v>
      </c>
      <c r="F81" s="33">
        <f t="shared" si="10"/>
        <v>0.005789060950767068</v>
      </c>
      <c r="G81" s="33">
        <f t="shared" si="11"/>
        <v>0.0626680455015512</v>
      </c>
      <c r="H81" s="8">
        <f t="shared" si="12"/>
        <v>909</v>
      </c>
      <c r="I81" s="27">
        <f t="shared" si="13"/>
        <v>0.0083849900376356</v>
      </c>
      <c r="J81" s="2">
        <v>15128</v>
      </c>
      <c r="K81" s="12">
        <v>15173.83</v>
      </c>
      <c r="L81" s="27">
        <f t="shared" si="14"/>
        <v>0.003029481755684818</v>
      </c>
      <c r="M81" s="12">
        <f t="shared" si="15"/>
        <v>45.82999999999993</v>
      </c>
    </row>
    <row r="82" spans="1:13" ht="15.75" thickBot="1">
      <c r="A82" s="39">
        <v>81</v>
      </c>
      <c r="B82" s="82" t="s">
        <v>80</v>
      </c>
      <c r="C82" s="57">
        <v>10726</v>
      </c>
      <c r="D82" s="105">
        <v>10982</v>
      </c>
      <c r="E82" s="75">
        <v>11144</v>
      </c>
      <c r="F82" s="33">
        <f t="shared" si="10"/>
        <v>0.004185370133342948</v>
      </c>
      <c r="G82" s="33">
        <f t="shared" si="11"/>
        <v>0.03897072534029461</v>
      </c>
      <c r="H82" s="8">
        <f t="shared" si="12"/>
        <v>418</v>
      </c>
      <c r="I82" s="27">
        <f t="shared" si="13"/>
        <v>0.003855803999704819</v>
      </c>
      <c r="J82" s="2">
        <v>10915.1</v>
      </c>
      <c r="K82" s="12">
        <v>10954.82</v>
      </c>
      <c r="L82" s="27">
        <f t="shared" si="14"/>
        <v>0.0036389955199676908</v>
      </c>
      <c r="M82" s="12">
        <f t="shared" si="15"/>
        <v>39.719999999999345</v>
      </c>
    </row>
    <row r="83" spans="1:13" s="54" customFormat="1" ht="15.75" thickBot="1">
      <c r="A83" s="142" t="s">
        <v>274</v>
      </c>
      <c r="B83" s="143"/>
      <c r="C83" s="47">
        <v>2554200</v>
      </c>
      <c r="D83" s="48">
        <v>2622715</v>
      </c>
      <c r="E83" s="102">
        <v>2662608</v>
      </c>
      <c r="F83" s="21">
        <f>E83/$E$83</f>
        <v>1</v>
      </c>
      <c r="G83" s="35">
        <f>(E83-C83)/C83</f>
        <v>0.04244303500117454</v>
      </c>
      <c r="H83" s="46">
        <f>E83-C83</f>
        <v>108408</v>
      </c>
      <c r="I83" s="29">
        <f>H83/$H$83</f>
        <v>1</v>
      </c>
      <c r="J83" s="100">
        <v>2663742</v>
      </c>
      <c r="K83" s="45">
        <v>2625591</v>
      </c>
      <c r="L83" s="29">
        <f t="shared" si="14"/>
        <v>-0.0143223330187383</v>
      </c>
      <c r="M83" s="139">
        <f t="shared" si="15"/>
        <v>-38151</v>
      </c>
    </row>
    <row r="84" spans="3:13" ht="15">
      <c r="C84" s="2"/>
      <c r="D84" s="2"/>
      <c r="E84" s="2"/>
      <c r="I84" s="52"/>
      <c r="J84" s="53"/>
      <c r="K84" s="53"/>
      <c r="L84" s="52"/>
      <c r="M84" s="53"/>
    </row>
  </sheetData>
  <sheetProtection/>
  <autoFilter ref="A1:M83"/>
  <mergeCells count="1">
    <mergeCell ref="A83:B8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tepav</dc:creator>
  <cp:keywords/>
  <dc:description/>
  <cp:lastModifiedBy>Elvan</cp:lastModifiedBy>
  <dcterms:created xsi:type="dcterms:W3CDTF">2011-08-11T09:01:00Z</dcterms:created>
  <dcterms:modified xsi:type="dcterms:W3CDTF">2013-05-02T12:18:24Z</dcterms:modified>
  <cp:category/>
  <cp:version/>
  <cp:contentType/>
  <cp:contentStatus/>
</cp:coreProperties>
</file>