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tabRatio="930" firstSheet="8" activeTab="9"/>
  </bookViews>
  <sheets>
    <sheet name="Sigortalı Sayıları" sheetId="1" r:id="rId1"/>
    <sheet name="4a_Sektör" sheetId="2" r:id="rId2"/>
    <sheet name="4a_İşyeri_Sektör" sheetId="3" r:id="rId3"/>
    <sheet name="4a_İmalat_Sektör" sheetId="4" r:id="rId4"/>
    <sheet name="4a_İşyeri_İmalat_Sektör" sheetId="5" r:id="rId5"/>
    <sheet name="4a_İl" sheetId="6" r:id="rId6"/>
    <sheet name="4b_Esnaf_İl" sheetId="7" r:id="rId7"/>
    <sheet name="4b_Tarım_İl" sheetId="8" r:id="rId8"/>
    <sheet name="4c_Kamu_İl " sheetId="9" r:id="rId9"/>
    <sheet name="4a_İşyeri_İl" sheetId="10" r:id="rId10"/>
    <sheet name="4a_Kadın_Sektör" sheetId="11" r:id="rId11"/>
    <sheet name="4a_Kadın_İmalat_Sektör" sheetId="12" r:id="rId12"/>
    <sheet name="4a_Kadın_İl" sheetId="13" r:id="rId13"/>
    <sheet name="İşsizlikSigortası_Başvuru" sheetId="14" r:id="rId14"/>
    <sheet name="İşsizlikSigortası_Ödeme" sheetId="15" r:id="rId15"/>
    <sheet name="Endeksler" sheetId="16" r:id="rId16"/>
    <sheet name="Endeksler 2" sheetId="17" r:id="rId17"/>
  </sheets>
  <definedNames>
    <definedName name="_xlnm._FilterDatabase" localSheetId="3" hidden="1">'4a_İmalat_Sektör'!$A$1:$M$26</definedName>
    <definedName name="_xlnm._FilterDatabase" localSheetId="9" hidden="1">'4a_İşyeri_İl'!$A$1:$M$90</definedName>
    <definedName name="_xlnm._FilterDatabase" localSheetId="4" hidden="1">'4a_İşyeri_İmalat_Sektör'!$A$1:$M$25</definedName>
    <definedName name="_xlnm._FilterDatabase" localSheetId="2" hidden="1">'4a_İşyeri_Sektör'!$A$1:$M$95</definedName>
    <definedName name="_xlnm._FilterDatabase" localSheetId="12" hidden="1">'4a_Kadın_İl'!$A$1:$N$83</definedName>
    <definedName name="_xlnm._FilterDatabase" localSheetId="11" hidden="1">'4a_Kadın_İmalat_Sektör'!$A$1:$M$27</definedName>
    <definedName name="_xlnm._FilterDatabase" localSheetId="10" hidden="1">'4a_Kadın_Sektör'!$A$1:$M$90</definedName>
    <definedName name="_xlnm._FilterDatabase" localSheetId="6" hidden="1">'4b_Esnaf_İl'!$A$1:$M$84</definedName>
    <definedName name="_xlnm._FilterDatabase" localSheetId="7" hidden="1">'4b_Tarım_İl'!$A$1:$M$84</definedName>
    <definedName name="_xlnm._FilterDatabase" localSheetId="8" hidden="1">'4c_Kamu_İl '!$A$1:$M$83</definedName>
    <definedName name="_xlnm._FilterDatabase" localSheetId="13" hidden="1">'İşsizlikSigortası_Başvuru'!$A$1:$F$83</definedName>
    <definedName name="_xlnm._FilterDatabase" localSheetId="14" hidden="1">'İşsizlikSigortası_Ödeme'!$A$1:$G$83</definedName>
  </definedNames>
  <calcPr fullCalcOnLoad="1"/>
</workbook>
</file>

<file path=xl/sharedStrings.xml><?xml version="1.0" encoding="utf-8"?>
<sst xmlns="http://schemas.openxmlformats.org/spreadsheetml/2006/main" count="1158" uniqueCount="329">
  <si>
    <t>Aylar</t>
  </si>
  <si>
    <t>FAALİYET KODU</t>
  </si>
  <si>
    <t xml:space="preserve">BİTKİSEL VE HAYVANSAL ÜRETİM        </t>
  </si>
  <si>
    <t xml:space="preserve">ORMANCILIK VE TOMRUKÇULUK           </t>
  </si>
  <si>
    <t xml:space="preserve">BALIKÇILIK VE SU ÜRÜNLERİ YETİŞ.    </t>
  </si>
  <si>
    <t xml:space="preserve">KÖMÜR VE LİNYİT ÇIKARTILMASI        </t>
  </si>
  <si>
    <t xml:space="preserve">HAM PETROL VE DOĞALGAZ ÇIKARIMI     </t>
  </si>
  <si>
    <t xml:space="preserve">METAL CEVHERİ MADENCİLİĞİ           </t>
  </si>
  <si>
    <t xml:space="preserve">DİĞER MADENCİLİK VE TAŞ OCAKÇILIĞI  </t>
  </si>
  <si>
    <t xml:space="preserve">MADENCİLİĞİ DESTEKLEYİCİ HİZMET     </t>
  </si>
  <si>
    <t xml:space="preserve">GIDA ÜRÜNLERİ İMALATI               </t>
  </si>
  <si>
    <t xml:space="preserve">İÇECEK İMALATI                      </t>
  </si>
  <si>
    <t xml:space="preserve">TÜTÜN ÜRÜNLERİ İMALATI              </t>
  </si>
  <si>
    <t xml:space="preserve">TEKSTİL ÜRÜNLERİ İMALATI            </t>
  </si>
  <si>
    <t xml:space="preserve">GİYİM EŞYALARI İMALATI              </t>
  </si>
  <si>
    <t xml:space="preserve">DERİ VE İLGİLİ ÜRÜNLER İMALATI      </t>
  </si>
  <si>
    <t xml:space="preserve">AĞAÇ,AĞAÇ ÜRÜNLERİ VE MANTAR ÜR.   </t>
  </si>
  <si>
    <t xml:space="preserve">KAĞIT VE KAĞIT ÜRÜNLERİ İMALATI     </t>
  </si>
  <si>
    <t>KAYITLI MEDYANIN BASILMASI VE ÇOĞ.</t>
  </si>
  <si>
    <t xml:space="preserve">KOK KÖMÜRÜ VE PETROL ÜRÜNLERİ İM. </t>
  </si>
  <si>
    <t xml:space="preserve">KİMYASAL ÜRÜNLERİ İMALATI           </t>
  </si>
  <si>
    <t xml:space="preserve">ECZACILIK VE ECZ.İLİŞKİN MALZ.İMAL. </t>
  </si>
  <si>
    <t xml:space="preserve">KAUÇUK VE PLASTİK ÜRÜNLER İMALATI   </t>
  </si>
  <si>
    <t xml:space="preserve">METALİK OLMAYAN ÜRÜNLER İMALATI     </t>
  </si>
  <si>
    <t xml:space="preserve">ANA METAL SANAYİ                    </t>
  </si>
  <si>
    <t>FABRİK.METAL ÜRÜNLERİ(MAK.TEC.HAR)</t>
  </si>
  <si>
    <t>BİLGİSAYAR, ELEKRONİK VE OPTİK ÜR.</t>
  </si>
  <si>
    <t xml:space="preserve">ELEKTRİKLİ TECHİZAT İMALATI         </t>
  </si>
  <si>
    <t xml:space="preserve">MAKİNE VE EKİPMAN İMALATI           </t>
  </si>
  <si>
    <t xml:space="preserve">MOTORLU KARA TAŞITI VE RÖMORK İM. </t>
  </si>
  <si>
    <t xml:space="preserve">DİĞER ULAŞIM ARAÇLARI İMALATI       </t>
  </si>
  <si>
    <t xml:space="preserve">MOBİLYA İMALATI                     </t>
  </si>
  <si>
    <t xml:space="preserve">DİĞER İMALATLAR                     </t>
  </si>
  <si>
    <t xml:space="preserve">MAKİNE VE EKİPMAN.KURULUMU VE ONAR. </t>
  </si>
  <si>
    <t>ELK.GAZ,BUHAR VE HAVA.SİS.ÜRET.DAĞT.</t>
  </si>
  <si>
    <t>SUYUN TOPLANMASI ARITILMASI VE DAĞT.</t>
  </si>
  <si>
    <t xml:space="preserve">KANALİZASYON                        </t>
  </si>
  <si>
    <t xml:space="preserve">ATIK MADDELERİN DEĞERLENDİRİLMESİ   </t>
  </si>
  <si>
    <t xml:space="preserve">İYİLEŞTİRME VE DİĞER ATIK YÖN.HİZ.  </t>
  </si>
  <si>
    <t xml:space="preserve">BİNA İNŞAATI                        </t>
  </si>
  <si>
    <t xml:space="preserve">BİNA DIŞI YAPILARIN İNŞAATI         </t>
  </si>
  <si>
    <t xml:space="preserve">ÖZEL İNŞAAT FAALİYETLERİ            </t>
  </si>
  <si>
    <t>TOPTAN VE PER.TİC.VE MOT.TAŞIT.ON..</t>
  </si>
  <si>
    <t xml:space="preserve">TOPTAN TİC.(MOT.TAŞIT.ONAR.HARİÇ)   </t>
  </si>
  <si>
    <t>PERAKENDE TİC.(MOT.TAŞIT.ONAR.HARİÇ)</t>
  </si>
  <si>
    <t xml:space="preserve">KARA TAŞIMA.VE BORU HATTI TAŞI.   </t>
  </si>
  <si>
    <t xml:space="preserve">SU YOLU TAŞIMACILIĞI                </t>
  </si>
  <si>
    <t xml:space="preserve">HAVAYOLU TAŞIMACILIĞI               </t>
  </si>
  <si>
    <t>TAŞIMA.İÇİN DEPOLAMA VE DESTEK.FA.</t>
  </si>
  <si>
    <t xml:space="preserve">POSTA VE KURYE FAALİYETLERİ         </t>
  </si>
  <si>
    <t xml:space="preserve">KONAKLAMA                           </t>
  </si>
  <si>
    <t xml:space="preserve">YİYECEK VE İÇECEK HİZMETİ FAAL.     </t>
  </si>
  <si>
    <t xml:space="preserve">YAYIMCILIK FAALİYETLERİ             </t>
  </si>
  <si>
    <t>SİNEMA FİLMİ VE SES KAYDI YAYIMCILI.</t>
  </si>
  <si>
    <t xml:space="preserve">PROGRAMCILIK VE YAYINCILIK FAAL.    </t>
  </si>
  <si>
    <t xml:space="preserve">TELEKOMİNİKASYON                    </t>
  </si>
  <si>
    <t xml:space="preserve">BİLGİSAYAR PROGRAMLAMA VE DANIŞ.    </t>
  </si>
  <si>
    <t xml:space="preserve">BİLGİ HİZMET FAALİYETLERİ           </t>
  </si>
  <si>
    <t xml:space="preserve">FİNANSAL HİZMET.(SİG.VE EMEK.HAR.) </t>
  </si>
  <si>
    <t>SİGORTA REAS.EMEK.FONL(ZOR.S.G.HARİÇ)</t>
  </si>
  <si>
    <t xml:space="preserve">FİNANS.VE SİG.HİZ.İÇİN YARD.FAAL.   </t>
  </si>
  <si>
    <t xml:space="preserve">GAYRİMENKUL FAALİYETLERİ            </t>
  </si>
  <si>
    <t xml:space="preserve">HUKUKİ VE MUHASEBE FAALİYETLERİ     </t>
  </si>
  <si>
    <t xml:space="preserve">İDARİ DANIŞMANLIK FAALİYETLERİ      </t>
  </si>
  <si>
    <t xml:space="preserve">MİMARLIK VE MÜHENDİSLİK FAALİYETİ   </t>
  </si>
  <si>
    <t xml:space="preserve">BİLİMSEL ARAŞTIRMA VE GELİŞ.FAAL.   </t>
  </si>
  <si>
    <t xml:space="preserve">REKLAMCILIK VE PAZAR ARAŞTIRMASI    </t>
  </si>
  <si>
    <t xml:space="preserve">DİĞER MESLEKİ,BİLİM.VE TEK.FAAL.    </t>
  </si>
  <si>
    <t xml:space="preserve">VETERİNERLİK HİZMETLERİ             </t>
  </si>
  <si>
    <t xml:space="preserve">KİRALAMA VE LEASING FAALİYETLERİ    </t>
  </si>
  <si>
    <t xml:space="preserve">İSTİHDAM FAALİYETLERİ               </t>
  </si>
  <si>
    <t xml:space="preserve">SEYAHAT ACENTESİ,TUR OPER.REZ.HİZ   </t>
  </si>
  <si>
    <t xml:space="preserve">GÜVENLİK VE SORUŞTURMA FA.    </t>
  </si>
  <si>
    <t xml:space="preserve">BİNA VE ÇEVRE DÜZENLEME FA.   </t>
  </si>
  <si>
    <t xml:space="preserve">BÜRO YÖNETİMİ,BÜRO DESTEĞİ FAAL.    </t>
  </si>
  <si>
    <t xml:space="preserve">KAMU YÖN.VE SAVUNMA,ZOR.SOS.GÜV.    </t>
  </si>
  <si>
    <t xml:space="preserve">EĞİTİM                              </t>
  </si>
  <si>
    <t xml:space="preserve">İNSAN SAĞLIĞI HİZMETLERİ            </t>
  </si>
  <si>
    <t xml:space="preserve">YATILI BAKIM FAALİYETLERİ           </t>
  </si>
  <si>
    <t xml:space="preserve">SOSYAL HİZMETLER                    </t>
  </si>
  <si>
    <t xml:space="preserve">YARATICI SANATLAR,EĞLENCE FAAL.     </t>
  </si>
  <si>
    <t xml:space="preserve">KÜTÜPHANE,ARŞİV VE MÜZELER          </t>
  </si>
  <si>
    <t xml:space="preserve">KUMAR VE MÜŞTEREK BAHİS FAAL        </t>
  </si>
  <si>
    <t xml:space="preserve">SPOR, EĞLENCE VE DİNLENCE FAAL.     </t>
  </si>
  <si>
    <t xml:space="preserve">ÜYE OLUNAN KURULUŞ FAALİYETLERİ     </t>
  </si>
  <si>
    <t xml:space="preserve">BİLGİSAYAR VE KİŞİSEL EV EŞYA.ON. </t>
  </si>
  <si>
    <t xml:space="preserve">DİĞER HİZMET FAALİYETLERİ           </t>
  </si>
  <si>
    <t xml:space="preserve">EV İÇİ ÇALIŞANLARIN FAALİYETLERİ    </t>
  </si>
  <si>
    <t xml:space="preserve">HANEHALKLARI TAR.KENDİ İHT.FAAL.    </t>
  </si>
  <si>
    <t xml:space="preserve">ULUSLARARASI ÖRGÜT VE TEMS.FA.    </t>
  </si>
  <si>
    <t>T O P L A M</t>
  </si>
  <si>
    <t>FAALİYET GRUPLARI</t>
  </si>
  <si>
    <t>İL KODU</t>
  </si>
  <si>
    <t xml:space="preserve">ADANA     </t>
  </si>
  <si>
    <t xml:space="preserve">ADIYAMAN  </t>
  </si>
  <si>
    <t xml:space="preserve">AFYONKARAHİSAR   </t>
  </si>
  <si>
    <t xml:space="preserve">AĞRI      </t>
  </si>
  <si>
    <t xml:space="preserve">AMASYA    </t>
  </si>
  <si>
    <t xml:space="preserve">ANKARA    </t>
  </si>
  <si>
    <t xml:space="preserve">ANTALYA   </t>
  </si>
  <si>
    <t xml:space="preserve">ARTVİN    </t>
  </si>
  <si>
    <t xml:space="preserve">AYDIN     </t>
  </si>
  <si>
    <t xml:space="preserve">BALIKESİR </t>
  </si>
  <si>
    <t xml:space="preserve">BİLECİK   </t>
  </si>
  <si>
    <t xml:space="preserve">BİNGÖL    </t>
  </si>
  <si>
    <t xml:space="preserve">BİTLİS    </t>
  </si>
  <si>
    <t xml:space="preserve">BOLU      </t>
  </si>
  <si>
    <t xml:space="preserve">BURDUR    </t>
  </si>
  <si>
    <t xml:space="preserve">BURSA     </t>
  </si>
  <si>
    <t xml:space="preserve">ÇANAKKALE </t>
  </si>
  <si>
    <t xml:space="preserve">ÇANKIRI   </t>
  </si>
  <si>
    <t xml:space="preserve">ÇORUM     </t>
  </si>
  <si>
    <t xml:space="preserve">DENİZLİ   </t>
  </si>
  <si>
    <t>DİYARBAKIR</t>
  </si>
  <si>
    <t xml:space="preserve">EDİRNE    </t>
  </si>
  <si>
    <t xml:space="preserve">ELAZIĞ    </t>
  </si>
  <si>
    <t xml:space="preserve">ERZİNCAN  </t>
  </si>
  <si>
    <t xml:space="preserve">ERZURUM   </t>
  </si>
  <si>
    <t xml:space="preserve">ESKİŞEHİR </t>
  </si>
  <si>
    <t xml:space="preserve">GAZİANTEP </t>
  </si>
  <si>
    <t xml:space="preserve">GİRESUN   </t>
  </si>
  <si>
    <t xml:space="preserve">GÜMÜŞHANE </t>
  </si>
  <si>
    <t xml:space="preserve">HAKKARİ   </t>
  </si>
  <si>
    <t xml:space="preserve">HATAY     </t>
  </si>
  <si>
    <t xml:space="preserve">ISPARTA   </t>
  </si>
  <si>
    <t xml:space="preserve">MERSİN    </t>
  </si>
  <si>
    <t xml:space="preserve">İSTANBUL  </t>
  </si>
  <si>
    <t xml:space="preserve">İZMİR     </t>
  </si>
  <si>
    <t xml:space="preserve">KARS      </t>
  </si>
  <si>
    <t xml:space="preserve">KASTAMONU </t>
  </si>
  <si>
    <t xml:space="preserve">KAYSERİ   </t>
  </si>
  <si>
    <t>KIRKLARELİ</t>
  </si>
  <si>
    <t xml:space="preserve">KIRŞEHİR  </t>
  </si>
  <si>
    <t xml:space="preserve">KOCAELİ   </t>
  </si>
  <si>
    <t xml:space="preserve">KONYA     </t>
  </si>
  <si>
    <t xml:space="preserve">KÜTAHYA   </t>
  </si>
  <si>
    <t xml:space="preserve">MALATYA   </t>
  </si>
  <si>
    <t xml:space="preserve">MANİSA    </t>
  </si>
  <si>
    <t xml:space="preserve">K.MARAŞ   </t>
  </si>
  <si>
    <t xml:space="preserve">MARDİN    </t>
  </si>
  <si>
    <t xml:space="preserve">MUĞLA     </t>
  </si>
  <si>
    <t xml:space="preserve">MUŞ       </t>
  </si>
  <si>
    <t xml:space="preserve">NEVŞEHİR  </t>
  </si>
  <si>
    <t xml:space="preserve">NİĞDE     </t>
  </si>
  <si>
    <t xml:space="preserve">ORDU      </t>
  </si>
  <si>
    <t xml:space="preserve">RİZE      </t>
  </si>
  <si>
    <t xml:space="preserve">SAKARYA   </t>
  </si>
  <si>
    <t xml:space="preserve">SAMSUN    </t>
  </si>
  <si>
    <t xml:space="preserve">SİİRT     </t>
  </si>
  <si>
    <t xml:space="preserve">SİNOP     </t>
  </si>
  <si>
    <t xml:space="preserve">SIVAS     </t>
  </si>
  <si>
    <t xml:space="preserve">TEKİRDAĞ  </t>
  </si>
  <si>
    <t xml:space="preserve">TOKAT     </t>
  </si>
  <si>
    <t xml:space="preserve">TRABZON   </t>
  </si>
  <si>
    <t xml:space="preserve">TUNCELİ   </t>
  </si>
  <si>
    <t xml:space="preserve">URFA      </t>
  </si>
  <si>
    <t xml:space="preserve">UŞAK      </t>
  </si>
  <si>
    <t xml:space="preserve">VAN       </t>
  </si>
  <si>
    <t xml:space="preserve">YOZGAT    </t>
  </si>
  <si>
    <t xml:space="preserve">ZONGULDAK </t>
  </si>
  <si>
    <t xml:space="preserve">AKSARAY   </t>
  </si>
  <si>
    <t xml:space="preserve">BAYBURT   </t>
  </si>
  <si>
    <t xml:space="preserve">KARAMAN   </t>
  </si>
  <si>
    <t xml:space="preserve">KIRIKKALE </t>
  </si>
  <si>
    <t xml:space="preserve">BATMAN    </t>
  </si>
  <si>
    <t xml:space="preserve">ŞIRNAK    </t>
  </si>
  <si>
    <t xml:space="preserve">BARTIN    </t>
  </si>
  <si>
    <t xml:space="preserve">ARDAHAN   </t>
  </si>
  <si>
    <t xml:space="preserve">IĞDIR     </t>
  </si>
  <si>
    <t xml:space="preserve">YALOVA    </t>
  </si>
  <si>
    <t xml:space="preserve">KARABÜK   </t>
  </si>
  <si>
    <t xml:space="preserve">KİLİS     </t>
  </si>
  <si>
    <t xml:space="preserve">OSMANİYE  </t>
  </si>
  <si>
    <t xml:space="preserve">DÜZCE     </t>
  </si>
  <si>
    <t>TOPLAM</t>
  </si>
  <si>
    <t>İLLER</t>
  </si>
  <si>
    <t>ADANA</t>
  </si>
  <si>
    <t>ADIYAMAN</t>
  </si>
  <si>
    <t>AFYONKARAHİSAR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</si>
  <si>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</si>
  <si>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</si>
  <si>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</si>
  <si>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</si>
  <si>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</si>
  <si>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</si>
  <si>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</si>
  <si>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</si>
  <si>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</si>
  <si>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</si>
  <si>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</si>
  <si>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</si>
  <si>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</si>
  <si>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</si>
  <si>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</si>
  <si>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</si>
  <si>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</si>
  <si>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</si>
  <si>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</si>
  <si>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</si>
  <si>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</si>
  <si>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</si>
  <si>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DÜZCE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</si>
  <si>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</si>
  <si>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</si>
  <si>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</si>
  <si>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</si>
  <si>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</si>
  <si>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</si>
  <si>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</si>
  <si>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</si>
  <si>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</si>
  <si>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</si>
  <si>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IĞDIR</t>
  </si>
  <si>
    <t>ISPARTA</t>
  </si>
  <si>
    <t>İSTANBUL</t>
  </si>
  <si>
    <t>İZMİR</t>
  </si>
  <si>
    <t>KAHRAMANMARAŞ</t>
  </si>
  <si>
    <t>KARABÜK</t>
  </si>
  <si>
    <t>KARAMAN</t>
  </si>
  <si>
    <t>KARS</t>
  </si>
  <si>
    <t>KASTAMONU</t>
  </si>
  <si>
    <t>KAYSERİ</t>
  </si>
  <si>
    <t>KİLİS</t>
  </si>
  <si>
    <t>KIRIKKALE</t>
  </si>
  <si>
    <t>KIRŞEHİR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</si>
  <si>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</si>
  <si>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</si>
  <si>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</si>
  <si>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</si>
  <si>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</si>
  <si>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</si>
  <si>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</si>
  <si>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</si>
  <si>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</si>
  <si>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</si>
  <si>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</si>
  <si>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</si>
  <si>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</si>
  <si>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</si>
  <si>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</si>
  <si>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</si>
  <si>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</si>
  <si>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</si>
  <si>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</si>
  <si>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ŞANLIURFA</t>
  </si>
  <si>
    <t>ŞIRNAK</t>
  </si>
  <si>
    <t>TEKİRDAĞ</t>
  </si>
  <si>
    <t>TOKAT</t>
  </si>
  <si>
    <t>TRABZON</t>
  </si>
  <si>
    <t>TUNCELİ</t>
  </si>
  <si>
    <t>UŞAK</t>
  </si>
  <si>
    <t>VAN</t>
  </si>
  <si>
    <t>YALOVA</t>
  </si>
  <si>
    <t>YOZGAT</t>
  </si>
  <si>
    <t>ZONGULDAK</t>
  </si>
  <si>
    <t xml:space="preserve">Toplam Kayıtlı İstihdam </t>
  </si>
  <si>
    <t xml:space="preserve">Toplam Kayıtlı İstihdam (Mevsimsellikten Arındırılmış) </t>
  </si>
  <si>
    <t>Endeks</t>
  </si>
  <si>
    <t>Endeks (Mevsimsellikten Arındırılmış)</t>
  </si>
  <si>
    <t xml:space="preserve">Kadın İstihdamının Toplam İstihdama Oranı </t>
  </si>
  <si>
    <t xml:space="preserve">Kadın İstihdamının Toplam İstihdama Oranı   (Mevsimsellikten Arındırılmış) </t>
  </si>
  <si>
    <t>İMALAT T O P L A M</t>
  </si>
  <si>
    <t>4/a</t>
  </si>
  <si>
    <t>4/a_endeks</t>
  </si>
  <si>
    <t>4/a(MA)</t>
  </si>
  <si>
    <t>4/a(MA)_endeks</t>
  </si>
  <si>
    <t>4/c_endeks</t>
  </si>
  <si>
    <t>4/c</t>
  </si>
  <si>
    <t>4/c (MA)</t>
  </si>
  <si>
    <t>4/c (MA)_endeks</t>
  </si>
  <si>
    <t>4/b Tarım</t>
  </si>
  <si>
    <t>4/b Tarım (MA)</t>
  </si>
  <si>
    <t>4/b Tarım (MA)_endeks</t>
  </si>
  <si>
    <t>4/b_Tarım_endeks</t>
  </si>
  <si>
    <t>4/b Esnaf</t>
  </si>
  <si>
    <t>4/b Esnaf (MA)</t>
  </si>
  <si>
    <t>4/b_Esnaf_endeks</t>
  </si>
  <si>
    <t>4/b Esnaf (MA)_endeks</t>
  </si>
  <si>
    <t xml:space="preserve">Zorunlu Sigortalı Sayıları (4/a) (Mevsimsellikten Arındırılmış) </t>
  </si>
  <si>
    <t xml:space="preserve">Zorunlu Sigortalı Sayıları (4/b) (Mevsimsellikten Arındırılmış) </t>
  </si>
  <si>
    <t xml:space="preserve">Aktif Sigortalı Sayıları (4/c) (Mevsimsellikten Arındırılmış) </t>
  </si>
  <si>
    <t>Aktif Sigortalı Sayıları (4/c)</t>
  </si>
  <si>
    <t>Zorunlu Sigortalı Sayıları (4/b)</t>
  </si>
  <si>
    <t>Zorunlu Sigortalı Sayıları (4/a)</t>
  </si>
  <si>
    <t>Ocak 2013 (Mevsimsellikten Arındırılmış)</t>
  </si>
  <si>
    <t>Sektörün payı (Şubat 2013)</t>
  </si>
  <si>
    <t>Çalışan Sayısında Değişim (Şubat 2013 - Şubat 2012)</t>
  </si>
  <si>
    <t>Çalışan Sayısındaki Fark (Şubat 2013 - Şubat 2012)</t>
  </si>
  <si>
    <t>Artışta Sektörün Payı (%) (Şubat 2013)</t>
  </si>
  <si>
    <t>Şubat 2013 (Mevsimsellikten Arındırılmış)</t>
  </si>
  <si>
    <t>Çalışan Sayısında Değişim (Şubat 2013 - Ocak 2013) (Mevsimsellikten Arındırılmış)</t>
  </si>
  <si>
    <t>Çalışan Sayısındaki Fark (Şubat 2013 - Ocak 2013)  (Mevsimsellikten Arındırılmış)</t>
  </si>
  <si>
    <t>İşyeri Sayısında Değişim (Şubat 2013 - Şubat 2012)</t>
  </si>
  <si>
    <t>İşyeri Sayısındaki Fark (Şubat 2013 - Şubat 2012)</t>
  </si>
  <si>
    <t>İşyeri Sayısında Değişim (Şubat 2013 - Ocak 2013) (Mevsimsellikten Arındırılmış)</t>
  </si>
  <si>
    <t>İşyeri Sayısındaki Fark (Şubat 2013 - Ocak 2013) (Mevsimsellikten Arındırılmış)</t>
  </si>
  <si>
    <t>Çalışan Sayısındaki Fark (Şubat 2013 - Ocak 2013) (Mevsimsellikten Arındırılmış)</t>
  </si>
  <si>
    <t>İlin Payı (Şubat 2013)</t>
  </si>
  <si>
    <t>Artışta İlin Payı (%) (Şubat 2013)</t>
  </si>
  <si>
    <t>Çalışan Sayısında Değişim (Şubat 2013 -Şubat 2012)</t>
  </si>
  <si>
    <t>Çalışan Sayısındaki Fark  (Şubat 2013 -Şubat 2012)</t>
  </si>
  <si>
    <t>Çalışan Sayısında Değişim (Şubat 2013 -Ocak 2013) (Mevsimsellikten Arındırılmış)</t>
  </si>
  <si>
    <t>Çalışan Sayısındaki Fark (Şubat 2013 -Ocak 2013) (Mevsimsellikten Arındırılmış)</t>
  </si>
  <si>
    <t>Esnaf Sayısında Değişim (Şubat 2013 -Şubat 2012)</t>
  </si>
  <si>
    <t>Esnaf Sayısındaki Fark (Şubat 2013 -Şubat 2012)</t>
  </si>
  <si>
    <t>Esnaf Sayısında Değişim (Şubat 2013 -Ocak 2013) (Mevsimsellikten Arındırılmış)</t>
  </si>
  <si>
    <t>Esnaf Sayısındaki Fark (Şubat 2013 -Ocak 2013)  (Mevsimsellikten Arındırılmış)</t>
  </si>
  <si>
    <t>Çiftçi Sayısında Değişim (Şubat 2013 -Şubat 2012)</t>
  </si>
  <si>
    <t>Çiftçi Sayısındaki Fark (Şubat 2013 -Şubat 2012)</t>
  </si>
  <si>
    <t>Çiftçi Sayısında Değişim (Şubat 2013 -Ocak 2013) (Mevsimsellikten Arındırılmış)</t>
  </si>
  <si>
    <t>Çiftçi Sayısındaki Fark (Şubat 2013 -Ocak 2013) (Mevsimsellikten Arındırılmış)</t>
  </si>
  <si>
    <t>Çalışan Sayısındaki Fark (Şubat 2013 -Şubat 2012)</t>
  </si>
  <si>
    <t>İşyeri Sayısında Değişim (Şubat 2013 -Şubat 2012)</t>
  </si>
  <si>
    <t>İşyeri Sayısındaki Fark (Şubat 2013 -Şubat 2012)</t>
  </si>
  <si>
    <t>İşyeri Sayısında Değişim  (Şubat 2013 - Ocak 2013)  (Mevsimsellikten Arındırılmış)</t>
  </si>
  <si>
    <t>Sektörün Sigortalı Kadın İstihdamındaki Payı (Şubat 2013)</t>
  </si>
  <si>
    <t>Sigortalı Kadın Sayısında Değişim  (Şubat 2013 -Ocak 2013) (Mevsimsellikten Arındırılmış)</t>
  </si>
  <si>
    <t>Sigortalı Kadın Sayısındaki Fark (Şubat 2013 -Ocak 2013) (Mevsimsellikten Arındırılmış)</t>
  </si>
  <si>
    <t>Sigortalı Kadın Sayısında Değişim (Şubat 2013 -Ocak 2013) (Mevsimsellikten Arındırılmış)</t>
  </si>
  <si>
    <t>Kadın İstihdamında Fark(Şubat 2013 -Ocak 2013) (Mevsimsellikten Arındırılmış)</t>
  </si>
  <si>
    <t>Kadın İstihdamında Değişim (Şubat 2013 -Ocak 2013) (Mevsimsellikten Arındırılmış)</t>
  </si>
  <si>
    <t>Kadın İstihdamındaki Fark (Şubat 2013 -Şubat 2012)</t>
  </si>
  <si>
    <t>Kadın İstihdamındaki Değişim (Şubat 2013 -Şubat 2012)</t>
  </si>
  <si>
    <t xml:space="preserve">İldeki Kadın İstihdamının Toplam İstihdama Oranı (Şubat 2013) </t>
  </si>
  <si>
    <t>Başvuru Sayısındaki Değişim (Şubat 2013 -Şubat 2012)</t>
  </si>
  <si>
    <t>Başvuru Sayısındaki Fark (Şubat 2013 -Şubat 2012)</t>
  </si>
  <si>
    <t>Ödeme Yapılan Kişi Sayısındaki Değişim (Şubat 2013 -Şubat 2012)</t>
  </si>
  <si>
    <t>Ödeme Yapılan Kişi Sayısındaki Fark (Şubat 2013 -Şubat 2012)</t>
  </si>
  <si>
    <t>İşyeri Sayısındaki Fark (Şubat 2013 -Ocak 2013) (Mevsimsellikten Arındırılmış)</t>
  </si>
</sst>
</file>

<file path=xl/styles.xml><?xml version="1.0" encoding="utf-8"?>
<styleSheet xmlns="http://schemas.openxmlformats.org/spreadsheetml/2006/main">
  <numFmts count="1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;[Red]#,##0"/>
    <numFmt numFmtId="165" formatCode="0.0%"/>
    <numFmt numFmtId="166" formatCode="0.0"/>
    <numFmt numFmtId="167" formatCode="#,##0.0"/>
    <numFmt numFmtId="168" formatCode="#,##0_ ;\-#,##0\ "/>
    <numFmt numFmtId="169" formatCode="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 Tur"/>
      <family val="0"/>
    </font>
    <font>
      <b/>
      <sz val="8.5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8"/>
      <name val="Tahoma"/>
      <family val="2"/>
    </font>
    <font>
      <sz val="9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hair"/>
      <bottom/>
    </border>
    <border>
      <left style="medium"/>
      <right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5" fillId="0" borderId="0" applyNumberFormat="0" applyFill="0" applyBorder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Font="1" applyAlignment="1">
      <alignment/>
    </xf>
    <xf numFmtId="0" fontId="4" fillId="33" borderId="10" xfId="50" applyFont="1" applyFill="1" applyBorder="1" applyAlignment="1">
      <alignment horizontal="center"/>
      <protection/>
    </xf>
    <xf numFmtId="0" fontId="4" fillId="33" borderId="11" xfId="50" applyFont="1" applyFill="1" applyBorder="1" applyAlignment="1">
      <alignment horizontal="center"/>
      <protection/>
    </xf>
    <xf numFmtId="3" fontId="0" fillId="0" borderId="0" xfId="0" applyNumberFormat="1" applyAlignment="1">
      <alignment/>
    </xf>
    <xf numFmtId="0" fontId="3" fillId="33" borderId="10" xfId="53" applyFont="1" applyFill="1" applyBorder="1" applyAlignment="1" quotePrefix="1">
      <alignment horizontal="center" vertical="top"/>
      <protection/>
    </xf>
    <xf numFmtId="0" fontId="3" fillId="33" borderId="12" xfId="53" applyFont="1" applyFill="1" applyBorder="1" applyAlignment="1" quotePrefix="1">
      <alignment horizontal="center" vertical="top"/>
      <protection/>
    </xf>
    <xf numFmtId="0" fontId="4" fillId="0" borderId="13" xfId="53" applyFont="1" applyFill="1" applyBorder="1" applyAlignment="1">
      <alignment vertical="center"/>
      <protection/>
    </xf>
    <xf numFmtId="0" fontId="4" fillId="0" borderId="14" xfId="53" applyFont="1" applyFill="1" applyBorder="1" applyAlignment="1">
      <alignment vertical="center"/>
      <protection/>
    </xf>
    <xf numFmtId="0" fontId="4" fillId="0" borderId="15" xfId="53" applyFont="1" applyFill="1" applyBorder="1" applyAlignment="1">
      <alignment vertical="center"/>
      <protection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0" xfId="0" applyNumberFormat="1" applyBorder="1" applyAlignment="1">
      <alignment/>
    </xf>
    <xf numFmtId="17" fontId="44" fillId="34" borderId="18" xfId="0" applyNumberFormat="1" applyFont="1" applyFill="1" applyBorder="1" applyAlignment="1">
      <alignment horizontal="center" vertic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17" fontId="44" fillId="34" borderId="21" xfId="0" applyNumberFormat="1" applyFont="1" applyFill="1" applyBorder="1" applyAlignment="1">
      <alignment horizontal="center" vertical="center" wrapText="1"/>
    </xf>
    <xf numFmtId="165" fontId="0" fillId="0" borderId="19" xfId="0" applyNumberFormat="1" applyBorder="1" applyAlignment="1">
      <alignment/>
    </xf>
    <xf numFmtId="165" fontId="0" fillId="0" borderId="20" xfId="0" applyNumberFormat="1" applyBorder="1" applyAlignment="1">
      <alignment/>
    </xf>
    <xf numFmtId="0" fontId="44" fillId="34" borderId="18" xfId="0" applyFont="1" applyFill="1" applyBorder="1" applyAlignment="1">
      <alignment horizontal="center" vertical="center"/>
    </xf>
    <xf numFmtId="3" fontId="0" fillId="0" borderId="22" xfId="0" applyNumberFormat="1" applyBorder="1" applyAlignment="1">
      <alignment/>
    </xf>
    <xf numFmtId="0" fontId="44" fillId="34" borderId="21" xfId="0" applyFont="1" applyFill="1" applyBorder="1" applyAlignment="1">
      <alignment horizontal="center" vertical="center" wrapText="1"/>
    </xf>
    <xf numFmtId="0" fontId="4" fillId="33" borderId="23" xfId="50" applyFont="1" applyFill="1" applyBorder="1" applyAlignment="1">
      <alignment horizontal="center"/>
      <protection/>
    </xf>
    <xf numFmtId="0" fontId="4" fillId="0" borderId="13" xfId="50" applyFont="1" applyBorder="1">
      <alignment/>
      <protection/>
    </xf>
    <xf numFmtId="0" fontId="4" fillId="0" borderId="14" xfId="50" applyFont="1" applyBorder="1">
      <alignment/>
      <protection/>
    </xf>
    <xf numFmtId="0" fontId="4" fillId="0" borderId="15" xfId="50" applyFont="1" applyBorder="1">
      <alignment/>
      <protection/>
    </xf>
    <xf numFmtId="164" fontId="0" fillId="0" borderId="17" xfId="0" applyNumberFormat="1" applyBorder="1" applyAlignment="1">
      <alignment/>
    </xf>
    <xf numFmtId="165" fontId="44" fillId="0" borderId="21" xfId="0" applyNumberFormat="1" applyFont="1" applyBorder="1" applyAlignment="1">
      <alignment/>
    </xf>
    <xf numFmtId="17" fontId="44" fillId="34" borderId="21" xfId="0" applyNumberFormat="1" applyFont="1" applyFill="1" applyBorder="1" applyAlignment="1">
      <alignment horizontal="center" vertical="center"/>
    </xf>
    <xf numFmtId="0" fontId="4" fillId="0" borderId="24" xfId="53" applyFont="1" applyFill="1" applyBorder="1" applyAlignment="1">
      <alignment vertical="center"/>
      <protection/>
    </xf>
    <xf numFmtId="0" fontId="4" fillId="0" borderId="25" xfId="53" applyFont="1" applyFill="1" applyBorder="1" applyAlignment="1">
      <alignment vertical="center"/>
      <protection/>
    </xf>
    <xf numFmtId="0" fontId="4" fillId="0" borderId="26" xfId="53" applyFont="1" applyFill="1" applyBorder="1" applyAlignment="1">
      <alignment vertical="center"/>
      <protection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4" fillId="0" borderId="18" xfId="0" applyFont="1" applyBorder="1" applyAlignment="1">
      <alignment/>
    </xf>
    <xf numFmtId="0" fontId="44" fillId="0" borderId="21" xfId="0" applyFont="1" applyBorder="1" applyAlignment="1">
      <alignment/>
    </xf>
    <xf numFmtId="165" fontId="0" fillId="0" borderId="20" xfId="66" applyNumberFormat="1" applyFont="1" applyBorder="1" applyAlignment="1">
      <alignment/>
    </xf>
    <xf numFmtId="165" fontId="0" fillId="0" borderId="27" xfId="66" applyNumberFormat="1" applyFont="1" applyBorder="1" applyAlignment="1">
      <alignment/>
    </xf>
    <xf numFmtId="165" fontId="44" fillId="0" borderId="21" xfId="66" applyNumberFormat="1" applyFont="1" applyBorder="1" applyAlignment="1">
      <alignment/>
    </xf>
    <xf numFmtId="165" fontId="44" fillId="0" borderId="28" xfId="66" applyNumberFormat="1" applyFont="1" applyBorder="1" applyAlignment="1">
      <alignment/>
    </xf>
    <xf numFmtId="0" fontId="44" fillId="34" borderId="18" xfId="0" applyFont="1" applyFill="1" applyBorder="1" applyAlignment="1">
      <alignment horizontal="center" vertical="center" wrapText="1"/>
    </xf>
    <xf numFmtId="165" fontId="0" fillId="0" borderId="29" xfId="0" applyNumberFormat="1" applyBorder="1" applyAlignment="1">
      <alignment/>
    </xf>
    <xf numFmtId="165" fontId="0" fillId="0" borderId="17" xfId="0" applyNumberFormat="1" applyBorder="1" applyAlignment="1">
      <alignment/>
    </xf>
    <xf numFmtId="17" fontId="44" fillId="34" borderId="19" xfId="0" applyNumberFormat="1" applyFont="1" applyFill="1" applyBorder="1" applyAlignment="1">
      <alignment horizontal="center" vertical="center" wrapText="1"/>
    </xf>
    <xf numFmtId="165" fontId="44" fillId="0" borderId="18" xfId="0" applyNumberFormat="1" applyFont="1" applyBorder="1" applyAlignment="1">
      <alignment/>
    </xf>
    <xf numFmtId="17" fontId="44" fillId="34" borderId="30" xfId="0" applyNumberFormat="1" applyFont="1" applyFill="1" applyBorder="1" applyAlignment="1">
      <alignment horizontal="center" vertical="center" wrapText="1"/>
    </xf>
    <xf numFmtId="165" fontId="0" fillId="0" borderId="19" xfId="66" applyNumberFormat="1" applyFont="1" applyBorder="1" applyAlignment="1">
      <alignment/>
    </xf>
    <xf numFmtId="0" fontId="44" fillId="34" borderId="31" xfId="0" applyFont="1" applyFill="1" applyBorder="1" applyAlignment="1">
      <alignment horizontal="center" vertical="center" wrapText="1"/>
    </xf>
    <xf numFmtId="0" fontId="4" fillId="0" borderId="32" xfId="53" applyFont="1" applyFill="1" applyBorder="1" applyAlignment="1">
      <alignment vertical="center"/>
      <protection/>
    </xf>
    <xf numFmtId="0" fontId="4" fillId="33" borderId="12" xfId="50" applyFont="1" applyFill="1" applyBorder="1" applyAlignment="1">
      <alignment horizontal="center"/>
      <protection/>
    </xf>
    <xf numFmtId="0" fontId="4" fillId="0" borderId="32" xfId="50" applyFont="1" applyBorder="1">
      <alignment/>
      <protection/>
    </xf>
    <xf numFmtId="0" fontId="44" fillId="34" borderId="21" xfId="0" applyFont="1" applyFill="1" applyBorder="1" applyAlignment="1">
      <alignment horizontal="center" wrapText="1"/>
    </xf>
    <xf numFmtId="166" fontId="0" fillId="0" borderId="17" xfId="0" applyNumberFormat="1" applyBorder="1" applyAlignment="1">
      <alignment/>
    </xf>
    <xf numFmtId="166" fontId="0" fillId="0" borderId="20" xfId="0" applyNumberFormat="1" applyBorder="1" applyAlignment="1">
      <alignment/>
    </xf>
    <xf numFmtId="17" fontId="44" fillId="34" borderId="16" xfId="0" applyNumberFormat="1" applyFont="1" applyFill="1" applyBorder="1" applyAlignment="1">
      <alignment horizontal="center" vertical="center" wrapText="1"/>
    </xf>
    <xf numFmtId="164" fontId="0" fillId="0" borderId="20" xfId="0" applyNumberFormat="1" applyBorder="1" applyAlignment="1">
      <alignment/>
    </xf>
    <xf numFmtId="3" fontId="44" fillId="0" borderId="21" xfId="0" applyNumberFormat="1" applyFont="1" applyBorder="1" applyAlignment="1">
      <alignment/>
    </xf>
    <xf numFmtId="3" fontId="44" fillId="0" borderId="18" xfId="0" applyNumberFormat="1" applyFont="1" applyBorder="1" applyAlignment="1">
      <alignment/>
    </xf>
    <xf numFmtId="164" fontId="44" fillId="0" borderId="18" xfId="0" applyNumberFormat="1" applyFont="1" applyBorder="1" applyAlignment="1">
      <alignment/>
    </xf>
    <xf numFmtId="164" fontId="44" fillId="0" borderId="21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17" fontId="0" fillId="0" borderId="19" xfId="0" applyNumberFormat="1" applyBorder="1" applyAlignment="1">
      <alignment/>
    </xf>
    <xf numFmtId="17" fontId="0" fillId="0" borderId="20" xfId="0" applyNumberFormat="1" applyBorder="1" applyAlignment="1">
      <alignment/>
    </xf>
    <xf numFmtId="0" fontId="44" fillId="34" borderId="31" xfId="0" applyFont="1" applyFill="1" applyBorder="1" applyAlignment="1">
      <alignment horizontal="center"/>
    </xf>
    <xf numFmtId="9" fontId="0" fillId="0" borderId="0" xfId="66" applyFont="1" applyBorder="1" applyAlignment="1">
      <alignment/>
    </xf>
    <xf numFmtId="0" fontId="0" fillId="0" borderId="0" xfId="0" applyBorder="1" applyAlignment="1">
      <alignment/>
    </xf>
    <xf numFmtId="0" fontId="44" fillId="0" borderId="0" xfId="0" applyFont="1" applyAlignment="1">
      <alignment/>
    </xf>
    <xf numFmtId="165" fontId="0" fillId="0" borderId="22" xfId="66" applyNumberFormat="1" applyFont="1" applyBorder="1" applyAlignment="1">
      <alignment/>
    </xf>
    <xf numFmtId="165" fontId="44" fillId="0" borderId="22" xfId="66" applyNumberFormat="1" applyFont="1" applyBorder="1" applyAlignment="1">
      <alignment/>
    </xf>
    <xf numFmtId="3" fontId="0" fillId="0" borderId="33" xfId="0" applyNumberFormat="1" applyBorder="1" applyAlignment="1">
      <alignment/>
    </xf>
    <xf numFmtId="166" fontId="0" fillId="0" borderId="0" xfId="0" applyNumberFormat="1" applyAlignment="1">
      <alignment/>
    </xf>
    <xf numFmtId="0" fontId="45" fillId="0" borderId="0" xfId="0" applyFont="1" applyAlignment="1">
      <alignment/>
    </xf>
    <xf numFmtId="17" fontId="9" fillId="34" borderId="16" xfId="0" applyNumberFormat="1" applyFont="1" applyFill="1" applyBorder="1" applyAlignment="1">
      <alignment horizontal="center" vertical="center" wrapText="1"/>
    </xf>
    <xf numFmtId="17" fontId="9" fillId="34" borderId="21" xfId="0" applyNumberFormat="1" applyFont="1" applyFill="1" applyBorder="1" applyAlignment="1">
      <alignment horizontal="center" vertical="center" wrapText="1"/>
    </xf>
    <xf numFmtId="17" fontId="9" fillId="34" borderId="19" xfId="0" applyNumberFormat="1" applyFont="1" applyFill="1" applyBorder="1" applyAlignment="1">
      <alignment horizontal="center" vertical="center" wrapText="1"/>
    </xf>
    <xf numFmtId="17" fontId="9" fillId="34" borderId="18" xfId="0" applyNumberFormat="1" applyFont="1" applyFill="1" applyBorder="1" applyAlignment="1">
      <alignment horizontal="center" vertical="center" wrapText="1"/>
    </xf>
    <xf numFmtId="17" fontId="9" fillId="34" borderId="21" xfId="0" applyNumberFormat="1" applyFont="1" applyFill="1" applyBorder="1" applyAlignment="1">
      <alignment horizontal="center" vertical="center"/>
    </xf>
    <xf numFmtId="17" fontId="0" fillId="0" borderId="0" xfId="0" applyNumberFormat="1" applyAlignment="1">
      <alignment/>
    </xf>
    <xf numFmtId="165" fontId="0" fillId="0" borderId="0" xfId="66" applyNumberFormat="1" applyFont="1" applyAlignment="1">
      <alignment/>
    </xf>
    <xf numFmtId="165" fontId="0" fillId="0" borderId="16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44" fillId="0" borderId="28" xfId="0" applyNumberFormat="1" applyFont="1" applyBorder="1" applyAlignment="1">
      <alignment/>
    </xf>
    <xf numFmtId="165" fontId="0" fillId="0" borderId="0" xfId="66" applyNumberFormat="1" applyFont="1" applyAlignment="1">
      <alignment/>
    </xf>
    <xf numFmtId="0" fontId="44" fillId="35" borderId="21" xfId="0" applyFont="1" applyFill="1" applyBorder="1" applyAlignment="1">
      <alignment horizontal="center" vertical="center" wrapText="1"/>
    </xf>
    <xf numFmtId="0" fontId="44" fillId="7" borderId="21" xfId="0" applyFont="1" applyFill="1" applyBorder="1" applyAlignment="1">
      <alignment horizontal="center" vertical="center" wrapText="1"/>
    </xf>
    <xf numFmtId="0" fontId="44" fillId="9" borderId="31" xfId="0" applyFont="1" applyFill="1" applyBorder="1" applyAlignment="1">
      <alignment horizontal="center" vertical="center" wrapText="1"/>
    </xf>
    <xf numFmtId="167" fontId="0" fillId="0" borderId="20" xfId="0" applyNumberFormat="1" applyBorder="1" applyAlignment="1">
      <alignment/>
    </xf>
    <xf numFmtId="164" fontId="0" fillId="0" borderId="0" xfId="0" applyNumberFormat="1" applyAlignment="1">
      <alignment/>
    </xf>
    <xf numFmtId="165" fontId="0" fillId="0" borderId="17" xfId="66" applyNumberFormat="1" applyFont="1" applyBorder="1" applyAlignment="1">
      <alignment/>
    </xf>
    <xf numFmtId="165" fontId="44" fillId="0" borderId="18" xfId="66" applyNumberFormat="1" applyFont="1" applyBorder="1" applyAlignment="1">
      <alignment/>
    </xf>
    <xf numFmtId="165" fontId="0" fillId="0" borderId="0" xfId="0" applyNumberFormat="1" applyFill="1" applyBorder="1" applyAlignment="1">
      <alignment/>
    </xf>
    <xf numFmtId="0" fontId="4" fillId="0" borderId="13" xfId="50" applyFont="1" applyFill="1" applyBorder="1">
      <alignment/>
      <protection/>
    </xf>
    <xf numFmtId="0" fontId="4" fillId="0" borderId="14" xfId="50" applyFont="1" applyFill="1" applyBorder="1">
      <alignment/>
      <protection/>
    </xf>
    <xf numFmtId="0" fontId="4" fillId="0" borderId="32" xfId="50" applyFont="1" applyFill="1" applyBorder="1">
      <alignment/>
      <protection/>
    </xf>
    <xf numFmtId="165" fontId="0" fillId="0" borderId="0" xfId="66" applyNumberFormat="1" applyFont="1" applyFill="1" applyBorder="1" applyAlignment="1">
      <alignment/>
    </xf>
    <xf numFmtId="165" fontId="0" fillId="0" borderId="0" xfId="66" applyNumberFormat="1" applyFont="1" applyFill="1" applyBorder="1" applyAlignment="1">
      <alignment/>
    </xf>
    <xf numFmtId="17" fontId="9" fillId="34" borderId="19" xfId="0" applyNumberFormat="1" applyFont="1" applyFill="1" applyBorder="1" applyAlignment="1">
      <alignment horizontal="center" vertical="center"/>
    </xf>
    <xf numFmtId="0" fontId="3" fillId="33" borderId="10" xfId="53" applyNumberFormat="1" applyFont="1" applyFill="1" applyBorder="1" applyAlignment="1" quotePrefix="1">
      <alignment horizontal="center" vertical="top"/>
      <protection/>
    </xf>
    <xf numFmtId="0" fontId="3" fillId="33" borderId="23" xfId="53" applyNumberFormat="1" applyFont="1" applyFill="1" applyBorder="1" applyAlignment="1" quotePrefix="1">
      <alignment horizontal="center" vertical="top"/>
      <protection/>
    </xf>
    <xf numFmtId="168" fontId="0" fillId="0" borderId="0" xfId="0" applyNumberFormat="1" applyAlignment="1">
      <alignment/>
    </xf>
    <xf numFmtId="169" fontId="0" fillId="0" borderId="0" xfId="66" applyNumberFormat="1" applyFont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27" xfId="0" applyNumberFormat="1" applyBorder="1" applyAlignment="1">
      <alignment/>
    </xf>
    <xf numFmtId="17" fontId="9" fillId="34" borderId="30" xfId="0" applyNumberFormat="1" applyFont="1" applyFill="1" applyBorder="1" applyAlignment="1">
      <alignment horizontal="center" vertical="center"/>
    </xf>
    <xf numFmtId="3" fontId="44" fillId="0" borderId="20" xfId="0" applyNumberFormat="1" applyFont="1" applyBorder="1" applyAlignment="1">
      <alignment/>
    </xf>
    <xf numFmtId="3" fontId="44" fillId="0" borderId="28" xfId="0" applyNumberFormat="1" applyFont="1" applyBorder="1" applyAlignment="1">
      <alignment/>
    </xf>
    <xf numFmtId="3" fontId="44" fillId="0" borderId="31" xfId="0" applyNumberFormat="1" applyFont="1" applyBorder="1" applyAlignment="1">
      <alignment/>
    </xf>
    <xf numFmtId="17" fontId="9" fillId="34" borderId="29" xfId="0" applyNumberFormat="1" applyFont="1" applyFill="1" applyBorder="1" applyAlignment="1">
      <alignment horizontal="center" vertical="center" wrapText="1"/>
    </xf>
    <xf numFmtId="164" fontId="0" fillId="0" borderId="19" xfId="0" applyNumberFormat="1" applyBorder="1" applyAlignment="1">
      <alignment/>
    </xf>
    <xf numFmtId="164" fontId="44" fillId="0" borderId="31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164" fontId="0" fillId="0" borderId="22" xfId="0" applyNumberFormat="1" applyBorder="1" applyAlignment="1">
      <alignment/>
    </xf>
    <xf numFmtId="165" fontId="0" fillId="0" borderId="29" xfId="66" applyNumberFormat="1" applyFont="1" applyBorder="1" applyAlignment="1">
      <alignment/>
    </xf>
    <xf numFmtId="165" fontId="0" fillId="0" borderId="30" xfId="66" applyNumberFormat="1" applyFont="1" applyBorder="1" applyAlignment="1">
      <alignment/>
    </xf>
    <xf numFmtId="3" fontId="10" fillId="0" borderId="20" xfId="0" applyNumberFormat="1" applyFont="1" applyBorder="1" applyAlignment="1">
      <alignment/>
    </xf>
    <xf numFmtId="3" fontId="0" fillId="0" borderId="0" xfId="0" applyNumberFormat="1" applyAlignment="1">
      <alignment horizontal="right" vertical="center"/>
    </xf>
    <xf numFmtId="3" fontId="0" fillId="0" borderId="20" xfId="0" applyNumberFormat="1" applyBorder="1" applyAlignment="1">
      <alignment horizontal="right" vertical="center"/>
    </xf>
    <xf numFmtId="167" fontId="0" fillId="0" borderId="20" xfId="0" applyNumberFormat="1" applyFill="1" applyBorder="1" applyAlignment="1">
      <alignment/>
    </xf>
    <xf numFmtId="17" fontId="9" fillId="34" borderId="30" xfId="0" applyNumberFormat="1" applyFont="1" applyFill="1" applyBorder="1" applyAlignment="1">
      <alignment horizontal="center" vertical="center" wrapText="1"/>
    </xf>
    <xf numFmtId="3" fontId="0" fillId="0" borderId="20" xfId="0" applyNumberFormat="1" applyFill="1" applyBorder="1" applyAlignment="1">
      <alignment/>
    </xf>
    <xf numFmtId="3" fontId="0" fillId="0" borderId="22" xfId="0" applyNumberFormat="1" applyFill="1" applyBorder="1" applyAlignment="1">
      <alignment/>
    </xf>
    <xf numFmtId="17" fontId="9" fillId="34" borderId="28" xfId="0" applyNumberFormat="1" applyFont="1" applyFill="1" applyBorder="1" applyAlignment="1">
      <alignment horizontal="center" vertical="center" wrapText="1"/>
    </xf>
    <xf numFmtId="3" fontId="0" fillId="0" borderId="20" xfId="0" applyNumberForma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3" fontId="0" fillId="0" borderId="19" xfId="0" applyNumberFormat="1" applyBorder="1" applyAlignment="1">
      <alignment horizontal="right" vertical="center"/>
    </xf>
    <xf numFmtId="3" fontId="0" fillId="0" borderId="22" xfId="0" applyNumberFormat="1" applyBorder="1" applyAlignment="1">
      <alignment horizontal="right" vertical="center"/>
    </xf>
    <xf numFmtId="3" fontId="0" fillId="0" borderId="19" xfId="0" applyNumberFormat="1" applyFill="1" applyBorder="1" applyAlignment="1">
      <alignment/>
    </xf>
    <xf numFmtId="2" fontId="0" fillId="0" borderId="0" xfId="0" applyNumberFormat="1" applyAlignment="1">
      <alignment/>
    </xf>
    <xf numFmtId="165" fontId="0" fillId="0" borderId="19" xfId="0" applyNumberFormat="1" applyFill="1" applyBorder="1" applyAlignment="1">
      <alignment/>
    </xf>
    <xf numFmtId="165" fontId="0" fillId="0" borderId="20" xfId="0" applyNumberFormat="1" applyFill="1" applyBorder="1" applyAlignment="1">
      <alignment/>
    </xf>
    <xf numFmtId="165" fontId="44" fillId="0" borderId="21" xfId="0" applyNumberFormat="1" applyFont="1" applyFill="1" applyBorder="1" applyAlignment="1">
      <alignment/>
    </xf>
    <xf numFmtId="0" fontId="9" fillId="34" borderId="28" xfId="0" applyFont="1" applyFill="1" applyBorder="1" applyAlignment="1">
      <alignment horizontal="center" vertical="center" wrapText="1"/>
    </xf>
    <xf numFmtId="3" fontId="0" fillId="0" borderId="21" xfId="0" applyNumberFormat="1" applyBorder="1" applyAlignment="1">
      <alignment/>
    </xf>
    <xf numFmtId="0" fontId="30" fillId="0" borderId="0" xfId="0" applyFont="1" applyBorder="1" applyAlignment="1">
      <alignment/>
    </xf>
    <xf numFmtId="3" fontId="0" fillId="0" borderId="27" xfId="0" applyNumberFormat="1" applyFill="1" applyBorder="1" applyAlignment="1">
      <alignment/>
    </xf>
    <xf numFmtId="165" fontId="0" fillId="0" borderId="17" xfId="0" applyNumberFormat="1" applyFill="1" applyBorder="1" applyAlignment="1">
      <alignment/>
    </xf>
    <xf numFmtId="165" fontId="0" fillId="0" borderId="20" xfId="66" applyNumberFormat="1" applyFont="1" applyFill="1" applyBorder="1" applyAlignment="1">
      <alignment/>
    </xf>
    <xf numFmtId="3" fontId="0" fillId="0" borderId="20" xfId="0" applyNumberFormat="1" applyFill="1" applyBorder="1" applyAlignment="1">
      <alignment horizontal="right"/>
    </xf>
    <xf numFmtId="3" fontId="0" fillId="0" borderId="20" xfId="0" applyNumberFormat="1" applyFill="1" applyBorder="1" applyAlignment="1">
      <alignment horizontal="right" vertical="center"/>
    </xf>
    <xf numFmtId="17" fontId="44" fillId="34" borderId="19" xfId="0" applyNumberFormat="1" applyFont="1" applyFill="1" applyBorder="1" applyAlignment="1">
      <alignment horizontal="center" vertical="center"/>
    </xf>
    <xf numFmtId="3" fontId="44" fillId="0" borderId="21" xfId="0" applyNumberFormat="1" applyFont="1" applyFill="1" applyBorder="1" applyAlignment="1">
      <alignment/>
    </xf>
    <xf numFmtId="3" fontId="44" fillId="0" borderId="28" xfId="0" applyNumberFormat="1" applyFont="1" applyFill="1" applyBorder="1" applyAlignment="1">
      <alignment/>
    </xf>
    <xf numFmtId="164" fontId="0" fillId="0" borderId="29" xfId="0" applyNumberFormat="1" applyBorder="1" applyAlignment="1">
      <alignment/>
    </xf>
    <xf numFmtId="164" fontId="0" fillId="0" borderId="33" xfId="0" applyNumberFormat="1" applyBorder="1" applyAlignment="1">
      <alignment/>
    </xf>
    <xf numFmtId="166" fontId="0" fillId="0" borderId="0" xfId="66" applyNumberFormat="1" applyFont="1" applyAlignment="1">
      <alignment/>
    </xf>
    <xf numFmtId="166" fontId="0" fillId="0" borderId="0" xfId="66" applyNumberFormat="1" applyFont="1" applyAlignment="1">
      <alignment/>
    </xf>
    <xf numFmtId="166" fontId="0" fillId="0" borderId="0" xfId="66" applyNumberFormat="1" applyFont="1" applyFill="1" applyAlignment="1">
      <alignment/>
    </xf>
    <xf numFmtId="166" fontId="0" fillId="0" borderId="17" xfId="0" applyNumberFormat="1" applyFill="1" applyBorder="1" applyAlignment="1">
      <alignment/>
    </xf>
    <xf numFmtId="166" fontId="0" fillId="0" borderId="20" xfId="66" applyNumberFormat="1" applyFont="1" applyBorder="1" applyAlignment="1">
      <alignment/>
    </xf>
    <xf numFmtId="2" fontId="0" fillId="0" borderId="20" xfId="66" applyNumberFormat="1" applyFont="1" applyBorder="1" applyAlignment="1">
      <alignment/>
    </xf>
    <xf numFmtId="2" fontId="0" fillId="0" borderId="20" xfId="0" applyNumberFormat="1" applyBorder="1" applyAlignment="1">
      <alignment/>
    </xf>
    <xf numFmtId="167" fontId="0" fillId="0" borderId="27" xfId="0" applyNumberFormat="1" applyBorder="1" applyAlignment="1">
      <alignment/>
    </xf>
    <xf numFmtId="167" fontId="0" fillId="0" borderId="27" xfId="0" applyNumberForma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10" fontId="0" fillId="0" borderId="0" xfId="66" applyNumberFormat="1" applyFont="1" applyFill="1" applyAlignment="1">
      <alignment/>
    </xf>
    <xf numFmtId="165" fontId="0" fillId="0" borderId="0" xfId="66" applyNumberFormat="1" applyFont="1" applyFill="1" applyAlignment="1">
      <alignment/>
    </xf>
    <xf numFmtId="10" fontId="0" fillId="0" borderId="0" xfId="0" applyNumberFormat="1" applyFill="1" applyAlignment="1">
      <alignment/>
    </xf>
    <xf numFmtId="17" fontId="0" fillId="0" borderId="20" xfId="0" applyNumberFormat="1" applyFont="1" applyBorder="1" applyAlignment="1">
      <alignment/>
    </xf>
    <xf numFmtId="3" fontId="44" fillId="0" borderId="21" xfId="0" applyNumberFormat="1" applyFont="1" applyBorder="1" applyAlignment="1">
      <alignment horizontal="right"/>
    </xf>
    <xf numFmtId="3" fontId="44" fillId="0" borderId="21" xfId="0" applyNumberFormat="1" applyFont="1" applyBorder="1" applyAlignment="1">
      <alignment horizontal="right" vertical="center"/>
    </xf>
    <xf numFmtId="166" fontId="0" fillId="0" borderId="20" xfId="0" applyNumberFormat="1" applyFont="1" applyFill="1" applyBorder="1" applyAlignment="1">
      <alignment/>
    </xf>
    <xf numFmtId="0" fontId="6" fillId="33" borderId="18" xfId="53" applyFont="1" applyFill="1" applyBorder="1" applyAlignment="1">
      <alignment horizontal="center" vertical="top" wrapText="1"/>
      <protection/>
    </xf>
    <xf numFmtId="0" fontId="6" fillId="33" borderId="31" xfId="53" applyFont="1" applyFill="1" applyBorder="1" applyAlignment="1">
      <alignment horizontal="center" vertical="top" wrapText="1"/>
      <protection/>
    </xf>
    <xf numFmtId="0" fontId="3" fillId="33" borderId="18" xfId="50" applyFont="1" applyFill="1" applyBorder="1" applyAlignment="1">
      <alignment horizontal="center"/>
      <protection/>
    </xf>
    <xf numFmtId="0" fontId="3" fillId="33" borderId="31" xfId="50" applyFont="1" applyFill="1" applyBorder="1" applyAlignment="1">
      <alignment horizontal="center"/>
      <protection/>
    </xf>
    <xf numFmtId="0" fontId="3" fillId="33" borderId="28" xfId="50" applyFont="1" applyFill="1" applyBorder="1" applyAlignment="1">
      <alignment horizontal="center"/>
      <protection/>
    </xf>
    <xf numFmtId="0" fontId="6" fillId="33" borderId="31" xfId="53" applyFont="1" applyFill="1" applyBorder="1" applyAlignment="1" quotePrefix="1">
      <alignment horizontal="center" vertical="top" wrapText="1"/>
      <protection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Binlik Ayracı 2" xfId="42"/>
    <cellStyle name="Çıkış" xfId="43"/>
    <cellStyle name="Giriş" xfId="44"/>
    <cellStyle name="Hesaplama" xfId="45"/>
    <cellStyle name="Hyperlink" xfId="46"/>
    <cellStyle name="İşaretli Hücre" xfId="47"/>
    <cellStyle name="İyi" xfId="48"/>
    <cellStyle name="Kötü" xfId="49"/>
    <cellStyle name="Normal 2" xfId="50"/>
    <cellStyle name="Normal 3" xfId="51"/>
    <cellStyle name="Normal 4 2 2" xfId="52"/>
    <cellStyle name="Normal_Sayfa2" xfId="53"/>
    <cellStyle name="Not" xfId="54"/>
    <cellStyle name="Nötr" xfId="55"/>
    <cellStyle name="Currency" xfId="56"/>
    <cellStyle name="Currency [0]" xfId="57"/>
    <cellStyle name="Toplam" xfId="58"/>
    <cellStyle name="Uyarı Metni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-0.00775"/>
          <c:w val="0.97225"/>
          <c:h val="0.9175"/>
        </c:manualLayout>
      </c:layout>
      <c:lineChart>
        <c:grouping val="standard"/>
        <c:varyColors val="0"/>
        <c:ser>
          <c:idx val="0"/>
          <c:order val="0"/>
          <c:tx>
            <c:strRef>
              <c:f>'Sigortalı Sayıları'!$J$1</c:f>
              <c:strCache>
                <c:ptCount val="1"/>
                <c:pt idx="0">
                  <c:v>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'Sigortalı Sayıları'!$A$11:$A$63</c:f>
              <c:strCache/>
            </c:strRef>
          </c:cat>
          <c:val>
            <c:numRef>
              <c:f>'Sigortalı Sayıları'!$J$11:$J$63</c:f>
              <c:numCache/>
            </c:numRef>
          </c:val>
          <c:smooth val="1"/>
        </c:ser>
        <c:ser>
          <c:idx val="1"/>
          <c:order val="1"/>
          <c:tx>
            <c:strRef>
              <c:f>'Sigortalı Sayıları'!$K$1</c:f>
              <c:strCache>
                <c:ptCount val="1"/>
                <c:pt idx="0">
                  <c:v>Endeks (Mevsimsellikten Arındırılmış)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'Sigortalı Sayıları'!$A$11:$A$63</c:f>
              <c:strCache/>
            </c:strRef>
          </c:cat>
          <c:val>
            <c:numRef>
              <c:f>'Sigortalı Sayıları'!$K$11:$K$63</c:f>
              <c:numCache/>
            </c:numRef>
          </c:val>
          <c:smooth val="0"/>
        </c:ser>
        <c:marker val="1"/>
        <c:axId val="27395094"/>
        <c:axId val="45229255"/>
      </c:lineChart>
      <c:dateAx>
        <c:axId val="2739509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229255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45229255"/>
        <c:scaling>
          <c:orientation val="minMax"/>
          <c:max val="130"/>
          <c:min val="9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3950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825"/>
          <c:y val="0.913"/>
          <c:w val="0.458"/>
          <c:h val="0.06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"/>
          <c:w val="0.965"/>
          <c:h val="0.87825"/>
        </c:manualLayout>
      </c:layout>
      <c:lineChart>
        <c:grouping val="standard"/>
        <c:varyColors val="0"/>
        <c:ser>
          <c:idx val="0"/>
          <c:order val="0"/>
          <c:tx>
            <c:strRef>
              <c:f>Endeksler!$B$1</c:f>
              <c:strCache>
                <c:ptCount val="1"/>
                <c:pt idx="0">
                  <c:v>Kadın İstihdamının Toplam İstihdama Oranı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Endeksler!$A$2:$A$54</c:f>
              <c:strCache/>
            </c:strRef>
          </c:cat>
          <c:val>
            <c:numRef>
              <c:f>Endeksler!$B$2:$B$54</c:f>
              <c:numCache/>
            </c:numRef>
          </c:val>
          <c:smooth val="1"/>
        </c:ser>
        <c:ser>
          <c:idx val="1"/>
          <c:order val="1"/>
          <c:tx>
            <c:strRef>
              <c:f>Endeksler!$C$1</c:f>
              <c:strCache>
                <c:ptCount val="1"/>
                <c:pt idx="0">
                  <c:v>Kadın İstihdamının Toplam İstihdama Oranı   (Mevsimsellikten Arındırılmış)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Endeksler!$A$2:$A$54</c:f>
              <c:strCache/>
            </c:strRef>
          </c:cat>
          <c:val>
            <c:numRef>
              <c:f>Endeksler!$C$2:$C$54</c:f>
              <c:numCache/>
            </c:numRef>
          </c:val>
          <c:smooth val="1"/>
        </c:ser>
        <c:marker val="1"/>
        <c:axId val="4410112"/>
        <c:axId val="39691009"/>
      </c:lineChart>
      <c:dateAx>
        <c:axId val="441011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691009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39691009"/>
        <c:scaling>
          <c:orientation val="minMax"/>
          <c:max val="25.5"/>
          <c:min val="22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101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225"/>
          <c:y val="0.885"/>
          <c:w val="0.69475"/>
          <c:h val="0.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-0.007"/>
          <c:w val="0.9935"/>
          <c:h val="0.91375"/>
        </c:manualLayout>
      </c:layout>
      <c:lineChart>
        <c:grouping val="standard"/>
        <c:varyColors val="0"/>
        <c:ser>
          <c:idx val="0"/>
          <c:order val="0"/>
          <c:tx>
            <c:strRef>
              <c:f>'Endeksler 2'!$D$1</c:f>
              <c:strCache>
                <c:ptCount val="1"/>
                <c:pt idx="0">
                  <c:v>4/a_endeks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2'!$A$2:$A$54</c:f>
              <c:strCache/>
            </c:strRef>
          </c:cat>
          <c:val>
            <c:numRef>
              <c:f>'Endeksler 2'!$D$2:$D$54</c:f>
              <c:numCache/>
            </c:numRef>
          </c:val>
          <c:smooth val="0"/>
        </c:ser>
        <c:ser>
          <c:idx val="1"/>
          <c:order val="1"/>
          <c:tx>
            <c:strRef>
              <c:f>'Endeksler 2'!$E$1</c:f>
              <c:strCache>
                <c:ptCount val="1"/>
                <c:pt idx="0">
                  <c:v>4/a(MA)_endeks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2'!$A$2:$A$54</c:f>
              <c:strCache/>
            </c:strRef>
          </c:cat>
          <c:val>
            <c:numRef>
              <c:f>'Endeksler 2'!$E$2:$E$54</c:f>
              <c:numCache/>
            </c:numRef>
          </c:val>
          <c:smooth val="0"/>
        </c:ser>
        <c:marker val="1"/>
        <c:axId val="21674762"/>
        <c:axId val="60855131"/>
      </c:lineChart>
      <c:dateAx>
        <c:axId val="2167476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855131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60855131"/>
        <c:scaling>
          <c:orientation val="minMax"/>
          <c:max val="140"/>
          <c:min val="90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6747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7675"/>
          <c:y val="0.912"/>
          <c:w val="0.443"/>
          <c:h val="0.06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725"/>
          <c:w val="0.995"/>
          <c:h val="0.91425"/>
        </c:manualLayout>
      </c:layout>
      <c:lineChart>
        <c:grouping val="standard"/>
        <c:varyColors val="0"/>
        <c:ser>
          <c:idx val="0"/>
          <c:order val="0"/>
          <c:tx>
            <c:strRef>
              <c:f>'Endeksler 2'!$H$1</c:f>
              <c:strCache>
                <c:ptCount val="1"/>
                <c:pt idx="0">
                  <c:v>4/b_Esnaf_endeks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2'!$A$2:$A$54</c:f>
              <c:strCache/>
            </c:strRef>
          </c:cat>
          <c:val>
            <c:numRef>
              <c:f>'Endeksler 2'!$H$2:$H$54</c:f>
              <c:numCache/>
            </c:numRef>
          </c:val>
          <c:smooth val="0"/>
        </c:ser>
        <c:ser>
          <c:idx val="1"/>
          <c:order val="1"/>
          <c:tx>
            <c:strRef>
              <c:f>'Endeksler 2'!$I$1</c:f>
              <c:strCache>
                <c:ptCount val="1"/>
                <c:pt idx="0">
                  <c:v>4/b Esnaf (MA)_endeks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2'!$A$2:$A$54</c:f>
              <c:strCache/>
            </c:strRef>
          </c:cat>
          <c:val>
            <c:numRef>
              <c:f>'Endeksler 2'!$I$2:$I$54</c:f>
              <c:numCache/>
            </c:numRef>
          </c:val>
          <c:smooth val="0"/>
        </c:ser>
        <c:marker val="1"/>
        <c:axId val="10825268"/>
        <c:axId val="30318549"/>
      </c:lineChart>
      <c:dateAx>
        <c:axId val="1082526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318549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30318549"/>
        <c:scaling>
          <c:orientation val="minMax"/>
          <c:max val="105"/>
          <c:min val="90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8252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2"/>
          <c:y val="0.91275"/>
          <c:w val="0.53125"/>
          <c:h val="0.06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7"/>
          <c:w val="0.99525"/>
          <c:h val="0.91375"/>
        </c:manualLayout>
      </c:layout>
      <c:lineChart>
        <c:grouping val="standard"/>
        <c:varyColors val="0"/>
        <c:ser>
          <c:idx val="0"/>
          <c:order val="0"/>
          <c:tx>
            <c:strRef>
              <c:f>'Endeksler 2'!$L$1</c:f>
              <c:strCache>
                <c:ptCount val="1"/>
                <c:pt idx="0">
                  <c:v>4/b_Tarım_endeks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2'!$A$2:$A$54</c:f>
              <c:strCache/>
            </c:strRef>
          </c:cat>
          <c:val>
            <c:numRef>
              <c:f>'Endeksler 2'!$L$2:$L$54</c:f>
              <c:numCache/>
            </c:numRef>
          </c:val>
          <c:smooth val="0"/>
        </c:ser>
        <c:ser>
          <c:idx val="1"/>
          <c:order val="1"/>
          <c:tx>
            <c:strRef>
              <c:f>'Endeksler 2'!$M$1</c:f>
              <c:strCache>
                <c:ptCount val="1"/>
                <c:pt idx="0">
                  <c:v>4/b Tarım (MA)_endeks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2'!$A$2:$A$54</c:f>
              <c:strCache/>
            </c:strRef>
          </c:cat>
          <c:val>
            <c:numRef>
              <c:f>'Endeksler 2'!$M$2:$M$54</c:f>
              <c:numCache/>
            </c:numRef>
          </c:val>
          <c:smooth val="0"/>
        </c:ser>
        <c:marker val="1"/>
        <c:axId val="4431486"/>
        <c:axId val="39883375"/>
      </c:lineChart>
      <c:dateAx>
        <c:axId val="443148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883375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39883375"/>
        <c:scaling>
          <c:orientation val="minMax"/>
          <c:max val="110"/>
          <c:min val="85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314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25"/>
          <c:y val="0.912"/>
          <c:w val="0.51225"/>
          <c:h val="0.06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-0.012"/>
          <c:w val="0.98575"/>
          <c:h val="0.91225"/>
        </c:manualLayout>
      </c:layout>
      <c:lineChart>
        <c:grouping val="standard"/>
        <c:varyColors val="0"/>
        <c:ser>
          <c:idx val="0"/>
          <c:order val="0"/>
          <c:tx>
            <c:strRef>
              <c:f>'Endeksler 2'!$P$1</c:f>
              <c:strCache>
                <c:ptCount val="1"/>
                <c:pt idx="0">
                  <c:v>4/c_endeks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'Endeksler 2'!$A$2:$A$54</c:f>
              <c:strCache/>
            </c:strRef>
          </c:cat>
          <c:val>
            <c:numRef>
              <c:f>'Endeksler 2'!$P$2:$P$54</c:f>
              <c:numCache/>
            </c:numRef>
          </c:val>
          <c:smooth val="0"/>
        </c:ser>
        <c:ser>
          <c:idx val="1"/>
          <c:order val="1"/>
          <c:tx>
            <c:strRef>
              <c:f>'Endeksler 2'!$Q$1</c:f>
              <c:strCache>
                <c:ptCount val="1"/>
                <c:pt idx="0">
                  <c:v>4/c (MA)_endeks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2'!$A$2:$A$54</c:f>
              <c:strCache/>
            </c:strRef>
          </c:cat>
          <c:val>
            <c:numRef>
              <c:f>'Endeksler 2'!$Q$2:$Q$54</c:f>
              <c:numCache/>
            </c:numRef>
          </c:val>
          <c:smooth val="0"/>
        </c:ser>
        <c:marker val="1"/>
        <c:axId val="23406056"/>
        <c:axId val="9327913"/>
      </c:lineChart>
      <c:dateAx>
        <c:axId val="2340605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327913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9327913"/>
        <c:scaling>
          <c:orientation val="minMax"/>
          <c:min val="90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060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"/>
          <c:y val="0.912"/>
          <c:w val="0.41675"/>
          <c:h val="0.06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0.07725</cdr:x>
      <cdr:y>0.56625</cdr:y>
    </cdr:from>
    <cdr:to>
      <cdr:x>0.9675</cdr:x>
      <cdr:y>0.56625</cdr:y>
    </cdr:to>
    <cdr:sp>
      <cdr:nvSpPr>
        <cdr:cNvPr id="1" name="2 Düz Bağlayıcı"/>
        <cdr:cNvSpPr>
          <a:spLocks/>
        </cdr:cNvSpPr>
      </cdr:nvSpPr>
      <cdr:spPr>
        <a:xfrm flipV="1">
          <a:off x="552450" y="1714500"/>
          <a:ext cx="64293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</xdr:row>
      <xdr:rowOff>9525</xdr:rowOff>
    </xdr:from>
    <xdr:to>
      <xdr:col>24</xdr:col>
      <xdr:colOff>142875</xdr:colOff>
      <xdr:row>17</xdr:row>
      <xdr:rowOff>0</xdr:rowOff>
    </xdr:to>
    <xdr:graphicFrame>
      <xdr:nvGraphicFramePr>
        <xdr:cNvPr id="1" name="1 Grafik"/>
        <xdr:cNvGraphicFramePr/>
      </xdr:nvGraphicFramePr>
      <xdr:xfrm>
        <a:off x="12277725" y="781050"/>
        <a:ext cx="72199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695325</xdr:rowOff>
    </xdr:from>
    <xdr:to>
      <xdr:col>16</xdr:col>
      <xdr:colOff>9525</xdr:colOff>
      <xdr:row>17</xdr:row>
      <xdr:rowOff>0</xdr:rowOff>
    </xdr:to>
    <xdr:graphicFrame>
      <xdr:nvGraphicFramePr>
        <xdr:cNvPr id="1" name="4 Grafik"/>
        <xdr:cNvGraphicFramePr/>
      </xdr:nvGraphicFramePr>
      <xdr:xfrm>
        <a:off x="3381375" y="695325"/>
        <a:ext cx="69818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59</xdr:row>
      <xdr:rowOff>95250</xdr:rowOff>
    </xdr:from>
    <xdr:to>
      <xdr:col>3</xdr:col>
      <xdr:colOff>2000250</xdr:colOff>
      <xdr:row>76</xdr:row>
      <xdr:rowOff>76200</xdr:rowOff>
    </xdr:to>
    <xdr:graphicFrame>
      <xdr:nvGraphicFramePr>
        <xdr:cNvPr id="1" name="1 Grafik"/>
        <xdr:cNvGraphicFramePr/>
      </xdr:nvGraphicFramePr>
      <xdr:xfrm>
        <a:off x="95250" y="11534775"/>
        <a:ext cx="56959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59</xdr:row>
      <xdr:rowOff>142875</xdr:rowOff>
    </xdr:from>
    <xdr:to>
      <xdr:col>9</xdr:col>
      <xdr:colOff>19050</xdr:colOff>
      <xdr:row>76</xdr:row>
      <xdr:rowOff>142875</xdr:rowOff>
    </xdr:to>
    <xdr:graphicFrame>
      <xdr:nvGraphicFramePr>
        <xdr:cNvPr id="2" name="2 Grafik"/>
        <xdr:cNvGraphicFramePr/>
      </xdr:nvGraphicFramePr>
      <xdr:xfrm>
        <a:off x="6019800" y="11582400"/>
        <a:ext cx="632460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171450</xdr:colOff>
      <xdr:row>59</xdr:row>
      <xdr:rowOff>180975</xdr:rowOff>
    </xdr:from>
    <xdr:to>
      <xdr:col>15</xdr:col>
      <xdr:colOff>19050</xdr:colOff>
      <xdr:row>76</xdr:row>
      <xdr:rowOff>171450</xdr:rowOff>
    </xdr:to>
    <xdr:graphicFrame>
      <xdr:nvGraphicFramePr>
        <xdr:cNvPr id="3" name="3 Grafik"/>
        <xdr:cNvGraphicFramePr/>
      </xdr:nvGraphicFramePr>
      <xdr:xfrm>
        <a:off x="12496800" y="11620500"/>
        <a:ext cx="6638925" cy="3228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295275</xdr:colOff>
      <xdr:row>59</xdr:row>
      <xdr:rowOff>142875</xdr:rowOff>
    </xdr:from>
    <xdr:to>
      <xdr:col>23</xdr:col>
      <xdr:colOff>533400</xdr:colOff>
      <xdr:row>76</xdr:row>
      <xdr:rowOff>142875</xdr:rowOff>
    </xdr:to>
    <xdr:graphicFrame>
      <xdr:nvGraphicFramePr>
        <xdr:cNvPr id="4" name="4 Grafik"/>
        <xdr:cNvGraphicFramePr/>
      </xdr:nvGraphicFramePr>
      <xdr:xfrm>
        <a:off x="19411950" y="11582400"/>
        <a:ext cx="6096000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523875</xdr:colOff>
      <xdr:row>69</xdr:row>
      <xdr:rowOff>104775</xdr:rowOff>
    </xdr:from>
    <xdr:to>
      <xdr:col>3</xdr:col>
      <xdr:colOff>1762125</xdr:colOff>
      <xdr:row>69</xdr:row>
      <xdr:rowOff>104775</xdr:rowOff>
    </xdr:to>
    <xdr:sp>
      <xdr:nvSpPr>
        <xdr:cNvPr id="5" name="5 Düz Bağlayıcı"/>
        <xdr:cNvSpPr>
          <a:spLocks/>
        </xdr:cNvSpPr>
      </xdr:nvSpPr>
      <xdr:spPr>
        <a:xfrm>
          <a:off x="523875" y="13449300"/>
          <a:ext cx="5029200" cy="0"/>
        </a:xfrm>
        <a:prstGeom prst="line">
          <a:avLst/>
        </a:prstGeom>
        <a:noFill/>
        <a:ln w="63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542925</xdr:colOff>
      <xdr:row>64</xdr:row>
      <xdr:rowOff>85725</xdr:rowOff>
    </xdr:from>
    <xdr:to>
      <xdr:col>8</xdr:col>
      <xdr:colOff>695325</xdr:colOff>
      <xdr:row>64</xdr:row>
      <xdr:rowOff>85725</xdr:rowOff>
    </xdr:to>
    <xdr:sp>
      <xdr:nvSpPr>
        <xdr:cNvPr id="6" name="6 Düz Bağlayıcı"/>
        <xdr:cNvSpPr>
          <a:spLocks/>
        </xdr:cNvSpPr>
      </xdr:nvSpPr>
      <xdr:spPr>
        <a:xfrm flipV="1">
          <a:off x="6467475" y="12477750"/>
          <a:ext cx="55911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742950</xdr:colOff>
      <xdr:row>68</xdr:row>
      <xdr:rowOff>161925</xdr:rowOff>
    </xdr:from>
    <xdr:to>
      <xdr:col>23</xdr:col>
      <xdr:colOff>457200</xdr:colOff>
      <xdr:row>68</xdr:row>
      <xdr:rowOff>161925</xdr:rowOff>
    </xdr:to>
    <xdr:sp>
      <xdr:nvSpPr>
        <xdr:cNvPr id="7" name="7 Düz Bağlayıcı"/>
        <xdr:cNvSpPr>
          <a:spLocks/>
        </xdr:cNvSpPr>
      </xdr:nvSpPr>
      <xdr:spPr>
        <a:xfrm flipV="1">
          <a:off x="19859625" y="13315950"/>
          <a:ext cx="55721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619125</xdr:colOff>
      <xdr:row>65</xdr:row>
      <xdr:rowOff>76200</xdr:rowOff>
    </xdr:from>
    <xdr:to>
      <xdr:col>14</xdr:col>
      <xdr:colOff>971550</xdr:colOff>
      <xdr:row>65</xdr:row>
      <xdr:rowOff>76200</xdr:rowOff>
    </xdr:to>
    <xdr:sp>
      <xdr:nvSpPr>
        <xdr:cNvPr id="8" name="8 Düz Bağlayıcı"/>
        <xdr:cNvSpPr>
          <a:spLocks/>
        </xdr:cNvSpPr>
      </xdr:nvSpPr>
      <xdr:spPr>
        <a:xfrm>
          <a:off x="12944475" y="12658725"/>
          <a:ext cx="5981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63"/>
  <sheetViews>
    <sheetView zoomScalePageLayoutView="0" workbookViewId="0" topLeftCell="I1">
      <pane ySplit="1" topLeftCell="A2" activePane="bottomLeft" state="frozen"/>
      <selection pane="topLeft" activeCell="A1" sqref="A1"/>
      <selection pane="bottomLeft" activeCell="I7" sqref="I7"/>
    </sheetView>
  </sheetViews>
  <sheetFormatPr defaultColWidth="8.8515625" defaultRowHeight="15"/>
  <cols>
    <col min="1" max="1" width="10.140625" style="0" bestFit="1" customWidth="1"/>
    <col min="2" max="2" width="17.7109375" style="0" customWidth="1"/>
    <col min="3" max="3" width="16.28125" style="0" customWidth="1"/>
    <col min="4" max="4" width="15.421875" style="0" customWidth="1"/>
    <col min="5" max="5" width="14.421875" style="0" customWidth="1"/>
    <col min="6" max="6" width="18.421875" style="0" customWidth="1"/>
    <col min="7" max="7" width="17.421875" style="0" customWidth="1"/>
    <col min="8" max="8" width="17.8515625" style="0" customWidth="1"/>
    <col min="9" max="9" width="17.28125" style="0" customWidth="1"/>
    <col min="10" max="10" width="12.421875" style="0" customWidth="1"/>
    <col min="11" max="11" width="16.421875" style="0" customWidth="1"/>
    <col min="12" max="12" width="10.140625" style="0" bestFit="1" customWidth="1"/>
  </cols>
  <sheetData>
    <row r="1" spans="1:11" ht="60.75" thickBot="1">
      <c r="A1" s="20" t="s">
        <v>0</v>
      </c>
      <c r="B1" s="20" t="s">
        <v>283</v>
      </c>
      <c r="C1" s="46" t="s">
        <v>282</v>
      </c>
      <c r="D1" s="20" t="s">
        <v>281</v>
      </c>
      <c r="E1" s="20" t="s">
        <v>255</v>
      </c>
      <c r="F1" s="20" t="s">
        <v>278</v>
      </c>
      <c r="G1" s="20" t="s">
        <v>279</v>
      </c>
      <c r="H1" s="20" t="s">
        <v>280</v>
      </c>
      <c r="I1" s="132" t="s">
        <v>256</v>
      </c>
      <c r="J1" s="62" t="s">
        <v>257</v>
      </c>
      <c r="K1" s="50" t="s">
        <v>258</v>
      </c>
    </row>
    <row r="2" spans="1:11" ht="15">
      <c r="A2" s="60">
        <v>39448</v>
      </c>
      <c r="B2" s="13">
        <v>8449577</v>
      </c>
      <c r="C2" s="9">
        <v>3124938</v>
      </c>
      <c r="D2" s="13">
        <v>2188536.741667897</v>
      </c>
      <c r="E2" s="13">
        <f>SUM(B2:D2)</f>
        <v>13763051.741667897</v>
      </c>
      <c r="F2" s="13"/>
      <c r="G2" s="13"/>
      <c r="H2" s="13"/>
      <c r="I2" s="101"/>
      <c r="J2" s="59"/>
      <c r="K2" s="52"/>
    </row>
    <row r="3" spans="1:11" ht="15">
      <c r="A3" s="61">
        <v>39479</v>
      </c>
      <c r="B3" s="14">
        <v>8474374</v>
      </c>
      <c r="C3" s="11">
        <v>3120508</v>
      </c>
      <c r="D3" s="14">
        <v>2187729.3742594407</v>
      </c>
      <c r="E3" s="14">
        <f>SUM(B3:D3)</f>
        <v>13782611.37425944</v>
      </c>
      <c r="F3" s="14"/>
      <c r="G3" s="14"/>
      <c r="H3" s="102"/>
      <c r="I3" s="102"/>
      <c r="J3" s="59"/>
      <c r="K3" s="52"/>
    </row>
    <row r="4" spans="1:11" ht="15">
      <c r="A4" s="61">
        <v>39508</v>
      </c>
      <c r="B4" s="14">
        <v>8704188</v>
      </c>
      <c r="C4" s="11">
        <v>3114771</v>
      </c>
      <c r="D4" s="14">
        <v>2186579.1889824276</v>
      </c>
      <c r="E4" s="14">
        <f>SUM(B4:D4)</f>
        <v>14005538.188982427</v>
      </c>
      <c r="F4" s="14"/>
      <c r="G4" s="14"/>
      <c r="H4" s="102"/>
      <c r="I4" s="102"/>
      <c r="J4" s="59"/>
      <c r="K4" s="52"/>
    </row>
    <row r="5" spans="1:11" ht="15">
      <c r="A5" s="61">
        <v>39539</v>
      </c>
      <c r="B5" s="14">
        <v>10097779</v>
      </c>
      <c r="C5" s="11">
        <v>3116223</v>
      </c>
      <c r="D5" s="14">
        <v>2188697.8571152603</v>
      </c>
      <c r="E5" s="14">
        <f>SUM(B5:D5)</f>
        <v>15402699.857115261</v>
      </c>
      <c r="F5" s="14"/>
      <c r="G5" s="14"/>
      <c r="H5" s="102"/>
      <c r="I5" s="102"/>
      <c r="J5" s="59"/>
      <c r="K5" s="52"/>
    </row>
    <row r="6" spans="1:11" ht="15">
      <c r="A6" s="61">
        <v>39569</v>
      </c>
      <c r="B6" s="14">
        <v>9703722</v>
      </c>
      <c r="C6" s="11">
        <v>3090399</v>
      </c>
      <c r="D6" s="14">
        <v>2187336.431585037</v>
      </c>
      <c r="E6" s="14">
        <f>SUM(B6:D6)</f>
        <v>14981457.431585036</v>
      </c>
      <c r="F6" s="104"/>
      <c r="G6" s="14"/>
      <c r="H6" s="102"/>
      <c r="I6" s="102"/>
      <c r="J6" s="59"/>
      <c r="K6" s="52"/>
    </row>
    <row r="7" spans="1:11" ht="15">
      <c r="A7" s="61">
        <v>39600</v>
      </c>
      <c r="B7" s="14">
        <v>9188005</v>
      </c>
      <c r="C7" s="11">
        <v>3103104</v>
      </c>
      <c r="D7" s="14">
        <v>2187929.873482827</v>
      </c>
      <c r="E7" s="14">
        <f aca="true" t="shared" si="0" ref="E7:E44">SUM(B7:D7)</f>
        <v>14479038.873482827</v>
      </c>
      <c r="F7" s="14"/>
      <c r="G7" s="14"/>
      <c r="H7" s="102"/>
      <c r="I7" s="102"/>
      <c r="J7" s="59"/>
      <c r="K7" s="52"/>
    </row>
    <row r="8" spans="1:11" ht="15">
      <c r="A8" s="61">
        <v>39630</v>
      </c>
      <c r="B8" s="14">
        <v>9127041</v>
      </c>
      <c r="C8" s="11">
        <v>3136366</v>
      </c>
      <c r="D8" s="14">
        <v>2188256.579806648</v>
      </c>
      <c r="E8" s="14">
        <f t="shared" si="0"/>
        <v>14451663.579806648</v>
      </c>
      <c r="F8" s="14"/>
      <c r="G8" s="14"/>
      <c r="H8" s="102"/>
      <c r="I8" s="102"/>
      <c r="J8" s="59"/>
      <c r="K8" s="52"/>
    </row>
    <row r="9" spans="1:11" ht="15">
      <c r="A9" s="61">
        <v>39661</v>
      </c>
      <c r="B9" s="14">
        <v>9117005</v>
      </c>
      <c r="C9" s="11">
        <v>3143098</v>
      </c>
      <c r="D9" s="14">
        <v>2185030.6905160993</v>
      </c>
      <c r="E9" s="14">
        <f t="shared" si="0"/>
        <v>14445133.6905161</v>
      </c>
      <c r="F9" s="14"/>
      <c r="G9" s="14"/>
      <c r="H9" s="102"/>
      <c r="I9" s="102"/>
      <c r="J9" s="59"/>
      <c r="K9" s="52"/>
    </row>
    <row r="10" spans="1:11" ht="15">
      <c r="A10" s="61">
        <v>39692</v>
      </c>
      <c r="B10" s="14">
        <v>9163639</v>
      </c>
      <c r="C10" s="11">
        <v>3143137</v>
      </c>
      <c r="D10" s="14">
        <v>2183772.1998550254</v>
      </c>
      <c r="E10" s="14">
        <f t="shared" si="0"/>
        <v>14490548.199855026</v>
      </c>
      <c r="F10" s="104"/>
      <c r="G10" s="14"/>
      <c r="H10" s="102"/>
      <c r="I10" s="102"/>
      <c r="J10" s="59"/>
      <c r="K10" s="52"/>
    </row>
    <row r="11" spans="1:13" ht="15">
      <c r="A11" s="61">
        <v>39722</v>
      </c>
      <c r="B11" s="14">
        <v>9119936</v>
      </c>
      <c r="C11" s="11">
        <v>3034113</v>
      </c>
      <c r="D11" s="14">
        <v>2187772.3383787386</v>
      </c>
      <c r="E11" s="14">
        <f t="shared" si="0"/>
        <v>14341821.338378739</v>
      </c>
      <c r="F11" s="116">
        <v>8823939</v>
      </c>
      <c r="G11" s="116">
        <v>3045371</v>
      </c>
      <c r="H11" s="116">
        <v>2181695</v>
      </c>
      <c r="I11" s="116">
        <v>14082673</v>
      </c>
      <c r="J11" s="51">
        <f>(E11/$E$11)*100</f>
        <v>100</v>
      </c>
      <c r="K11" s="52">
        <f>I11/$I$11*100</f>
        <v>100</v>
      </c>
      <c r="L11" s="10"/>
      <c r="M11" s="64"/>
    </row>
    <row r="12" spans="1:13" ht="15">
      <c r="A12" s="61">
        <v>39753</v>
      </c>
      <c r="B12" s="14">
        <v>9022823</v>
      </c>
      <c r="C12" s="11">
        <v>3038435</v>
      </c>
      <c r="D12" s="14">
        <v>2199424.56556641</v>
      </c>
      <c r="E12" s="14">
        <f t="shared" si="0"/>
        <v>14260682.56556641</v>
      </c>
      <c r="F12" s="116">
        <v>8817570</v>
      </c>
      <c r="G12" s="116">
        <v>3048188</v>
      </c>
      <c r="H12" s="116">
        <v>2196709</v>
      </c>
      <c r="I12" s="116">
        <v>14083540</v>
      </c>
      <c r="J12" s="51">
        <f>(E12/$E$11)*100</f>
        <v>99.43425056763745</v>
      </c>
      <c r="K12" s="52">
        <f aca="true" t="shared" si="1" ref="K12:K59">I12/$I$11*100</f>
        <v>100.00615650168119</v>
      </c>
      <c r="L12" s="10"/>
      <c r="M12" s="64"/>
    </row>
    <row r="13" spans="1:13" ht="15">
      <c r="A13" s="61">
        <v>39783</v>
      </c>
      <c r="B13" s="14">
        <v>8802989</v>
      </c>
      <c r="C13" s="11">
        <v>3025650</v>
      </c>
      <c r="D13" s="14">
        <v>2205675.844924122</v>
      </c>
      <c r="E13" s="14">
        <f t="shared" si="0"/>
        <v>14034314.844924122</v>
      </c>
      <c r="F13" s="116">
        <v>8771563</v>
      </c>
      <c r="G13" s="116">
        <v>3054915</v>
      </c>
      <c r="H13" s="116">
        <v>2197364</v>
      </c>
      <c r="I13" s="116">
        <v>14041437</v>
      </c>
      <c r="J13" s="51">
        <f aca="true" t="shared" si="2" ref="J13:J63">(E13/$E$11)*100</f>
        <v>97.85587558093664</v>
      </c>
      <c r="K13" s="52">
        <f t="shared" si="1"/>
        <v>99.70718627067461</v>
      </c>
      <c r="L13" s="10"/>
      <c r="M13" s="64"/>
    </row>
    <row r="14" spans="1:13" ht="15">
      <c r="A14" s="61">
        <v>39814</v>
      </c>
      <c r="B14" s="14">
        <v>8481011</v>
      </c>
      <c r="C14" s="11">
        <v>3042821</v>
      </c>
      <c r="D14" s="14">
        <v>2208984.3586915084</v>
      </c>
      <c r="E14" s="14">
        <f t="shared" si="0"/>
        <v>13732816.358691508</v>
      </c>
      <c r="F14" s="116">
        <v>8752408</v>
      </c>
      <c r="G14" s="116">
        <v>3057327</v>
      </c>
      <c r="H14" s="116">
        <v>2208798</v>
      </c>
      <c r="I14" s="116">
        <v>14022534</v>
      </c>
      <c r="J14" s="51">
        <f t="shared" si="2"/>
        <v>95.75364268373967</v>
      </c>
      <c r="K14" s="52">
        <f t="shared" si="1"/>
        <v>99.57295749180571</v>
      </c>
      <c r="L14" s="10"/>
      <c r="M14" s="64"/>
    </row>
    <row r="15" spans="1:13" ht="15">
      <c r="A15" s="61">
        <v>39845</v>
      </c>
      <c r="B15" s="14">
        <v>8362290</v>
      </c>
      <c r="C15" s="11">
        <v>3052613</v>
      </c>
      <c r="D15" s="14">
        <v>2213459.802852991</v>
      </c>
      <c r="E15" s="14">
        <f t="shared" si="0"/>
        <v>13628362.802852992</v>
      </c>
      <c r="F15" s="116">
        <v>8737851</v>
      </c>
      <c r="G15" s="116">
        <v>3050705</v>
      </c>
      <c r="H15" s="116">
        <v>2212941</v>
      </c>
      <c r="I15" s="116">
        <v>13998981</v>
      </c>
      <c r="J15" s="51">
        <f t="shared" si="2"/>
        <v>95.02532824323693</v>
      </c>
      <c r="K15" s="52">
        <f t="shared" si="1"/>
        <v>99.40570941326267</v>
      </c>
      <c r="L15" s="10"/>
      <c r="M15" s="64"/>
    </row>
    <row r="16" spans="1:13" ht="15">
      <c r="A16" s="61">
        <v>39873</v>
      </c>
      <c r="B16" s="14">
        <v>8410234</v>
      </c>
      <c r="C16" s="11">
        <v>3052927</v>
      </c>
      <c r="D16" s="14">
        <v>2279020</v>
      </c>
      <c r="E16" s="14">
        <f t="shared" si="0"/>
        <v>13742181</v>
      </c>
      <c r="F16" s="116">
        <v>8721489</v>
      </c>
      <c r="G16" s="116">
        <v>3041234</v>
      </c>
      <c r="H16" s="116">
        <v>2282009</v>
      </c>
      <c r="I16" s="116">
        <v>13985154</v>
      </c>
      <c r="J16" s="51">
        <f t="shared" si="2"/>
        <v>95.8189387231167</v>
      </c>
      <c r="K16" s="52">
        <f t="shared" si="1"/>
        <v>99.30752492797355</v>
      </c>
      <c r="L16" s="10"/>
      <c r="M16" s="64"/>
    </row>
    <row r="17" spans="1:13" ht="15">
      <c r="A17" s="61">
        <v>39904</v>
      </c>
      <c r="B17" s="14">
        <v>8503053</v>
      </c>
      <c r="C17" s="11">
        <v>3067756</v>
      </c>
      <c r="D17" s="14">
        <v>2271908</v>
      </c>
      <c r="E17" s="14">
        <f t="shared" si="0"/>
        <v>13842717</v>
      </c>
      <c r="F17" s="116">
        <v>8721009</v>
      </c>
      <c r="G17" s="116">
        <v>3043467</v>
      </c>
      <c r="H17" s="116">
        <v>2274714</v>
      </c>
      <c r="I17" s="116">
        <v>13972045</v>
      </c>
      <c r="J17" s="51">
        <f t="shared" si="2"/>
        <v>96.51993755463168</v>
      </c>
      <c r="K17" s="52">
        <f t="shared" si="1"/>
        <v>99.2144389065911</v>
      </c>
      <c r="L17" s="10"/>
      <c r="M17" s="64"/>
    </row>
    <row r="18" spans="1:13" ht="15">
      <c r="A18" s="61">
        <v>39934</v>
      </c>
      <c r="B18" s="14">
        <v>8674726</v>
      </c>
      <c r="C18" s="11">
        <v>3085783</v>
      </c>
      <c r="D18" s="14">
        <v>2270276</v>
      </c>
      <c r="E18" s="14">
        <f t="shared" si="0"/>
        <v>14030785</v>
      </c>
      <c r="F18" s="116">
        <v>8726461</v>
      </c>
      <c r="G18" s="116">
        <v>3059579</v>
      </c>
      <c r="H18" s="116">
        <v>2273674</v>
      </c>
      <c r="I18" s="116">
        <v>13975766</v>
      </c>
      <c r="J18" s="51">
        <f t="shared" si="2"/>
        <v>97.83126333092433</v>
      </c>
      <c r="K18" s="52">
        <f t="shared" si="1"/>
        <v>99.24086144725509</v>
      </c>
      <c r="L18" s="10"/>
      <c r="M18" s="64"/>
    </row>
    <row r="19" spans="1:13" ht="15">
      <c r="A19" s="61">
        <v>39965</v>
      </c>
      <c r="B19" s="14">
        <v>8922743</v>
      </c>
      <c r="C19" s="11">
        <v>3051391</v>
      </c>
      <c r="D19" s="14">
        <v>2271485</v>
      </c>
      <c r="E19" s="14">
        <f t="shared" si="0"/>
        <v>14245619</v>
      </c>
      <c r="F19" s="116">
        <v>8774103</v>
      </c>
      <c r="G19" s="116">
        <v>3042929</v>
      </c>
      <c r="H19" s="116">
        <v>2260607</v>
      </c>
      <c r="I19" s="116">
        <v>14015527</v>
      </c>
      <c r="J19" s="51">
        <f t="shared" si="2"/>
        <v>99.32921812293603</v>
      </c>
      <c r="K19" s="52">
        <f t="shared" si="1"/>
        <v>99.52320131270534</v>
      </c>
      <c r="L19" s="10"/>
      <c r="M19" s="64"/>
    </row>
    <row r="20" spans="1:50" ht="15">
      <c r="A20" s="61">
        <v>39995</v>
      </c>
      <c r="B20" s="14">
        <v>9013349</v>
      </c>
      <c r="C20" s="11">
        <v>2877507</v>
      </c>
      <c r="D20" s="14">
        <v>2260614</v>
      </c>
      <c r="E20" s="14">
        <f t="shared" si="0"/>
        <v>14151470</v>
      </c>
      <c r="F20" s="116">
        <v>8779059</v>
      </c>
      <c r="G20" s="116">
        <v>2869085</v>
      </c>
      <c r="H20" s="116">
        <v>2261517</v>
      </c>
      <c r="I20" s="116">
        <v>13971204</v>
      </c>
      <c r="J20" s="51">
        <f t="shared" si="2"/>
        <v>98.67275338405341</v>
      </c>
      <c r="K20" s="52">
        <f t="shared" si="1"/>
        <v>99.2084670289511</v>
      </c>
      <c r="L20" s="10"/>
      <c r="M20" s="64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</row>
    <row r="21" spans="1:50" ht="15">
      <c r="A21" s="61">
        <v>40026</v>
      </c>
      <c r="B21" s="14">
        <v>8977653</v>
      </c>
      <c r="C21" s="11">
        <v>2837520</v>
      </c>
      <c r="D21" s="14">
        <v>2248048</v>
      </c>
      <c r="E21" s="14">
        <f t="shared" si="0"/>
        <v>14063221</v>
      </c>
      <c r="F21" s="116">
        <v>8823528</v>
      </c>
      <c r="G21" s="116">
        <v>2842591</v>
      </c>
      <c r="H21" s="116">
        <v>2259082</v>
      </c>
      <c r="I21" s="116">
        <v>13996741</v>
      </c>
      <c r="J21" s="51">
        <f t="shared" si="2"/>
        <v>98.0574270742503</v>
      </c>
      <c r="K21" s="52">
        <f t="shared" si="1"/>
        <v>99.38980334202179</v>
      </c>
      <c r="L21" s="10"/>
      <c r="M21" s="64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</row>
    <row r="22" spans="1:50" ht="15">
      <c r="A22" s="61">
        <v>40057</v>
      </c>
      <c r="B22" s="14">
        <v>8950211</v>
      </c>
      <c r="C22" s="11">
        <v>2878242</v>
      </c>
      <c r="D22" s="14">
        <v>2262750</v>
      </c>
      <c r="E22" s="14">
        <f t="shared" si="0"/>
        <v>14091203</v>
      </c>
      <c r="F22" s="116">
        <v>8855744</v>
      </c>
      <c r="G22" s="116">
        <v>2889354</v>
      </c>
      <c r="H22" s="116">
        <v>2265763</v>
      </c>
      <c r="I22" s="116">
        <v>14036346</v>
      </c>
      <c r="J22" s="51">
        <f t="shared" si="2"/>
        <v>98.25253478992877</v>
      </c>
      <c r="K22" s="52">
        <f t="shared" si="1"/>
        <v>99.67103546322491</v>
      </c>
      <c r="L22" s="10"/>
      <c r="M22" s="64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</row>
    <row r="23" spans="1:13" ht="15">
      <c r="A23" s="61">
        <v>40087</v>
      </c>
      <c r="B23" s="14">
        <v>9046769</v>
      </c>
      <c r="C23" s="11">
        <v>2891157</v>
      </c>
      <c r="D23" s="14">
        <v>2279402</v>
      </c>
      <c r="E23" s="14">
        <f t="shared" si="0"/>
        <v>14217328</v>
      </c>
      <c r="F23" s="116">
        <v>8920723</v>
      </c>
      <c r="G23" s="116">
        <v>2901953</v>
      </c>
      <c r="H23" s="116">
        <v>2268508</v>
      </c>
      <c r="I23" s="116">
        <v>14089874</v>
      </c>
      <c r="J23" s="51">
        <f t="shared" si="2"/>
        <v>99.13195586919218</v>
      </c>
      <c r="K23" s="52">
        <f t="shared" si="1"/>
        <v>100.05113375848462</v>
      </c>
      <c r="L23" s="10"/>
      <c r="M23" s="64"/>
    </row>
    <row r="24" spans="1:13" ht="15">
      <c r="A24" s="61">
        <v>40118</v>
      </c>
      <c r="B24" s="14">
        <v>8975981</v>
      </c>
      <c r="C24" s="11">
        <v>2898808</v>
      </c>
      <c r="D24" s="14">
        <v>2266276</v>
      </c>
      <c r="E24" s="14">
        <f t="shared" si="0"/>
        <v>14141065</v>
      </c>
      <c r="F24" s="116">
        <v>8967985</v>
      </c>
      <c r="G24" s="116">
        <v>2908249</v>
      </c>
      <c r="H24" s="116">
        <v>2266321</v>
      </c>
      <c r="I24" s="116">
        <v>14132603</v>
      </c>
      <c r="J24" s="51">
        <f t="shared" si="2"/>
        <v>98.60020332395639</v>
      </c>
      <c r="K24" s="52">
        <f t="shared" si="1"/>
        <v>100.35454916832904</v>
      </c>
      <c r="L24" s="10"/>
      <c r="M24" s="64"/>
    </row>
    <row r="25" spans="1:13" ht="15">
      <c r="A25" s="61">
        <v>40148</v>
      </c>
      <c r="B25" s="14">
        <v>9030202</v>
      </c>
      <c r="C25" s="11">
        <v>2847081</v>
      </c>
      <c r="D25" s="14">
        <v>2241418</v>
      </c>
      <c r="E25" s="14">
        <f t="shared" si="0"/>
        <v>14118701</v>
      </c>
      <c r="F25" s="116">
        <v>9063127</v>
      </c>
      <c r="G25" s="116">
        <v>2874727</v>
      </c>
      <c r="H25" s="116">
        <v>2231564</v>
      </c>
      <c r="I25" s="116">
        <v>14192045</v>
      </c>
      <c r="J25" s="51">
        <f t="shared" si="2"/>
        <v>98.44426775989973</v>
      </c>
      <c r="K25" s="52">
        <f t="shared" si="1"/>
        <v>100.77664233203456</v>
      </c>
      <c r="L25" s="10"/>
      <c r="M25" s="64"/>
    </row>
    <row r="26" spans="1:13" ht="15">
      <c r="A26" s="61">
        <v>40179</v>
      </c>
      <c r="B26" s="14">
        <v>8874966</v>
      </c>
      <c r="C26" s="11">
        <v>2851378</v>
      </c>
      <c r="D26" s="14">
        <v>2224741</v>
      </c>
      <c r="E26" s="14">
        <f t="shared" si="0"/>
        <v>13951085</v>
      </c>
      <c r="F26" s="116">
        <v>9129963</v>
      </c>
      <c r="G26" s="116">
        <v>2865085</v>
      </c>
      <c r="H26" s="116">
        <v>2224664</v>
      </c>
      <c r="I26" s="116">
        <v>14247157</v>
      </c>
      <c r="J26" s="51">
        <f t="shared" si="2"/>
        <v>97.27554590759594</v>
      </c>
      <c r="K26" s="52">
        <f t="shared" si="1"/>
        <v>101.16798849195744</v>
      </c>
      <c r="L26" s="10"/>
      <c r="M26" s="64"/>
    </row>
    <row r="27" spans="1:13" ht="15">
      <c r="A27" s="61">
        <v>40210</v>
      </c>
      <c r="B27" s="14">
        <v>8900113</v>
      </c>
      <c r="C27" s="11">
        <v>2870824</v>
      </c>
      <c r="D27" s="14">
        <v>2232394</v>
      </c>
      <c r="E27" s="14">
        <f t="shared" si="0"/>
        <v>14003331</v>
      </c>
      <c r="F27" s="116">
        <v>9222018</v>
      </c>
      <c r="G27" s="116">
        <v>2869032</v>
      </c>
      <c r="H27" s="116">
        <v>2230050</v>
      </c>
      <c r="I27" s="116">
        <v>14343879</v>
      </c>
      <c r="J27" s="51">
        <f t="shared" si="2"/>
        <v>97.6398371560177</v>
      </c>
      <c r="K27" s="52">
        <f t="shared" si="1"/>
        <v>101.85480412702901</v>
      </c>
      <c r="L27" s="10"/>
      <c r="M27" s="64"/>
    </row>
    <row r="28" spans="1:13" ht="15">
      <c r="A28" s="61">
        <v>40238</v>
      </c>
      <c r="B28" s="14">
        <v>9136036</v>
      </c>
      <c r="C28" s="11">
        <v>2878843</v>
      </c>
      <c r="D28" s="14">
        <v>2233661</v>
      </c>
      <c r="E28" s="14">
        <f t="shared" si="0"/>
        <v>14248540</v>
      </c>
      <c r="F28" s="116">
        <v>9315643</v>
      </c>
      <c r="G28" s="116">
        <v>2867637</v>
      </c>
      <c r="H28" s="116">
        <v>2234940</v>
      </c>
      <c r="I28" s="116">
        <v>14424491</v>
      </c>
      <c r="J28" s="51">
        <f t="shared" si="2"/>
        <v>99.34958513163792</v>
      </c>
      <c r="K28" s="52">
        <f t="shared" si="1"/>
        <v>102.42722386581013</v>
      </c>
      <c r="L28" s="10"/>
      <c r="M28" s="64"/>
    </row>
    <row r="29" spans="1:13" ht="15">
      <c r="A29" s="61">
        <v>40269</v>
      </c>
      <c r="B29" s="14">
        <v>9361665</v>
      </c>
      <c r="C29" s="11">
        <v>2888488</v>
      </c>
      <c r="D29" s="14">
        <v>2228659</v>
      </c>
      <c r="E29" s="14">
        <f t="shared" si="0"/>
        <v>14478812</v>
      </c>
      <c r="F29" s="116">
        <v>9404234</v>
      </c>
      <c r="G29" s="116">
        <v>2865457</v>
      </c>
      <c r="H29" s="116">
        <v>2235508</v>
      </c>
      <c r="I29" s="116">
        <v>14516010</v>
      </c>
      <c r="J29" s="51">
        <f t="shared" si="2"/>
        <v>100.955183155536</v>
      </c>
      <c r="K29" s="52">
        <f t="shared" si="1"/>
        <v>103.07709338986994</v>
      </c>
      <c r="L29" s="10"/>
      <c r="M29" s="64"/>
    </row>
    <row r="30" spans="1:13" ht="15">
      <c r="A30" s="61">
        <v>40299</v>
      </c>
      <c r="B30" s="14">
        <v>9604589</v>
      </c>
      <c r="C30" s="11">
        <v>2896308</v>
      </c>
      <c r="D30" s="14">
        <v>2220134</v>
      </c>
      <c r="E30" s="14">
        <f t="shared" si="0"/>
        <v>14721031</v>
      </c>
      <c r="F30" s="116">
        <v>9504817</v>
      </c>
      <c r="G30" s="116">
        <v>2871814</v>
      </c>
      <c r="H30" s="116">
        <v>2231966</v>
      </c>
      <c r="I30" s="116">
        <v>14613732</v>
      </c>
      <c r="J30" s="51">
        <f t="shared" si="2"/>
        <v>102.64408301201253</v>
      </c>
      <c r="K30" s="52">
        <f t="shared" si="1"/>
        <v>103.7710099496026</v>
      </c>
      <c r="L30" s="10"/>
      <c r="M30" s="64"/>
    </row>
    <row r="31" spans="1:13" ht="15">
      <c r="A31" s="61">
        <v>40330</v>
      </c>
      <c r="B31" s="14">
        <v>9743072</v>
      </c>
      <c r="C31" s="11">
        <v>2888898</v>
      </c>
      <c r="D31" s="14">
        <v>2250200.232</v>
      </c>
      <c r="E31" s="14">
        <f t="shared" si="0"/>
        <v>14882170.232</v>
      </c>
      <c r="F31" s="116">
        <v>9539756</v>
      </c>
      <c r="G31" s="116">
        <v>2880716</v>
      </c>
      <c r="H31" s="116">
        <v>2238228</v>
      </c>
      <c r="I31" s="116">
        <v>14646163</v>
      </c>
      <c r="J31" s="51">
        <f t="shared" si="2"/>
        <v>103.76764485397186</v>
      </c>
      <c r="K31" s="52">
        <f t="shared" si="1"/>
        <v>104.00130003728695</v>
      </c>
      <c r="L31" s="10"/>
      <c r="M31" s="64"/>
    </row>
    <row r="32" spans="1:13" ht="15">
      <c r="A32" s="61">
        <v>40360</v>
      </c>
      <c r="B32" s="14">
        <v>9976855</v>
      </c>
      <c r="C32" s="11">
        <v>2926292</v>
      </c>
      <c r="D32" s="14">
        <v>2238882</v>
      </c>
      <c r="E32" s="14">
        <f t="shared" si="0"/>
        <v>15142029</v>
      </c>
      <c r="F32" s="116">
        <v>9676807</v>
      </c>
      <c r="G32" s="116">
        <v>2917652</v>
      </c>
      <c r="H32" s="116">
        <v>2237468</v>
      </c>
      <c r="I32" s="116">
        <v>14853139</v>
      </c>
      <c r="J32" s="51">
        <f t="shared" si="2"/>
        <v>105.57954002313433</v>
      </c>
      <c r="K32" s="52">
        <f t="shared" si="1"/>
        <v>105.47102101994415</v>
      </c>
      <c r="L32" s="10"/>
      <c r="M32" s="64"/>
    </row>
    <row r="33" spans="1:13" ht="15">
      <c r="A33" s="61">
        <v>40391</v>
      </c>
      <c r="B33" s="14">
        <v>9937919</v>
      </c>
      <c r="C33" s="11">
        <v>2935390</v>
      </c>
      <c r="D33" s="14">
        <v>2244534</v>
      </c>
      <c r="E33" s="14">
        <f t="shared" si="0"/>
        <v>15117843</v>
      </c>
      <c r="F33" s="116">
        <v>9779605</v>
      </c>
      <c r="G33" s="116">
        <v>2940191</v>
      </c>
      <c r="H33" s="116">
        <v>2253354</v>
      </c>
      <c r="I33" s="116">
        <v>14968220</v>
      </c>
      <c r="J33" s="51">
        <f t="shared" si="2"/>
        <v>105.4109003543687</v>
      </c>
      <c r="K33" s="52">
        <f t="shared" si="1"/>
        <v>106.28820253086897</v>
      </c>
      <c r="L33" s="10"/>
      <c r="M33" s="64"/>
    </row>
    <row r="34" spans="1:13" ht="15">
      <c r="A34" s="61">
        <v>40422</v>
      </c>
      <c r="B34" s="14">
        <v>9959685</v>
      </c>
      <c r="C34" s="11">
        <v>2900001</v>
      </c>
      <c r="D34" s="14">
        <v>2246537</v>
      </c>
      <c r="E34" s="14">
        <f t="shared" si="0"/>
        <v>15106223</v>
      </c>
      <c r="F34" s="116">
        <v>9853967</v>
      </c>
      <c r="G34" s="116">
        <v>2911432</v>
      </c>
      <c r="H34" s="116">
        <v>2249879</v>
      </c>
      <c r="I34" s="116">
        <v>15024666</v>
      </c>
      <c r="J34" s="51">
        <f t="shared" si="2"/>
        <v>105.32987856692735</v>
      </c>
      <c r="K34" s="52">
        <f t="shared" si="1"/>
        <v>106.6890213242898</v>
      </c>
      <c r="L34" s="10"/>
      <c r="M34" s="64"/>
    </row>
    <row r="35" spans="1:13" ht="15">
      <c r="A35" s="61">
        <v>40452</v>
      </c>
      <c r="B35" s="14">
        <v>9992591</v>
      </c>
      <c r="C35" s="11">
        <v>2912220.72069272</v>
      </c>
      <c r="D35" s="14">
        <v>2263441.58976</v>
      </c>
      <c r="E35" s="14">
        <f t="shared" si="0"/>
        <v>15168253.31045272</v>
      </c>
      <c r="F35" s="116">
        <v>9940029</v>
      </c>
      <c r="G35" s="116">
        <v>2923645</v>
      </c>
      <c r="H35" s="116">
        <v>2248655</v>
      </c>
      <c r="I35" s="116">
        <v>15126167</v>
      </c>
      <c r="J35" s="51">
        <f t="shared" si="2"/>
        <v>105.76239204613746</v>
      </c>
      <c r="K35" s="52">
        <f t="shared" si="1"/>
        <v>107.40977227831677</v>
      </c>
      <c r="L35" s="10"/>
      <c r="M35" s="64"/>
    </row>
    <row r="36" spans="1:13" ht="15">
      <c r="A36" s="61">
        <v>40483</v>
      </c>
      <c r="B36" s="14">
        <v>9914876</v>
      </c>
      <c r="C36" s="11">
        <v>2926501</v>
      </c>
      <c r="D36" s="14">
        <v>2260299</v>
      </c>
      <c r="E36" s="14">
        <f t="shared" si="0"/>
        <v>15101676</v>
      </c>
      <c r="F36" s="116">
        <v>10028954</v>
      </c>
      <c r="G36" s="116">
        <v>2936662</v>
      </c>
      <c r="H36" s="116">
        <v>2266900</v>
      </c>
      <c r="I36" s="116">
        <v>15234765</v>
      </c>
      <c r="J36" s="51">
        <f t="shared" si="2"/>
        <v>105.29817408607573</v>
      </c>
      <c r="K36" s="52">
        <f t="shared" si="1"/>
        <v>108.18091849466363</v>
      </c>
      <c r="L36" s="10"/>
      <c r="M36" s="64"/>
    </row>
    <row r="37" spans="1:13" ht="15">
      <c r="A37" s="61">
        <v>40513</v>
      </c>
      <c r="B37" s="14">
        <v>10030810</v>
      </c>
      <c r="C37" s="11">
        <v>2963322</v>
      </c>
      <c r="D37" s="14">
        <v>2282511</v>
      </c>
      <c r="E37" s="14">
        <f t="shared" si="0"/>
        <v>15276643</v>
      </c>
      <c r="F37" s="116">
        <v>10137106</v>
      </c>
      <c r="G37" s="116">
        <v>2992378</v>
      </c>
      <c r="H37" s="116">
        <v>2277193</v>
      </c>
      <c r="I37" s="116">
        <v>15407138</v>
      </c>
      <c r="J37" s="51">
        <f t="shared" si="2"/>
        <v>106.51815163196656</v>
      </c>
      <c r="K37" s="52">
        <f t="shared" si="1"/>
        <v>109.40492618127256</v>
      </c>
      <c r="L37" s="10"/>
      <c r="M37" s="64"/>
    </row>
    <row r="38" spans="1:13" ht="15">
      <c r="A38" s="61">
        <v>40544</v>
      </c>
      <c r="B38" s="14">
        <v>9960858</v>
      </c>
      <c r="C38" s="11">
        <v>2991561.6954112365</v>
      </c>
      <c r="D38" s="14">
        <v>2287486.867606679</v>
      </c>
      <c r="E38" s="14">
        <f t="shared" si="0"/>
        <v>15239906.563017916</v>
      </c>
      <c r="F38" s="116">
        <v>10235242</v>
      </c>
      <c r="G38" s="116">
        <v>3005976</v>
      </c>
      <c r="H38" s="116">
        <v>2288643</v>
      </c>
      <c r="I38" s="116">
        <v>15530597</v>
      </c>
      <c r="J38" s="51">
        <f t="shared" si="2"/>
        <v>106.26200259681036</v>
      </c>
      <c r="K38" s="52">
        <f t="shared" si="1"/>
        <v>110.28159923900812</v>
      </c>
      <c r="L38" s="10"/>
      <c r="M38" s="64"/>
    </row>
    <row r="39" spans="1:13" ht="15">
      <c r="A39" s="61">
        <v>40575</v>
      </c>
      <c r="B39" s="14">
        <v>9970036</v>
      </c>
      <c r="C39" s="11">
        <v>3027766.3283948246</v>
      </c>
      <c r="D39" s="14">
        <v>2301439</v>
      </c>
      <c r="E39" s="14">
        <f t="shared" si="0"/>
        <v>15299241.328394825</v>
      </c>
      <c r="F39" s="116">
        <v>10341835</v>
      </c>
      <c r="G39" s="116">
        <v>3025781</v>
      </c>
      <c r="H39" s="116">
        <v>2299477</v>
      </c>
      <c r="I39" s="116">
        <v>15667939</v>
      </c>
      <c r="J39" s="51">
        <f t="shared" si="2"/>
        <v>106.67572107772692</v>
      </c>
      <c r="K39" s="52">
        <f t="shared" si="1"/>
        <v>111.25685443381381</v>
      </c>
      <c r="L39" s="10"/>
      <c r="M39" s="64"/>
    </row>
    <row r="40" spans="1:13" ht="15">
      <c r="A40" s="61">
        <v>40603</v>
      </c>
      <c r="B40" s="14">
        <v>10252034</v>
      </c>
      <c r="C40" s="11">
        <v>3059010</v>
      </c>
      <c r="D40" s="14">
        <v>2306478</v>
      </c>
      <c r="E40" s="14">
        <f t="shared" si="0"/>
        <v>15617522</v>
      </c>
      <c r="F40" s="116">
        <v>10415239</v>
      </c>
      <c r="G40" s="116">
        <v>3046697</v>
      </c>
      <c r="H40" s="116">
        <v>2310031</v>
      </c>
      <c r="I40" s="116">
        <v>15770128</v>
      </c>
      <c r="J40" s="51">
        <f t="shared" si="2"/>
        <v>108.8949696940338</v>
      </c>
      <c r="K40" s="52">
        <f t="shared" si="1"/>
        <v>111.98249082400761</v>
      </c>
      <c r="L40" s="10"/>
      <c r="M40" s="64"/>
    </row>
    <row r="41" spans="1:13" ht="15">
      <c r="A41" s="61">
        <v>40634</v>
      </c>
      <c r="B41" s="14">
        <v>10511792</v>
      </c>
      <c r="C41" s="11">
        <v>3102039.400431247</v>
      </c>
      <c r="D41" s="14">
        <v>2305863</v>
      </c>
      <c r="E41" s="14">
        <f t="shared" si="0"/>
        <v>15919694.400431247</v>
      </c>
      <c r="F41" s="116">
        <v>10514939</v>
      </c>
      <c r="G41" s="116">
        <v>3076857</v>
      </c>
      <c r="H41" s="116">
        <v>2319157</v>
      </c>
      <c r="I41" s="116">
        <v>15908983</v>
      </c>
      <c r="J41" s="51">
        <f t="shared" si="2"/>
        <v>111.00190153554708</v>
      </c>
      <c r="K41" s="52">
        <f t="shared" si="1"/>
        <v>112.96848971782558</v>
      </c>
      <c r="L41" s="10"/>
      <c r="M41" s="64"/>
    </row>
    <row r="42" spans="1:13" ht="15">
      <c r="A42" s="61">
        <v>40664</v>
      </c>
      <c r="B42" s="14">
        <v>10771209</v>
      </c>
      <c r="C42" s="11">
        <v>3103246</v>
      </c>
      <c r="D42" s="14">
        <v>2312096</v>
      </c>
      <c r="E42" s="14">
        <f t="shared" si="0"/>
        <v>16186551</v>
      </c>
      <c r="F42" s="116">
        <v>10590853</v>
      </c>
      <c r="G42" s="116">
        <v>3076827</v>
      </c>
      <c r="H42" s="116">
        <v>2330116</v>
      </c>
      <c r="I42" s="116">
        <v>16011217</v>
      </c>
      <c r="J42" s="51">
        <f t="shared" si="2"/>
        <v>112.86258989076067</v>
      </c>
      <c r="K42" s="52">
        <f t="shared" si="1"/>
        <v>113.69444564962916</v>
      </c>
      <c r="L42" s="10"/>
      <c r="M42" s="64"/>
    </row>
    <row r="43" spans="1:13" ht="15">
      <c r="A43" s="61">
        <v>40695</v>
      </c>
      <c r="B43" s="14">
        <v>11045909</v>
      </c>
      <c r="C43" s="11">
        <v>3089309</v>
      </c>
      <c r="D43" s="14">
        <v>2370551</v>
      </c>
      <c r="E43" s="14">
        <f t="shared" si="0"/>
        <v>16505769</v>
      </c>
      <c r="F43" s="116">
        <v>10708270</v>
      </c>
      <c r="G43" s="116">
        <v>3080087</v>
      </c>
      <c r="H43" s="116">
        <v>2354679</v>
      </c>
      <c r="I43" s="116">
        <v>16164867</v>
      </c>
      <c r="J43" s="51">
        <f t="shared" si="2"/>
        <v>115.08837413718531</v>
      </c>
      <c r="K43" s="52">
        <f t="shared" si="1"/>
        <v>114.78550272380818</v>
      </c>
      <c r="L43" s="10"/>
      <c r="M43" s="64"/>
    </row>
    <row r="44" spans="1:13" ht="15">
      <c r="A44" s="61">
        <v>40725</v>
      </c>
      <c r="B44" s="14">
        <v>11112453</v>
      </c>
      <c r="C44" s="11">
        <v>3053242</v>
      </c>
      <c r="D44" s="14">
        <v>2376533</v>
      </c>
      <c r="E44" s="14">
        <f t="shared" si="0"/>
        <v>16542228</v>
      </c>
      <c r="F44" s="116">
        <v>10767572</v>
      </c>
      <c r="G44" s="116">
        <v>3044166</v>
      </c>
      <c r="H44" s="116">
        <v>2368231</v>
      </c>
      <c r="I44" s="116">
        <v>16220054</v>
      </c>
      <c r="J44" s="51">
        <f t="shared" si="2"/>
        <v>115.34258871105143</v>
      </c>
      <c r="K44" s="52">
        <f t="shared" si="1"/>
        <v>115.17738145308067</v>
      </c>
      <c r="L44" s="10"/>
      <c r="M44" s="64"/>
    </row>
    <row r="45" spans="1:13" ht="15">
      <c r="A45" s="61">
        <v>40756</v>
      </c>
      <c r="B45" s="14">
        <v>10886860</v>
      </c>
      <c r="C45" s="11">
        <v>3043525</v>
      </c>
      <c r="D45" s="14">
        <v>2509484</v>
      </c>
      <c r="E45" s="14">
        <f aca="true" t="shared" si="3" ref="E45:E50">SUM(B45:D45)</f>
        <v>16439869</v>
      </c>
      <c r="F45" s="116">
        <v>10852227</v>
      </c>
      <c r="G45" s="116">
        <v>3048091</v>
      </c>
      <c r="H45" s="116">
        <v>2516778</v>
      </c>
      <c r="I45" s="116">
        <v>16374929</v>
      </c>
      <c r="J45" s="51">
        <f t="shared" si="2"/>
        <v>114.6288788022124</v>
      </c>
      <c r="K45" s="52">
        <f t="shared" si="1"/>
        <v>116.27713715996957</v>
      </c>
      <c r="L45" s="10"/>
      <c r="M45" s="64"/>
    </row>
    <row r="46" spans="1:13" ht="15">
      <c r="A46" s="61">
        <v>40787</v>
      </c>
      <c r="B46" s="14">
        <v>11061597</v>
      </c>
      <c r="C46" s="14">
        <v>3020725</v>
      </c>
      <c r="D46" s="14">
        <v>2537648.3709038096</v>
      </c>
      <c r="E46" s="14">
        <f t="shared" si="3"/>
        <v>16619970.370903809</v>
      </c>
      <c r="F46" s="116">
        <v>10938934</v>
      </c>
      <c r="G46" s="116">
        <v>3032468</v>
      </c>
      <c r="H46" s="116">
        <v>2536847</v>
      </c>
      <c r="I46" s="116">
        <v>16468517</v>
      </c>
      <c r="J46" s="51">
        <f t="shared" si="2"/>
        <v>115.884656340187</v>
      </c>
      <c r="K46" s="52">
        <f t="shared" si="1"/>
        <v>116.94169849715321</v>
      </c>
      <c r="L46" s="10"/>
      <c r="M46" s="64"/>
    </row>
    <row r="47" spans="1:14" ht="15">
      <c r="A47" s="61">
        <v>40817</v>
      </c>
      <c r="B47" s="14">
        <v>11078121</v>
      </c>
      <c r="C47" s="14">
        <v>3023173</v>
      </c>
      <c r="D47" s="14">
        <v>2579366</v>
      </c>
      <c r="E47" s="14">
        <f t="shared" si="3"/>
        <v>16680660</v>
      </c>
      <c r="F47" s="116">
        <v>11015263</v>
      </c>
      <c r="G47" s="116">
        <v>3035122</v>
      </c>
      <c r="H47" s="116">
        <v>2543860</v>
      </c>
      <c r="I47" s="116">
        <v>16642211</v>
      </c>
      <c r="J47" s="51">
        <f t="shared" si="2"/>
        <v>116.30782176432868</v>
      </c>
      <c r="K47" s="52">
        <f t="shared" si="1"/>
        <v>118.17508650523945</v>
      </c>
      <c r="L47" s="3"/>
      <c r="M47" s="64"/>
      <c r="N47" s="64"/>
    </row>
    <row r="48" spans="1:14" ht="15">
      <c r="A48" s="61">
        <v>40848</v>
      </c>
      <c r="B48" s="3">
        <v>10984191</v>
      </c>
      <c r="C48" s="14">
        <v>3021556</v>
      </c>
      <c r="D48" s="3">
        <v>2543634</v>
      </c>
      <c r="E48" s="14">
        <f t="shared" si="3"/>
        <v>16549381</v>
      </c>
      <c r="F48" s="116">
        <v>11100780</v>
      </c>
      <c r="G48" s="116">
        <v>3032306</v>
      </c>
      <c r="H48" s="116">
        <v>2551800</v>
      </c>
      <c r="I48" s="116">
        <v>16665472</v>
      </c>
      <c r="J48" s="51">
        <f t="shared" si="2"/>
        <v>115.39246382684902</v>
      </c>
      <c r="K48" s="52">
        <f t="shared" si="1"/>
        <v>118.34026111378147</v>
      </c>
      <c r="M48" s="64"/>
      <c r="N48" s="64"/>
    </row>
    <row r="49" spans="1:14" ht="15">
      <c r="A49" s="61">
        <v>40878</v>
      </c>
      <c r="B49" s="3">
        <v>11030939</v>
      </c>
      <c r="C49" s="14">
        <v>3002517</v>
      </c>
      <c r="D49" s="3">
        <v>2554200</v>
      </c>
      <c r="E49" s="14">
        <f t="shared" si="3"/>
        <v>16587656</v>
      </c>
      <c r="F49" s="116">
        <v>11182515</v>
      </c>
      <c r="G49" s="116">
        <v>3032297</v>
      </c>
      <c r="H49" s="116">
        <v>2549325</v>
      </c>
      <c r="I49" s="116">
        <v>16762096</v>
      </c>
      <c r="J49" s="51">
        <f t="shared" si="2"/>
        <v>115.65934066973351</v>
      </c>
      <c r="K49" s="52">
        <f t="shared" si="1"/>
        <v>119.02638085823622</v>
      </c>
      <c r="M49" s="64"/>
      <c r="N49" s="64"/>
    </row>
    <row r="50" spans="1:14" ht="15">
      <c r="A50" s="61">
        <v>40909</v>
      </c>
      <c r="B50" s="3">
        <v>10957242</v>
      </c>
      <c r="C50" s="14">
        <v>3039975</v>
      </c>
      <c r="D50" s="3">
        <v>2563237</v>
      </c>
      <c r="E50" s="14">
        <f t="shared" si="3"/>
        <v>16560454</v>
      </c>
      <c r="F50" s="116">
        <v>11278299</v>
      </c>
      <c r="G50" s="116">
        <v>3054858</v>
      </c>
      <c r="H50" s="116">
        <v>2562197</v>
      </c>
      <c r="I50" s="116">
        <v>16885852</v>
      </c>
      <c r="J50" s="51">
        <f t="shared" si="2"/>
        <v>115.46967159383166</v>
      </c>
      <c r="K50" s="52">
        <f t="shared" si="1"/>
        <v>119.90516289059612</v>
      </c>
      <c r="M50" s="64"/>
      <c r="N50" s="64"/>
    </row>
    <row r="51" spans="1:14" ht="15">
      <c r="A51" s="61">
        <v>40940</v>
      </c>
      <c r="B51" s="3">
        <v>10845430</v>
      </c>
      <c r="C51" s="14">
        <v>3059708</v>
      </c>
      <c r="D51" s="3">
        <v>2576419</v>
      </c>
      <c r="E51" s="14">
        <f>SUM(B51:D51)</f>
        <v>16481557</v>
      </c>
      <c r="F51" s="116">
        <v>11326646</v>
      </c>
      <c r="G51" s="116">
        <v>3057927</v>
      </c>
      <c r="H51" s="116">
        <v>2573772</v>
      </c>
      <c r="I51" s="116">
        <v>16939989</v>
      </c>
      <c r="J51" s="51">
        <f t="shared" si="2"/>
        <v>114.91955318042713</v>
      </c>
      <c r="K51" s="52">
        <f t="shared" si="1"/>
        <v>120.28958564897445</v>
      </c>
      <c r="M51" s="64"/>
      <c r="N51" s="64"/>
    </row>
    <row r="52" spans="1:14" ht="15">
      <c r="A52" s="61">
        <v>40969</v>
      </c>
      <c r="B52" s="3">
        <v>11257343</v>
      </c>
      <c r="C52" s="14">
        <v>3068170</v>
      </c>
      <c r="D52" s="3">
        <v>2574644</v>
      </c>
      <c r="E52" s="14">
        <f>SUM(B52:D52)</f>
        <v>16900157</v>
      </c>
      <c r="F52" s="116">
        <v>11430960</v>
      </c>
      <c r="G52" s="116">
        <v>3055902</v>
      </c>
      <c r="H52" s="116">
        <v>2579579</v>
      </c>
      <c r="I52" s="116">
        <v>17055313</v>
      </c>
      <c r="J52" s="51">
        <f t="shared" si="2"/>
        <v>117.83828986054338</v>
      </c>
      <c r="K52" s="52">
        <f t="shared" si="1"/>
        <v>121.10849268459192</v>
      </c>
      <c r="M52" s="64"/>
      <c r="N52" s="64"/>
    </row>
    <row r="53" spans="1:14" ht="15">
      <c r="A53" s="61">
        <v>41000</v>
      </c>
      <c r="B53" s="3">
        <v>11521869</v>
      </c>
      <c r="C53" s="14">
        <v>3058583</v>
      </c>
      <c r="D53" s="3">
        <v>2569269</v>
      </c>
      <c r="E53" s="14">
        <f>SUM(B53:D53)</f>
        <v>17149721</v>
      </c>
      <c r="F53" s="116">
        <v>11499814</v>
      </c>
      <c r="G53" s="116">
        <v>3033984</v>
      </c>
      <c r="H53" s="116">
        <v>2586774</v>
      </c>
      <c r="I53" s="116">
        <v>17125931</v>
      </c>
      <c r="J53" s="51">
        <f t="shared" si="2"/>
        <v>119.57840357491636</v>
      </c>
      <c r="K53" s="52">
        <f t="shared" si="1"/>
        <v>121.60994578230992</v>
      </c>
      <c r="M53" s="64"/>
      <c r="N53" s="64"/>
    </row>
    <row r="54" spans="1:14" ht="15">
      <c r="A54" s="61">
        <v>41030</v>
      </c>
      <c r="B54" s="3">
        <v>11820778</v>
      </c>
      <c r="C54" s="14">
        <v>3044795</v>
      </c>
      <c r="D54" s="3">
        <v>2574350</v>
      </c>
      <c r="E54" s="14">
        <f>SUM(B54:D54)</f>
        <v>17439923</v>
      </c>
      <c r="F54" s="116">
        <v>11583726</v>
      </c>
      <c r="G54" s="116">
        <v>3019246</v>
      </c>
      <c r="H54" s="116">
        <v>2596346</v>
      </c>
      <c r="I54" s="116">
        <v>17217278</v>
      </c>
      <c r="J54" s="51">
        <f t="shared" si="2"/>
        <v>121.60187042165096</v>
      </c>
      <c r="K54" s="52">
        <f t="shared" si="1"/>
        <v>122.25859394732804</v>
      </c>
      <c r="M54" s="64"/>
      <c r="N54" s="64"/>
    </row>
    <row r="55" spans="1:14" ht="15">
      <c r="A55" s="61">
        <v>41061</v>
      </c>
      <c r="B55" s="3">
        <v>12087084</v>
      </c>
      <c r="C55" s="14">
        <v>3040162</v>
      </c>
      <c r="D55" s="3">
        <v>2610813</v>
      </c>
      <c r="E55" s="14">
        <f>SUM(B55:D55)</f>
        <v>17738059</v>
      </c>
      <c r="F55" s="116">
        <v>11657070</v>
      </c>
      <c r="G55" s="116">
        <v>3031078</v>
      </c>
      <c r="H55" s="116">
        <v>2598060</v>
      </c>
      <c r="I55" s="116">
        <v>17295078</v>
      </c>
      <c r="J55" s="51">
        <f t="shared" si="2"/>
        <v>123.68065799657484</v>
      </c>
      <c r="K55" s="52">
        <f t="shared" si="1"/>
        <v>122.81104588596212</v>
      </c>
      <c r="M55" s="64"/>
      <c r="N55" s="64"/>
    </row>
    <row r="56" spans="1:11" ht="15">
      <c r="A56" s="61">
        <v>41091</v>
      </c>
      <c r="B56" s="3">
        <v>12107944</v>
      </c>
      <c r="C56" s="14">
        <v>3042931</v>
      </c>
      <c r="D56" s="3">
        <v>2613791</v>
      </c>
      <c r="E56" s="14">
        <f>SUM(B56:D56)</f>
        <v>17764666</v>
      </c>
      <c r="F56" s="116">
        <v>11736983</v>
      </c>
      <c r="G56" s="116">
        <v>3033808</v>
      </c>
      <c r="H56" s="116">
        <v>2607596</v>
      </c>
      <c r="I56" s="116">
        <v>17386273</v>
      </c>
      <c r="J56" s="51">
        <f>(E56/$E$11)*100</f>
        <v>123.86617836649327</v>
      </c>
      <c r="K56" s="52">
        <f t="shared" si="1"/>
        <v>123.45861471043176</v>
      </c>
    </row>
    <row r="57" spans="1:11" ht="15">
      <c r="A57" s="61">
        <v>41122</v>
      </c>
      <c r="B57" s="3">
        <v>11716148</v>
      </c>
      <c r="C57" s="14">
        <v>3038438</v>
      </c>
      <c r="D57" s="3">
        <v>2600540</v>
      </c>
      <c r="E57" s="14">
        <f>SUM(B57:D57)</f>
        <v>17355126</v>
      </c>
      <c r="F57" s="116">
        <v>11789603</v>
      </c>
      <c r="G57" s="116">
        <v>3042571</v>
      </c>
      <c r="H57" s="116">
        <v>2614585</v>
      </c>
      <c r="I57" s="116">
        <v>17401947</v>
      </c>
      <c r="J57" s="51">
        <f t="shared" si="2"/>
        <v>121.01061357916691</v>
      </c>
      <c r="K57" s="52">
        <f t="shared" si="1"/>
        <v>123.56991460356994</v>
      </c>
    </row>
    <row r="58" spans="1:11" ht="15">
      <c r="A58" s="61">
        <v>41153</v>
      </c>
      <c r="B58" s="3">
        <v>12069085</v>
      </c>
      <c r="C58" s="14">
        <v>3035071</v>
      </c>
      <c r="D58" s="3">
        <v>2613470</v>
      </c>
      <c r="E58" s="14">
        <f>SUM(B58:D58)</f>
        <v>17717626</v>
      </c>
      <c r="F58" s="116">
        <v>11901256</v>
      </c>
      <c r="G58" s="116">
        <v>3046325</v>
      </c>
      <c r="H58" s="116">
        <v>2618931</v>
      </c>
      <c r="I58" s="116">
        <v>17543047</v>
      </c>
      <c r="J58" s="51">
        <f>(E58/$E$11)*100</f>
        <v>123.53818655227285</v>
      </c>
      <c r="K58" s="52">
        <f t="shared" si="1"/>
        <v>124.57185507325208</v>
      </c>
    </row>
    <row r="59" spans="1:11" ht="15">
      <c r="A59" s="61">
        <v>41183</v>
      </c>
      <c r="B59" s="3">
        <v>11743906</v>
      </c>
      <c r="C59" s="14">
        <v>3013973</v>
      </c>
      <c r="D59" s="3">
        <v>2688851</v>
      </c>
      <c r="E59" s="14">
        <f>SUM(B59:D59)</f>
        <v>17446730</v>
      </c>
      <c r="F59" s="116">
        <v>11614435</v>
      </c>
      <c r="G59" s="116">
        <v>3025566</v>
      </c>
      <c r="H59" s="116">
        <v>2642446</v>
      </c>
      <c r="I59" s="116">
        <v>17538419</v>
      </c>
      <c r="J59" s="59">
        <f t="shared" si="2"/>
        <v>121.64933301262455</v>
      </c>
      <c r="K59" s="52">
        <f t="shared" si="1"/>
        <v>124.53899199392046</v>
      </c>
    </row>
    <row r="60" spans="1:11" ht="15">
      <c r="A60" s="61">
        <v>41214</v>
      </c>
      <c r="B60" s="14">
        <v>11996881</v>
      </c>
      <c r="C60" s="102">
        <v>3004914</v>
      </c>
      <c r="D60" s="3">
        <v>2622715</v>
      </c>
      <c r="E60" s="14">
        <f>SUM(B60:D60)</f>
        <v>17624510</v>
      </c>
      <c r="F60" s="116">
        <v>12067117</v>
      </c>
      <c r="G60" s="116">
        <v>3015394</v>
      </c>
      <c r="H60" s="116">
        <v>2636195</v>
      </c>
      <c r="I60" s="116">
        <v>17698880</v>
      </c>
      <c r="J60" s="59">
        <f t="shared" si="2"/>
        <v>122.88892452478667</v>
      </c>
      <c r="K60" s="52">
        <f>I60/$I$11*100</f>
        <v>125.67841346596629</v>
      </c>
    </row>
    <row r="61" spans="1:11" ht="15">
      <c r="A61" s="61">
        <v>41244</v>
      </c>
      <c r="B61" s="14">
        <v>11939620</v>
      </c>
      <c r="C61" s="102">
        <v>2967357</v>
      </c>
      <c r="D61" s="14">
        <v>2662608</v>
      </c>
      <c r="E61" s="14">
        <f>SUM(B61:D61)</f>
        <v>17569585</v>
      </c>
      <c r="F61" s="3">
        <v>12138839</v>
      </c>
      <c r="G61" s="3">
        <v>2996837</v>
      </c>
      <c r="H61" s="3">
        <v>2654953</v>
      </c>
      <c r="I61" s="3">
        <v>17750780</v>
      </c>
      <c r="J61" s="52">
        <f t="shared" si="2"/>
        <v>122.50595364051678</v>
      </c>
      <c r="K61" s="52">
        <f>I61/$I$11*100</f>
        <v>126.04695145587772</v>
      </c>
    </row>
    <row r="62" spans="1:11" ht="15">
      <c r="A62" s="61">
        <v>41275</v>
      </c>
      <c r="B62" s="14">
        <v>11818115</v>
      </c>
      <c r="C62" s="14">
        <v>2963719</v>
      </c>
      <c r="D62" s="14">
        <v>2667984</v>
      </c>
      <c r="E62" s="14">
        <f>SUM(B62:D62)</f>
        <v>17449818</v>
      </c>
      <c r="F62" s="3">
        <v>12222902</v>
      </c>
      <c r="G62" s="3">
        <v>2978447</v>
      </c>
      <c r="H62" s="3">
        <v>2662877</v>
      </c>
      <c r="I62" s="3">
        <v>17816818</v>
      </c>
      <c r="J62" s="52">
        <f t="shared" si="2"/>
        <v>121.67086444804787</v>
      </c>
      <c r="K62" s="52">
        <f>I62/$I$11*100</f>
        <v>126.51588231864788</v>
      </c>
    </row>
    <row r="63" spans="1:11" ht="15">
      <c r="A63" s="61">
        <v>41306</v>
      </c>
      <c r="B63" s="14">
        <v>11748042</v>
      </c>
      <c r="C63" s="14">
        <v>2969232</v>
      </c>
      <c r="D63" s="14">
        <v>2670744</v>
      </c>
      <c r="E63" s="14">
        <f>SUM(B63:D63)</f>
        <v>17388018</v>
      </c>
      <c r="F63" s="3">
        <v>12322751</v>
      </c>
      <c r="G63" s="3">
        <v>2967841</v>
      </c>
      <c r="H63" s="3">
        <v>2667485</v>
      </c>
      <c r="I63" s="3">
        <v>17904420</v>
      </c>
      <c r="J63" s="52">
        <f t="shared" si="2"/>
        <v>121.23995683497768</v>
      </c>
      <c r="K63" s="52">
        <f>I63/$I$11*100</f>
        <v>127.13793752081015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43"/>
  <sheetViews>
    <sheetView tabSelected="1" zoomScalePageLayoutView="0" workbookViewId="0" topLeftCell="I1">
      <pane ySplit="1" topLeftCell="A22" activePane="bottomLeft" state="frozen"/>
      <selection pane="topLeft" activeCell="A1" sqref="A1"/>
      <selection pane="bottomLeft" activeCell="L34" sqref="L34"/>
    </sheetView>
  </sheetViews>
  <sheetFormatPr defaultColWidth="8.8515625" defaultRowHeight="15"/>
  <cols>
    <col min="1" max="1" width="12.7109375" style="0" bestFit="1" customWidth="1"/>
    <col min="2" max="2" width="16.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19.140625" style="0" customWidth="1"/>
    <col min="7" max="8" width="33.140625" style="0" customWidth="1"/>
    <col min="9" max="9" width="18.421875" style="0" customWidth="1"/>
    <col min="10" max="11" width="21.28125" style="0" bestFit="1" customWidth="1"/>
    <col min="12" max="13" width="32.421875" style="0" customWidth="1"/>
  </cols>
  <sheetData>
    <row r="1" spans="1:13" ht="45.75" thickBot="1">
      <c r="A1" s="12" t="s">
        <v>92</v>
      </c>
      <c r="B1" s="12" t="s">
        <v>175</v>
      </c>
      <c r="C1" s="75">
        <v>40940</v>
      </c>
      <c r="D1" s="95">
        <v>41275</v>
      </c>
      <c r="E1" s="103">
        <v>41306</v>
      </c>
      <c r="F1" s="42" t="s">
        <v>297</v>
      </c>
      <c r="G1" s="53" t="s">
        <v>312</v>
      </c>
      <c r="H1" s="15" t="s">
        <v>313</v>
      </c>
      <c r="I1" s="42" t="s">
        <v>298</v>
      </c>
      <c r="J1" s="107" t="s">
        <v>284</v>
      </c>
      <c r="K1" s="73" t="s">
        <v>289</v>
      </c>
      <c r="L1" s="53" t="s">
        <v>314</v>
      </c>
      <c r="M1" s="42" t="s">
        <v>328</v>
      </c>
    </row>
    <row r="2" spans="1:13" ht="15">
      <c r="A2" s="21">
        <v>1</v>
      </c>
      <c r="B2" s="22" t="s">
        <v>93</v>
      </c>
      <c r="C2" s="100">
        <v>33693</v>
      </c>
      <c r="D2" s="13">
        <v>35786</v>
      </c>
      <c r="E2" s="3">
        <v>35963</v>
      </c>
      <c r="F2" s="40">
        <f aca="true" t="shared" si="0" ref="F2:F33">E2/$E$83</f>
        <v>0.02352831110782539</v>
      </c>
      <c r="G2" s="40">
        <f aca="true" t="shared" si="1" ref="G2:G33">(E2-C2)/C2</f>
        <v>0.06737304484611047</v>
      </c>
      <c r="H2" s="25">
        <f aca="true" t="shared" si="2" ref="H2:H33">E2-C2</f>
        <v>2270</v>
      </c>
      <c r="I2" s="45">
        <f aca="true" t="shared" si="3" ref="I2:I33">H2/$H$83</f>
        <v>0.02579486829844776</v>
      </c>
      <c r="J2" s="3">
        <v>36178.14</v>
      </c>
      <c r="K2" s="13">
        <v>36320.03</v>
      </c>
      <c r="L2" s="45">
        <f aca="true" t="shared" si="4" ref="L2:L33">(K2-J2)/J2</f>
        <v>0.003921981616523111</v>
      </c>
      <c r="M2" s="13">
        <f aca="true" t="shared" si="5" ref="M2:M33">K2-J2</f>
        <v>141.88999999999942</v>
      </c>
    </row>
    <row r="3" spans="1:13" ht="15">
      <c r="A3" s="1">
        <v>2</v>
      </c>
      <c r="B3" s="23" t="s">
        <v>94</v>
      </c>
      <c r="C3" s="10">
        <v>4610</v>
      </c>
      <c r="D3" s="14">
        <v>4981</v>
      </c>
      <c r="E3" s="3">
        <v>5006</v>
      </c>
      <c r="F3" s="41">
        <f t="shared" si="0"/>
        <v>0.0032751084560735727</v>
      </c>
      <c r="G3" s="41">
        <f t="shared" si="1"/>
        <v>0.0859002169197397</v>
      </c>
      <c r="H3" s="25">
        <f t="shared" si="2"/>
        <v>396</v>
      </c>
      <c r="I3" s="35">
        <f t="shared" si="3"/>
        <v>0.004499897729597055</v>
      </c>
      <c r="J3" s="3">
        <v>5077.439</v>
      </c>
      <c r="K3" s="14">
        <v>5109.2</v>
      </c>
      <c r="L3" s="35">
        <f t="shared" si="4"/>
        <v>0.006255318872368435</v>
      </c>
      <c r="M3" s="14">
        <f t="shared" si="5"/>
        <v>31.760999999999513</v>
      </c>
    </row>
    <row r="4" spans="1:13" ht="15">
      <c r="A4" s="1">
        <v>3</v>
      </c>
      <c r="B4" s="23" t="s">
        <v>95</v>
      </c>
      <c r="C4" s="10">
        <v>10044</v>
      </c>
      <c r="D4" s="14">
        <v>10471</v>
      </c>
      <c r="E4" s="3">
        <v>10473</v>
      </c>
      <c r="F4" s="41">
        <f t="shared" si="0"/>
        <v>0.006851819988105978</v>
      </c>
      <c r="G4" s="41">
        <f t="shared" si="1"/>
        <v>0.04271206690561529</v>
      </c>
      <c r="H4" s="25">
        <f t="shared" si="2"/>
        <v>429</v>
      </c>
      <c r="I4" s="35">
        <f t="shared" si="3"/>
        <v>0.004874889207063476</v>
      </c>
      <c r="J4" s="3">
        <v>10708.58</v>
      </c>
      <c r="K4" s="14">
        <v>10759.06</v>
      </c>
      <c r="L4" s="35">
        <f t="shared" si="4"/>
        <v>0.004713977016560512</v>
      </c>
      <c r="M4" s="14">
        <f t="shared" si="5"/>
        <v>50.47999999999956</v>
      </c>
    </row>
    <row r="5" spans="1:13" ht="15">
      <c r="A5" s="1">
        <v>4</v>
      </c>
      <c r="B5" s="23" t="s">
        <v>96</v>
      </c>
      <c r="C5" s="10">
        <v>1725</v>
      </c>
      <c r="D5" s="14">
        <v>1950</v>
      </c>
      <c r="E5" s="3">
        <v>1937</v>
      </c>
      <c r="F5" s="41">
        <f t="shared" si="0"/>
        <v>0.0012672563083129266</v>
      </c>
      <c r="G5" s="41">
        <f t="shared" si="1"/>
        <v>0.12289855072463768</v>
      </c>
      <c r="H5" s="25">
        <f t="shared" si="2"/>
        <v>212</v>
      </c>
      <c r="I5" s="35">
        <f t="shared" si="3"/>
        <v>0.0024090361582691303</v>
      </c>
      <c r="J5" s="3">
        <v>2064.969</v>
      </c>
      <c r="K5" s="14">
        <v>2081.006</v>
      </c>
      <c r="L5" s="35">
        <f t="shared" si="4"/>
        <v>0.007766218282211407</v>
      </c>
      <c r="M5" s="14">
        <f t="shared" si="5"/>
        <v>16.036999999999807</v>
      </c>
    </row>
    <row r="6" spans="1:13" ht="15">
      <c r="A6" s="1">
        <v>5</v>
      </c>
      <c r="B6" s="23" t="s">
        <v>97</v>
      </c>
      <c r="C6" s="10">
        <v>4763</v>
      </c>
      <c r="D6" s="14">
        <v>4980</v>
      </c>
      <c r="E6" s="3">
        <v>5005</v>
      </c>
      <c r="F6" s="41">
        <f t="shared" si="0"/>
        <v>0.0032744542194662867</v>
      </c>
      <c r="G6" s="41">
        <f t="shared" si="1"/>
        <v>0.050808314087759814</v>
      </c>
      <c r="H6" s="25">
        <f t="shared" si="2"/>
        <v>242</v>
      </c>
      <c r="I6" s="35">
        <f t="shared" si="3"/>
        <v>0.002749937501420422</v>
      </c>
      <c r="J6" s="3">
        <v>5106.459</v>
      </c>
      <c r="K6" s="14">
        <v>5129.373</v>
      </c>
      <c r="L6" s="35">
        <f t="shared" si="4"/>
        <v>0.004487258195943561</v>
      </c>
      <c r="M6" s="14">
        <f t="shared" si="5"/>
        <v>22.91399999999976</v>
      </c>
    </row>
    <row r="7" spans="1:13" ht="15">
      <c r="A7" s="1">
        <v>6</v>
      </c>
      <c r="B7" s="23" t="s">
        <v>98</v>
      </c>
      <c r="C7" s="10">
        <v>113450</v>
      </c>
      <c r="D7" s="14">
        <v>120142</v>
      </c>
      <c r="E7" s="3">
        <v>120531</v>
      </c>
      <c r="F7" s="41">
        <f>E7/$E$83</f>
        <v>0.07885579251278542</v>
      </c>
      <c r="G7" s="41">
        <f t="shared" si="1"/>
        <v>0.06241516086381666</v>
      </c>
      <c r="H7" s="25">
        <f t="shared" si="2"/>
        <v>7081</v>
      </c>
      <c r="I7" s="35">
        <f t="shared" si="3"/>
        <v>0.08046408036180996</v>
      </c>
      <c r="J7" s="3">
        <v>121277.3</v>
      </c>
      <c r="K7" s="14">
        <v>121901.7</v>
      </c>
      <c r="L7" s="35">
        <f t="shared" si="4"/>
        <v>0.005148531505895944</v>
      </c>
      <c r="M7" s="14">
        <f t="shared" si="5"/>
        <v>624.3999999999942</v>
      </c>
    </row>
    <row r="8" spans="1:13" ht="15">
      <c r="A8" s="1">
        <v>7</v>
      </c>
      <c r="B8" s="23" t="s">
        <v>99</v>
      </c>
      <c r="C8" s="10">
        <v>54663</v>
      </c>
      <c r="D8" s="14">
        <v>57621</v>
      </c>
      <c r="E8" s="3">
        <v>57843</v>
      </c>
      <c r="F8" s="41">
        <f t="shared" si="0"/>
        <v>0.03784300807524244</v>
      </c>
      <c r="G8" s="41">
        <f>(E8-C8)/C8</f>
        <v>0.05817463366445311</v>
      </c>
      <c r="H8" s="25">
        <f t="shared" si="2"/>
        <v>3180</v>
      </c>
      <c r="I8" s="35">
        <f t="shared" si="3"/>
        <v>0.036135542374036954</v>
      </c>
      <c r="J8" s="3">
        <v>60233.49</v>
      </c>
      <c r="K8" s="14">
        <v>60458.66</v>
      </c>
      <c r="L8" s="35">
        <f t="shared" si="4"/>
        <v>0.003738285794165431</v>
      </c>
      <c r="M8" s="14">
        <f t="shared" si="5"/>
        <v>225.17000000000553</v>
      </c>
    </row>
    <row r="9" spans="1:13" ht="15">
      <c r="A9" s="1">
        <v>8</v>
      </c>
      <c r="B9" s="23" t="s">
        <v>100</v>
      </c>
      <c r="C9" s="10">
        <v>2784</v>
      </c>
      <c r="D9" s="14">
        <v>3059</v>
      </c>
      <c r="E9" s="3">
        <v>3034</v>
      </c>
      <c r="F9" s="41">
        <f t="shared" si="0"/>
        <v>0.0019849538665056374</v>
      </c>
      <c r="G9" s="41">
        <f t="shared" si="1"/>
        <v>0.08979885057471264</v>
      </c>
      <c r="H9" s="25">
        <f t="shared" si="2"/>
        <v>250</v>
      </c>
      <c r="I9" s="35">
        <f t="shared" si="3"/>
        <v>0.0028408445262607667</v>
      </c>
      <c r="J9" s="3">
        <v>3129.326</v>
      </c>
      <c r="K9" s="14">
        <v>3134.375</v>
      </c>
      <c r="L9" s="35">
        <f t="shared" si="4"/>
        <v>0.0016134464737774135</v>
      </c>
      <c r="M9" s="14">
        <f t="shared" si="5"/>
        <v>5.048999999999978</v>
      </c>
    </row>
    <row r="10" spans="1:13" ht="15">
      <c r="A10" s="1">
        <v>9</v>
      </c>
      <c r="B10" s="23" t="s">
        <v>101</v>
      </c>
      <c r="C10" s="10">
        <v>21810</v>
      </c>
      <c r="D10" s="14">
        <v>22867</v>
      </c>
      <c r="E10" s="3">
        <v>22877</v>
      </c>
      <c r="F10" s="41">
        <f t="shared" si="0"/>
        <v>0.014966970864881168</v>
      </c>
      <c r="G10" s="41">
        <f t="shared" si="1"/>
        <v>0.048922512608895005</v>
      </c>
      <c r="H10" s="25">
        <f t="shared" si="2"/>
        <v>1067</v>
      </c>
      <c r="I10" s="35">
        <f t="shared" si="3"/>
        <v>0.012124724438080953</v>
      </c>
      <c r="J10" s="3">
        <v>23452.16</v>
      </c>
      <c r="K10" s="14">
        <v>23519.83</v>
      </c>
      <c r="L10" s="35">
        <f t="shared" si="4"/>
        <v>0.002885448504530154</v>
      </c>
      <c r="M10" s="14">
        <f t="shared" si="5"/>
        <v>67.67000000000189</v>
      </c>
    </row>
    <row r="11" spans="1:13" ht="15">
      <c r="A11" s="1">
        <v>10</v>
      </c>
      <c r="B11" s="23" t="s">
        <v>102</v>
      </c>
      <c r="C11" s="10">
        <v>23638</v>
      </c>
      <c r="D11" s="14">
        <v>24357</v>
      </c>
      <c r="E11" s="3">
        <v>24388</v>
      </c>
      <c r="F11" s="41">
        <f t="shared" si="0"/>
        <v>0.01595552237849027</v>
      </c>
      <c r="G11" s="41">
        <f t="shared" si="1"/>
        <v>0.031728572637278955</v>
      </c>
      <c r="H11" s="25">
        <f t="shared" si="2"/>
        <v>750</v>
      </c>
      <c r="I11" s="35">
        <f t="shared" si="3"/>
        <v>0.0085225335787823</v>
      </c>
      <c r="J11" s="3">
        <v>24742.9</v>
      </c>
      <c r="K11" s="14">
        <v>24784.68</v>
      </c>
      <c r="L11" s="35">
        <f t="shared" si="4"/>
        <v>0.0016885652045636862</v>
      </c>
      <c r="M11" s="14">
        <f t="shared" si="5"/>
        <v>41.779999999998836</v>
      </c>
    </row>
    <row r="12" spans="1:13" ht="15">
      <c r="A12" s="1">
        <v>11</v>
      </c>
      <c r="B12" s="23" t="s">
        <v>103</v>
      </c>
      <c r="C12" s="10">
        <v>3887</v>
      </c>
      <c r="D12" s="14">
        <v>4002</v>
      </c>
      <c r="E12" s="3">
        <v>4010</v>
      </c>
      <c r="F12" s="41">
        <f t="shared" si="0"/>
        <v>0.0026234887952167455</v>
      </c>
      <c r="G12" s="41">
        <f t="shared" si="1"/>
        <v>0.031643941342938</v>
      </c>
      <c r="H12" s="25">
        <f t="shared" si="2"/>
        <v>123</v>
      </c>
      <c r="I12" s="35">
        <f t="shared" si="3"/>
        <v>0.0013976955069202972</v>
      </c>
      <c r="J12" s="3">
        <v>4087.346</v>
      </c>
      <c r="K12" s="14">
        <v>4103.495</v>
      </c>
      <c r="L12" s="35">
        <f t="shared" si="4"/>
        <v>0.003950974544362011</v>
      </c>
      <c r="M12" s="14">
        <f t="shared" si="5"/>
        <v>16.148999999999887</v>
      </c>
    </row>
    <row r="13" spans="1:13" ht="15">
      <c r="A13" s="1">
        <v>12</v>
      </c>
      <c r="B13" s="23" t="s">
        <v>104</v>
      </c>
      <c r="C13" s="10">
        <v>1297</v>
      </c>
      <c r="D13" s="14">
        <v>1377</v>
      </c>
      <c r="E13" s="3">
        <v>1375</v>
      </c>
      <c r="F13" s="41">
        <f t="shared" si="0"/>
        <v>0.0008995753350182107</v>
      </c>
      <c r="G13" s="41">
        <f t="shared" si="1"/>
        <v>0.06013878180416345</v>
      </c>
      <c r="H13" s="25">
        <f t="shared" si="2"/>
        <v>78</v>
      </c>
      <c r="I13" s="35">
        <f t="shared" si="3"/>
        <v>0.0008863434921933593</v>
      </c>
      <c r="J13" s="3">
        <v>1515.425</v>
      </c>
      <c r="K13" s="14">
        <v>1525.829</v>
      </c>
      <c r="L13" s="35">
        <f t="shared" si="4"/>
        <v>0.006865400795156472</v>
      </c>
      <c r="M13" s="14">
        <f t="shared" si="5"/>
        <v>10.403999999999996</v>
      </c>
    </row>
    <row r="14" spans="1:13" ht="15">
      <c r="A14" s="1">
        <v>13</v>
      </c>
      <c r="B14" s="23" t="s">
        <v>105</v>
      </c>
      <c r="C14" s="10">
        <v>2023</v>
      </c>
      <c r="D14" s="14">
        <v>2160</v>
      </c>
      <c r="E14" s="3">
        <v>2177</v>
      </c>
      <c r="F14" s="41">
        <f t="shared" si="0"/>
        <v>0.0014242730940615597</v>
      </c>
      <c r="G14" s="41">
        <f t="shared" si="1"/>
        <v>0.07612456747404844</v>
      </c>
      <c r="H14" s="25">
        <f t="shared" si="2"/>
        <v>154</v>
      </c>
      <c r="I14" s="35">
        <f t="shared" si="3"/>
        <v>0.0017499602281766324</v>
      </c>
      <c r="J14" s="3">
        <v>2295.018</v>
      </c>
      <c r="K14" s="14">
        <v>2311.975</v>
      </c>
      <c r="L14" s="35">
        <f t="shared" si="4"/>
        <v>0.007388613074058626</v>
      </c>
      <c r="M14" s="14">
        <f t="shared" si="5"/>
        <v>16.95699999999988</v>
      </c>
    </row>
    <row r="15" spans="1:13" ht="15">
      <c r="A15" s="1">
        <v>14</v>
      </c>
      <c r="B15" s="23" t="s">
        <v>106</v>
      </c>
      <c r="C15" s="10">
        <v>5916</v>
      </c>
      <c r="D15" s="14">
        <v>6262</v>
      </c>
      <c r="E15" s="3">
        <v>6253</v>
      </c>
      <c r="F15" s="41">
        <f t="shared" si="0"/>
        <v>0.004090941505359179</v>
      </c>
      <c r="G15" s="41">
        <f t="shared" si="1"/>
        <v>0.056964164976335364</v>
      </c>
      <c r="H15" s="25">
        <f t="shared" si="2"/>
        <v>337</v>
      </c>
      <c r="I15" s="35">
        <f t="shared" si="3"/>
        <v>0.003829458421399514</v>
      </c>
      <c r="J15" s="3">
        <v>6348.497</v>
      </c>
      <c r="K15" s="14">
        <v>6383.756</v>
      </c>
      <c r="L15" s="35">
        <f t="shared" si="4"/>
        <v>0.005553912997044814</v>
      </c>
      <c r="M15" s="14">
        <f t="shared" si="5"/>
        <v>35.259000000000015</v>
      </c>
    </row>
    <row r="16" spans="1:13" ht="15">
      <c r="A16" s="1">
        <v>15</v>
      </c>
      <c r="B16" s="23" t="s">
        <v>107</v>
      </c>
      <c r="C16" s="10">
        <v>5069</v>
      </c>
      <c r="D16" s="14">
        <v>5212</v>
      </c>
      <c r="E16" s="3">
        <v>5236</v>
      </c>
      <c r="F16" s="41">
        <f t="shared" si="0"/>
        <v>0.0034255828757493462</v>
      </c>
      <c r="G16" s="41">
        <f t="shared" si="1"/>
        <v>0.032945354113237325</v>
      </c>
      <c r="H16" s="25">
        <f t="shared" si="2"/>
        <v>167</v>
      </c>
      <c r="I16" s="35">
        <f t="shared" si="3"/>
        <v>0.0018976841435421922</v>
      </c>
      <c r="J16" s="3">
        <v>5283.275</v>
      </c>
      <c r="K16" s="14">
        <v>5315.688</v>
      </c>
      <c r="L16" s="35">
        <f t="shared" si="4"/>
        <v>0.006135020418206598</v>
      </c>
      <c r="M16" s="14">
        <f t="shared" si="5"/>
        <v>32.413000000000466</v>
      </c>
    </row>
    <row r="17" spans="1:13" ht="15">
      <c r="A17" s="1">
        <v>16</v>
      </c>
      <c r="B17" s="23" t="s">
        <v>108</v>
      </c>
      <c r="C17" s="10">
        <v>59182</v>
      </c>
      <c r="D17" s="14">
        <v>62354</v>
      </c>
      <c r="E17" s="3">
        <v>62585</v>
      </c>
      <c r="F17" s="41">
        <f t="shared" si="0"/>
        <v>0.040945398066992524</v>
      </c>
      <c r="G17" s="41">
        <f t="shared" si="1"/>
        <v>0.05750059139603258</v>
      </c>
      <c r="H17" s="25">
        <f t="shared" si="2"/>
        <v>3403</v>
      </c>
      <c r="I17" s="35">
        <f t="shared" si="3"/>
        <v>0.03866957569146156</v>
      </c>
      <c r="J17" s="3">
        <v>62939.99</v>
      </c>
      <c r="K17" s="14">
        <v>63169.4</v>
      </c>
      <c r="L17" s="35">
        <f t="shared" si="4"/>
        <v>0.0036449004837783338</v>
      </c>
      <c r="M17" s="14">
        <f t="shared" si="5"/>
        <v>229.4100000000035</v>
      </c>
    </row>
    <row r="18" spans="1:13" ht="15">
      <c r="A18" s="1">
        <v>17</v>
      </c>
      <c r="B18" s="23" t="s">
        <v>109</v>
      </c>
      <c r="C18" s="10">
        <v>11373</v>
      </c>
      <c r="D18" s="14">
        <v>11805</v>
      </c>
      <c r="E18" s="3">
        <v>11864</v>
      </c>
      <c r="F18" s="41">
        <f t="shared" si="0"/>
        <v>0.0077618631088407644</v>
      </c>
      <c r="G18" s="41">
        <f t="shared" si="1"/>
        <v>0.04317242592104106</v>
      </c>
      <c r="H18" s="25">
        <f t="shared" si="2"/>
        <v>491</v>
      </c>
      <c r="I18" s="35">
        <f t="shared" si="3"/>
        <v>0.005579418649576146</v>
      </c>
      <c r="J18" s="3">
        <v>12008.68</v>
      </c>
      <c r="K18" s="14">
        <v>12083.73</v>
      </c>
      <c r="L18" s="35">
        <f t="shared" si="4"/>
        <v>0.006249646089328658</v>
      </c>
      <c r="M18" s="14">
        <f t="shared" si="5"/>
        <v>75.04999999999927</v>
      </c>
    </row>
    <row r="19" spans="1:13" ht="15">
      <c r="A19" s="1">
        <v>18</v>
      </c>
      <c r="B19" s="23" t="s">
        <v>110</v>
      </c>
      <c r="C19" s="10">
        <v>2471</v>
      </c>
      <c r="D19" s="14">
        <v>2574</v>
      </c>
      <c r="E19" s="3">
        <v>2566</v>
      </c>
      <c r="F19" s="41">
        <f t="shared" si="0"/>
        <v>0.0016787711342958027</v>
      </c>
      <c r="G19" s="41">
        <f t="shared" si="1"/>
        <v>0.03844597329016593</v>
      </c>
      <c r="H19" s="25">
        <f t="shared" si="2"/>
        <v>95</v>
      </c>
      <c r="I19" s="35">
        <f t="shared" si="3"/>
        <v>0.0010795209199790914</v>
      </c>
      <c r="J19" s="3">
        <v>2633.756</v>
      </c>
      <c r="K19" s="14">
        <v>2644.282</v>
      </c>
      <c r="L19" s="35">
        <f t="shared" si="4"/>
        <v>0.003996573714497582</v>
      </c>
      <c r="M19" s="14">
        <f t="shared" si="5"/>
        <v>10.526000000000295</v>
      </c>
    </row>
    <row r="20" spans="1:13" ht="15">
      <c r="A20" s="1">
        <v>19</v>
      </c>
      <c r="B20" s="23" t="s">
        <v>111</v>
      </c>
      <c r="C20" s="10">
        <v>7304</v>
      </c>
      <c r="D20" s="14">
        <v>7632</v>
      </c>
      <c r="E20" s="3">
        <v>7547</v>
      </c>
      <c r="F20" s="41">
        <f t="shared" si="0"/>
        <v>0.0049375236751872265</v>
      </c>
      <c r="G20" s="41">
        <f t="shared" si="1"/>
        <v>0.03326944140197152</v>
      </c>
      <c r="H20" s="25">
        <f t="shared" si="2"/>
        <v>243</v>
      </c>
      <c r="I20" s="35">
        <f t="shared" si="3"/>
        <v>0.0027613008795254654</v>
      </c>
      <c r="J20" s="3">
        <v>7753.359</v>
      </c>
      <c r="K20" s="14">
        <v>7742.201</v>
      </c>
      <c r="L20" s="35">
        <f t="shared" si="4"/>
        <v>-0.0014391181938048214</v>
      </c>
      <c r="M20" s="14">
        <f t="shared" si="5"/>
        <v>-11.158000000000357</v>
      </c>
    </row>
    <row r="21" spans="1:13" ht="15">
      <c r="A21" s="1">
        <v>20</v>
      </c>
      <c r="B21" s="23" t="s">
        <v>112</v>
      </c>
      <c r="C21" s="10">
        <v>20868</v>
      </c>
      <c r="D21" s="14">
        <v>21817</v>
      </c>
      <c r="E21" s="3">
        <v>21879</v>
      </c>
      <c r="F21" s="41">
        <f t="shared" si="0"/>
        <v>0.014314042730809768</v>
      </c>
      <c r="G21" s="41">
        <f t="shared" si="1"/>
        <v>0.04844738355376653</v>
      </c>
      <c r="H21" s="25">
        <f t="shared" si="2"/>
        <v>1011</v>
      </c>
      <c r="I21" s="35">
        <f t="shared" si="3"/>
        <v>0.01148837526419854</v>
      </c>
      <c r="J21" s="3">
        <v>21987.92</v>
      </c>
      <c r="K21" s="14">
        <v>22095.01</v>
      </c>
      <c r="L21" s="35">
        <f t="shared" si="4"/>
        <v>0.004870401565950765</v>
      </c>
      <c r="M21" s="14">
        <f t="shared" si="5"/>
        <v>107.09000000000015</v>
      </c>
    </row>
    <row r="22" spans="1:13" ht="15">
      <c r="A22" s="1">
        <v>21</v>
      </c>
      <c r="B22" s="23" t="s">
        <v>113</v>
      </c>
      <c r="C22" s="10">
        <v>10525</v>
      </c>
      <c r="D22" s="14">
        <v>11050</v>
      </c>
      <c r="E22" s="3">
        <v>11122</v>
      </c>
      <c r="F22" s="41">
        <f t="shared" si="0"/>
        <v>0.007276419546234574</v>
      </c>
      <c r="G22" s="41">
        <f t="shared" si="1"/>
        <v>0.05672209026128266</v>
      </c>
      <c r="H22" s="25">
        <f t="shared" si="2"/>
        <v>597</v>
      </c>
      <c r="I22" s="35">
        <f t="shared" si="3"/>
        <v>0.0067839367287107115</v>
      </c>
      <c r="J22" s="3">
        <v>11272.21</v>
      </c>
      <c r="K22" s="14">
        <v>11329.24</v>
      </c>
      <c r="L22" s="35">
        <f t="shared" si="4"/>
        <v>0.005059345061882333</v>
      </c>
      <c r="M22" s="14">
        <f t="shared" si="5"/>
        <v>57.030000000000655</v>
      </c>
    </row>
    <row r="23" spans="1:13" ht="15">
      <c r="A23" s="1">
        <v>22</v>
      </c>
      <c r="B23" s="23" t="s">
        <v>114</v>
      </c>
      <c r="C23" s="10">
        <v>8276</v>
      </c>
      <c r="D23" s="14">
        <v>8568</v>
      </c>
      <c r="E23" s="3">
        <v>8569</v>
      </c>
      <c r="F23" s="41">
        <f t="shared" si="0"/>
        <v>0.005606153487833489</v>
      </c>
      <c r="G23" s="41">
        <f t="shared" si="1"/>
        <v>0.03540357660705655</v>
      </c>
      <c r="H23" s="25">
        <f t="shared" si="2"/>
        <v>293</v>
      </c>
      <c r="I23" s="35">
        <f t="shared" si="3"/>
        <v>0.0033294697847776186</v>
      </c>
      <c r="J23" s="3">
        <v>8680.168</v>
      </c>
      <c r="K23" s="14">
        <v>8692.643</v>
      </c>
      <c r="L23" s="35">
        <f t="shared" si="4"/>
        <v>0.0014371841650991507</v>
      </c>
      <c r="M23" s="14">
        <f t="shared" si="5"/>
        <v>12.475000000000364</v>
      </c>
    </row>
    <row r="24" spans="1:13" ht="15">
      <c r="A24" s="1">
        <v>23</v>
      </c>
      <c r="B24" s="23" t="s">
        <v>115</v>
      </c>
      <c r="C24" s="10">
        <v>5709</v>
      </c>
      <c r="D24" s="14">
        <v>5927</v>
      </c>
      <c r="E24" s="3">
        <v>5969</v>
      </c>
      <c r="F24" s="41">
        <f t="shared" si="0"/>
        <v>0.0039051383088899634</v>
      </c>
      <c r="G24" s="41">
        <f t="shared" si="1"/>
        <v>0.045542126466981955</v>
      </c>
      <c r="H24" s="25">
        <f t="shared" si="2"/>
        <v>260</v>
      </c>
      <c r="I24" s="35">
        <f t="shared" si="3"/>
        <v>0.0029544783073111973</v>
      </c>
      <c r="J24" s="3">
        <v>6136.156</v>
      </c>
      <c r="K24" s="14">
        <v>6182.544</v>
      </c>
      <c r="L24" s="35">
        <f t="shared" si="4"/>
        <v>0.0075597817265401854</v>
      </c>
      <c r="M24" s="14">
        <f t="shared" si="5"/>
        <v>46.38799999999992</v>
      </c>
    </row>
    <row r="25" spans="1:13" ht="15">
      <c r="A25" s="1">
        <v>24</v>
      </c>
      <c r="B25" s="23" t="s">
        <v>116</v>
      </c>
      <c r="C25" s="10">
        <v>2653</v>
      </c>
      <c r="D25" s="14">
        <v>2910</v>
      </c>
      <c r="E25" s="3">
        <v>2903</v>
      </c>
      <c r="F25" s="41">
        <f t="shared" si="0"/>
        <v>0.001899248870951175</v>
      </c>
      <c r="G25" s="41">
        <f t="shared" si="1"/>
        <v>0.09423294383716548</v>
      </c>
      <c r="H25" s="25">
        <f t="shared" si="2"/>
        <v>250</v>
      </c>
      <c r="I25" s="35">
        <f t="shared" si="3"/>
        <v>0.0028408445262607667</v>
      </c>
      <c r="J25" s="3">
        <v>3081.119</v>
      </c>
      <c r="K25" s="14">
        <v>3116.467</v>
      </c>
      <c r="L25" s="35">
        <f t="shared" si="4"/>
        <v>0.011472455299519414</v>
      </c>
      <c r="M25" s="14">
        <f t="shared" si="5"/>
        <v>35.347999999999956</v>
      </c>
    </row>
    <row r="26" spans="1:13" ht="15">
      <c r="A26" s="1">
        <v>25</v>
      </c>
      <c r="B26" s="23" t="s">
        <v>117</v>
      </c>
      <c r="C26" s="10">
        <v>7723</v>
      </c>
      <c r="D26" s="14">
        <v>8095</v>
      </c>
      <c r="E26" s="3">
        <v>8090</v>
      </c>
      <c r="F26" s="41">
        <f t="shared" si="0"/>
        <v>0.005292774152943509</v>
      </c>
      <c r="G26" s="41">
        <f t="shared" si="1"/>
        <v>0.04752039362941862</v>
      </c>
      <c r="H26" s="25">
        <f t="shared" si="2"/>
        <v>367</v>
      </c>
      <c r="I26" s="35">
        <f t="shared" si="3"/>
        <v>0.004170359764550806</v>
      </c>
      <c r="J26" s="3">
        <v>8213.994</v>
      </c>
      <c r="K26" s="14">
        <v>8236.596</v>
      </c>
      <c r="L26" s="35">
        <f t="shared" si="4"/>
        <v>0.002751645545394719</v>
      </c>
      <c r="M26" s="14">
        <f t="shared" si="5"/>
        <v>22.601999999998952</v>
      </c>
    </row>
    <row r="27" spans="1:13" ht="15">
      <c r="A27" s="1">
        <v>26</v>
      </c>
      <c r="B27" s="23" t="s">
        <v>118</v>
      </c>
      <c r="C27" s="10">
        <v>16745</v>
      </c>
      <c r="D27" s="14">
        <v>17498</v>
      </c>
      <c r="E27" s="3">
        <v>17516</v>
      </c>
      <c r="F27" s="41">
        <f t="shared" si="0"/>
        <v>0.011459608413221075</v>
      </c>
      <c r="G27" s="41">
        <f t="shared" si="1"/>
        <v>0.046043595103015825</v>
      </c>
      <c r="H27" s="25">
        <f t="shared" si="2"/>
        <v>771</v>
      </c>
      <c r="I27" s="35">
        <f t="shared" si="3"/>
        <v>0.008761164518988205</v>
      </c>
      <c r="J27" s="3">
        <v>17760.64</v>
      </c>
      <c r="K27" s="14">
        <v>17839.08</v>
      </c>
      <c r="L27" s="35">
        <f t="shared" si="4"/>
        <v>0.004416507513242897</v>
      </c>
      <c r="M27" s="14">
        <f t="shared" si="5"/>
        <v>78.44000000000233</v>
      </c>
    </row>
    <row r="28" spans="1:13" ht="15">
      <c r="A28" s="1">
        <v>27</v>
      </c>
      <c r="B28" s="23" t="s">
        <v>119</v>
      </c>
      <c r="C28" s="10">
        <v>25230</v>
      </c>
      <c r="D28" s="14">
        <v>27509</v>
      </c>
      <c r="E28" s="3">
        <v>27701</v>
      </c>
      <c r="F28" s="41">
        <f t="shared" si="0"/>
        <v>0.018123008258428695</v>
      </c>
      <c r="G28" s="41">
        <f t="shared" si="1"/>
        <v>0.0979389615537059</v>
      </c>
      <c r="H28" s="25">
        <f t="shared" si="2"/>
        <v>2471</v>
      </c>
      <c r="I28" s="35">
        <f t="shared" si="3"/>
        <v>0.02807890729756142</v>
      </c>
      <c r="J28" s="3">
        <v>27942.42</v>
      </c>
      <c r="K28" s="14">
        <v>28132.67</v>
      </c>
      <c r="L28" s="35">
        <f t="shared" si="4"/>
        <v>0.006808644347912601</v>
      </c>
      <c r="M28" s="14">
        <f t="shared" si="5"/>
        <v>190.25</v>
      </c>
    </row>
    <row r="29" spans="1:13" ht="15">
      <c r="A29" s="1">
        <v>28</v>
      </c>
      <c r="B29" s="23" t="s">
        <v>120</v>
      </c>
      <c r="C29" s="10">
        <v>6551</v>
      </c>
      <c r="D29" s="14">
        <v>6936</v>
      </c>
      <c r="E29" s="3">
        <v>6981</v>
      </c>
      <c r="F29" s="41">
        <f t="shared" si="0"/>
        <v>0.004567225755463367</v>
      </c>
      <c r="G29" s="41">
        <f t="shared" si="1"/>
        <v>0.06563883376583728</v>
      </c>
      <c r="H29" s="25">
        <f t="shared" si="2"/>
        <v>430</v>
      </c>
      <c r="I29" s="35">
        <f t="shared" si="3"/>
        <v>0.004886252585168519</v>
      </c>
      <c r="J29" s="3">
        <v>7044.663</v>
      </c>
      <c r="K29" s="14">
        <v>7089.874</v>
      </c>
      <c r="L29" s="35">
        <f t="shared" si="4"/>
        <v>0.006417766186970228</v>
      </c>
      <c r="M29" s="14">
        <f t="shared" si="5"/>
        <v>45.21100000000024</v>
      </c>
    </row>
    <row r="30" spans="1:13" ht="15">
      <c r="A30" s="1">
        <v>29</v>
      </c>
      <c r="B30" s="23" t="s">
        <v>121</v>
      </c>
      <c r="C30" s="10">
        <v>1637</v>
      </c>
      <c r="D30" s="14">
        <v>1730</v>
      </c>
      <c r="E30" s="3">
        <v>1723</v>
      </c>
      <c r="F30" s="41">
        <f t="shared" si="0"/>
        <v>0.0011272496743537288</v>
      </c>
      <c r="G30" s="41">
        <f t="shared" si="1"/>
        <v>0.05253512522907758</v>
      </c>
      <c r="H30" s="25">
        <f t="shared" si="2"/>
        <v>86</v>
      </c>
      <c r="I30" s="35">
        <f t="shared" si="3"/>
        <v>0.0009772505170337039</v>
      </c>
      <c r="J30" s="3">
        <v>1875.587</v>
      </c>
      <c r="K30" s="14">
        <v>1885.022</v>
      </c>
      <c r="L30" s="35">
        <f t="shared" si="4"/>
        <v>0.005030425141568984</v>
      </c>
      <c r="M30" s="14">
        <f t="shared" si="5"/>
        <v>9.434999999999945</v>
      </c>
    </row>
    <row r="31" spans="1:13" ht="15">
      <c r="A31" s="1">
        <v>30</v>
      </c>
      <c r="B31" s="23" t="s">
        <v>122</v>
      </c>
      <c r="C31" s="10">
        <v>881</v>
      </c>
      <c r="D31" s="14">
        <v>950</v>
      </c>
      <c r="E31" s="3">
        <v>944</v>
      </c>
      <c r="F31" s="41">
        <f t="shared" si="0"/>
        <v>0.000617599357277957</v>
      </c>
      <c r="G31" s="41">
        <f t="shared" si="1"/>
        <v>0.07150964812712826</v>
      </c>
      <c r="H31" s="25">
        <f t="shared" si="2"/>
        <v>63</v>
      </c>
      <c r="I31" s="35">
        <f t="shared" si="3"/>
        <v>0.0007158928206177132</v>
      </c>
      <c r="J31" s="3">
        <v>1006.412</v>
      </c>
      <c r="K31" s="14">
        <v>1002.453</v>
      </c>
      <c r="L31" s="35">
        <f t="shared" si="4"/>
        <v>-0.0039337766242851435</v>
      </c>
      <c r="M31" s="14">
        <f t="shared" si="5"/>
        <v>-3.95900000000006</v>
      </c>
    </row>
    <row r="32" spans="1:13" ht="15">
      <c r="A32" s="1">
        <v>31</v>
      </c>
      <c r="B32" s="23" t="s">
        <v>123</v>
      </c>
      <c r="C32" s="10">
        <v>17597</v>
      </c>
      <c r="D32" s="14">
        <v>18671</v>
      </c>
      <c r="E32" s="3">
        <v>18855</v>
      </c>
      <c r="F32" s="41">
        <f t="shared" si="0"/>
        <v>0.012335631230376991</v>
      </c>
      <c r="G32" s="41">
        <f t="shared" si="1"/>
        <v>0.07148945843041428</v>
      </c>
      <c r="H32" s="25">
        <f t="shared" si="2"/>
        <v>1258</v>
      </c>
      <c r="I32" s="35">
        <f t="shared" si="3"/>
        <v>0.014295129656144179</v>
      </c>
      <c r="J32" s="3">
        <v>19020.32</v>
      </c>
      <c r="K32" s="14">
        <v>19132.43</v>
      </c>
      <c r="L32" s="35">
        <f t="shared" si="4"/>
        <v>0.005894222599830107</v>
      </c>
      <c r="M32" s="14">
        <f t="shared" si="5"/>
        <v>112.11000000000058</v>
      </c>
    </row>
    <row r="33" spans="1:13" ht="15">
      <c r="A33" s="1">
        <v>32</v>
      </c>
      <c r="B33" s="23" t="s">
        <v>124</v>
      </c>
      <c r="C33" s="10">
        <v>7116</v>
      </c>
      <c r="D33" s="14">
        <v>7575</v>
      </c>
      <c r="E33" s="3">
        <v>7558</v>
      </c>
      <c r="F33" s="41">
        <f t="shared" si="0"/>
        <v>0.004944720277867372</v>
      </c>
      <c r="G33" s="41">
        <f t="shared" si="1"/>
        <v>0.06211354693648117</v>
      </c>
      <c r="H33" s="25">
        <f t="shared" si="2"/>
        <v>442</v>
      </c>
      <c r="I33" s="35">
        <f t="shared" si="3"/>
        <v>0.005022613122429036</v>
      </c>
      <c r="J33" s="3">
        <v>7630.252</v>
      </c>
      <c r="K33" s="14">
        <v>7658.926</v>
      </c>
      <c r="L33" s="35">
        <f t="shared" si="4"/>
        <v>0.003757936173012369</v>
      </c>
      <c r="M33" s="14">
        <f t="shared" si="5"/>
        <v>28.673999999999978</v>
      </c>
    </row>
    <row r="34" spans="1:13" ht="15">
      <c r="A34" s="1">
        <v>33</v>
      </c>
      <c r="B34" s="23" t="s">
        <v>125</v>
      </c>
      <c r="C34" s="10">
        <v>29522</v>
      </c>
      <c r="D34" s="14">
        <v>30623</v>
      </c>
      <c r="E34" s="3">
        <v>30693</v>
      </c>
      <c r="F34" s="41">
        <f aca="true" t="shared" si="6" ref="F34:F65">E34/$E$83</f>
        <v>0.02008048418742832</v>
      </c>
      <c r="G34" s="41">
        <f aca="true" t="shared" si="7" ref="G34:G65">(E34-C34)/C34</f>
        <v>0.03966533432694262</v>
      </c>
      <c r="H34" s="25">
        <f aca="true" t="shared" si="8" ref="H34:H65">E34-C34</f>
        <v>1171</v>
      </c>
      <c r="I34" s="35">
        <f aca="true" t="shared" si="9" ref="I34:I65">H34/$H$83</f>
        <v>0.013306515761005432</v>
      </c>
      <c r="J34" s="3">
        <v>31083.32</v>
      </c>
      <c r="K34" s="3">
        <v>31139.78</v>
      </c>
      <c r="L34" s="35">
        <f aca="true" t="shared" si="10" ref="L34:L65">(K34-J34)/J34</f>
        <v>0.001816408285858754</v>
      </c>
      <c r="M34" s="14">
        <f aca="true" t="shared" si="11" ref="M34:M65">K34-J34</f>
        <v>56.45999999999913</v>
      </c>
    </row>
    <row r="35" spans="1:13" ht="15">
      <c r="A35" s="1">
        <v>34</v>
      </c>
      <c r="B35" s="23" t="s">
        <v>126</v>
      </c>
      <c r="C35" s="10">
        <v>422533</v>
      </c>
      <c r="D35" s="14">
        <v>448261</v>
      </c>
      <c r="E35" s="3">
        <v>450883</v>
      </c>
      <c r="F35" s="41">
        <f t="shared" si="6"/>
        <v>0.2949841642029206</v>
      </c>
      <c r="G35" s="41">
        <f t="shared" si="7"/>
        <v>0.0670953511323376</v>
      </c>
      <c r="H35" s="25">
        <f t="shared" si="8"/>
        <v>28350</v>
      </c>
      <c r="I35" s="35">
        <f t="shared" si="9"/>
        <v>0.32215176927797096</v>
      </c>
      <c r="J35" s="3">
        <v>451997.3</v>
      </c>
      <c r="K35" s="14">
        <v>453906.8</v>
      </c>
      <c r="L35" s="35">
        <f t="shared" si="10"/>
        <v>0.004224582757463374</v>
      </c>
      <c r="M35" s="14">
        <f t="shared" si="11"/>
        <v>1909.5</v>
      </c>
    </row>
    <row r="36" spans="1:13" ht="15">
      <c r="A36" s="1">
        <v>35</v>
      </c>
      <c r="B36" s="23" t="s">
        <v>127</v>
      </c>
      <c r="C36" s="10">
        <v>103942</v>
      </c>
      <c r="D36" s="14">
        <v>107724</v>
      </c>
      <c r="E36" s="3">
        <v>108147</v>
      </c>
      <c r="F36" s="41">
        <f t="shared" si="6"/>
        <v>0.07075372636815595</v>
      </c>
      <c r="G36" s="41">
        <f t="shared" si="7"/>
        <v>0.040455253891593386</v>
      </c>
      <c r="H36" s="25">
        <f t="shared" si="8"/>
        <v>4205</v>
      </c>
      <c r="I36" s="35">
        <f t="shared" si="9"/>
        <v>0.0477830049317061</v>
      </c>
      <c r="J36" s="3">
        <v>108830.3</v>
      </c>
      <c r="K36" s="14">
        <v>109092.5</v>
      </c>
      <c r="L36" s="35">
        <f t="shared" si="10"/>
        <v>0.0024092555106436085</v>
      </c>
      <c r="M36" s="14">
        <f t="shared" si="11"/>
        <v>262.1999999999971</v>
      </c>
    </row>
    <row r="37" spans="1:13" ht="15">
      <c r="A37" s="1">
        <v>36</v>
      </c>
      <c r="B37" s="23" t="s">
        <v>128</v>
      </c>
      <c r="C37" s="10">
        <v>2171</v>
      </c>
      <c r="D37" s="14">
        <v>2242</v>
      </c>
      <c r="E37" s="3">
        <v>2232</v>
      </c>
      <c r="F37" s="41">
        <f t="shared" si="6"/>
        <v>0.0014602561074622883</v>
      </c>
      <c r="G37" s="41">
        <f t="shared" si="7"/>
        <v>0.02809765085214187</v>
      </c>
      <c r="H37" s="25">
        <f t="shared" si="8"/>
        <v>61</v>
      </c>
      <c r="I37" s="35">
        <f t="shared" si="9"/>
        <v>0.0006931660644076271</v>
      </c>
      <c r="J37" s="3">
        <v>2337.596</v>
      </c>
      <c r="K37" s="14">
        <v>2342.974</v>
      </c>
      <c r="L37" s="35">
        <f t="shared" si="10"/>
        <v>0.0023006541763419155</v>
      </c>
      <c r="M37" s="14">
        <f t="shared" si="11"/>
        <v>5.378000000000156</v>
      </c>
    </row>
    <row r="38" spans="1:13" ht="15">
      <c r="A38" s="1">
        <v>37</v>
      </c>
      <c r="B38" s="23" t="s">
        <v>129</v>
      </c>
      <c r="C38" s="10">
        <v>5685</v>
      </c>
      <c r="D38" s="14">
        <v>5934</v>
      </c>
      <c r="E38" s="3">
        <v>5901</v>
      </c>
      <c r="F38" s="41">
        <f t="shared" si="6"/>
        <v>0.0038606502195945172</v>
      </c>
      <c r="G38" s="41">
        <f t="shared" si="7"/>
        <v>0.03799472295514512</v>
      </c>
      <c r="H38" s="25">
        <f t="shared" si="8"/>
        <v>216</v>
      </c>
      <c r="I38" s="35">
        <f t="shared" si="9"/>
        <v>0.0024544896706893025</v>
      </c>
      <c r="J38" s="3">
        <v>6059.788</v>
      </c>
      <c r="K38" s="14">
        <v>6078.538</v>
      </c>
      <c r="L38" s="35">
        <f t="shared" si="10"/>
        <v>0.0030941676507494982</v>
      </c>
      <c r="M38" s="14">
        <f t="shared" si="11"/>
        <v>18.75</v>
      </c>
    </row>
    <row r="39" spans="1:13" ht="15">
      <c r="A39" s="1">
        <v>38</v>
      </c>
      <c r="B39" s="23" t="s">
        <v>130</v>
      </c>
      <c r="C39" s="10">
        <v>23450</v>
      </c>
      <c r="D39" s="14">
        <v>24571</v>
      </c>
      <c r="E39" s="3">
        <v>24703</v>
      </c>
      <c r="F39" s="41">
        <f t="shared" si="6"/>
        <v>0.016161606909785353</v>
      </c>
      <c r="G39" s="41">
        <f t="shared" si="7"/>
        <v>0.05343283582089552</v>
      </c>
      <c r="H39" s="25">
        <f t="shared" si="8"/>
        <v>1253</v>
      </c>
      <c r="I39" s="35">
        <f t="shared" si="9"/>
        <v>0.014238312765618964</v>
      </c>
      <c r="J39" s="3">
        <v>25023.97</v>
      </c>
      <c r="K39" s="14">
        <v>25122.79</v>
      </c>
      <c r="L39" s="35">
        <f t="shared" si="10"/>
        <v>0.0039490136856781596</v>
      </c>
      <c r="M39" s="14">
        <f t="shared" si="11"/>
        <v>98.81999999999971</v>
      </c>
    </row>
    <row r="40" spans="1:13" ht="15">
      <c r="A40" s="1">
        <v>39</v>
      </c>
      <c r="B40" s="23" t="s">
        <v>131</v>
      </c>
      <c r="C40" s="10">
        <v>6847</v>
      </c>
      <c r="D40" s="14">
        <v>7067</v>
      </c>
      <c r="E40" s="3">
        <v>7085</v>
      </c>
      <c r="F40" s="41">
        <f t="shared" si="6"/>
        <v>0.0046352663626211075</v>
      </c>
      <c r="G40" s="41">
        <f t="shared" si="7"/>
        <v>0.03475974879509274</v>
      </c>
      <c r="H40" s="25">
        <f t="shared" si="8"/>
        <v>238</v>
      </c>
      <c r="I40" s="35">
        <f t="shared" si="9"/>
        <v>0.00270448398900025</v>
      </c>
      <c r="J40" s="3">
        <v>7121.858</v>
      </c>
      <c r="K40" s="14">
        <v>7153.888</v>
      </c>
      <c r="L40" s="35">
        <f t="shared" si="10"/>
        <v>0.004497421880638415</v>
      </c>
      <c r="M40" s="14">
        <f t="shared" si="11"/>
        <v>32.029999999999745</v>
      </c>
    </row>
    <row r="41" spans="1:13" ht="15">
      <c r="A41" s="1">
        <v>40</v>
      </c>
      <c r="B41" s="23" t="s">
        <v>132</v>
      </c>
      <c r="C41" s="10">
        <v>2984</v>
      </c>
      <c r="D41" s="14">
        <v>3143</v>
      </c>
      <c r="E41" s="3">
        <v>3136</v>
      </c>
      <c r="F41" s="41">
        <f t="shared" si="6"/>
        <v>0.0020516860004488064</v>
      </c>
      <c r="G41" s="41">
        <f t="shared" si="7"/>
        <v>0.05093833780160858</v>
      </c>
      <c r="H41" s="25">
        <f t="shared" si="8"/>
        <v>152</v>
      </c>
      <c r="I41" s="35">
        <f t="shared" si="9"/>
        <v>0.0017272334719665463</v>
      </c>
      <c r="J41" s="3">
        <v>3218.825</v>
      </c>
      <c r="K41" s="14">
        <v>3239.101</v>
      </c>
      <c r="L41" s="35">
        <f t="shared" si="10"/>
        <v>0.006299193028512049</v>
      </c>
      <c r="M41" s="14">
        <f t="shared" si="11"/>
        <v>20.276000000000295</v>
      </c>
    </row>
    <row r="42" spans="1:13" ht="15">
      <c r="A42" s="1">
        <v>41</v>
      </c>
      <c r="B42" s="23" t="s">
        <v>133</v>
      </c>
      <c r="C42" s="10">
        <v>34192</v>
      </c>
      <c r="D42" s="14">
        <v>36673</v>
      </c>
      <c r="E42" s="3">
        <v>36824</v>
      </c>
      <c r="F42" s="41">
        <f t="shared" si="6"/>
        <v>0.02409160882669861</v>
      </c>
      <c r="G42" s="41">
        <f t="shared" si="7"/>
        <v>0.07697707065980346</v>
      </c>
      <c r="H42" s="25">
        <f t="shared" si="8"/>
        <v>2632</v>
      </c>
      <c r="I42" s="35">
        <f t="shared" si="9"/>
        <v>0.029908411172473354</v>
      </c>
      <c r="J42" s="3">
        <v>36971.78</v>
      </c>
      <c r="K42" s="14">
        <v>37210.56</v>
      </c>
      <c r="L42" s="35">
        <f t="shared" si="10"/>
        <v>0.0064584393826858984</v>
      </c>
      <c r="M42" s="14">
        <f t="shared" si="11"/>
        <v>238.77999999999884</v>
      </c>
    </row>
    <row r="43" spans="1:13" ht="15">
      <c r="A43" s="1">
        <v>42</v>
      </c>
      <c r="B43" s="23" t="s">
        <v>134</v>
      </c>
      <c r="C43" s="10">
        <v>35044</v>
      </c>
      <c r="D43" s="14">
        <v>37397</v>
      </c>
      <c r="E43" s="3">
        <v>37467</v>
      </c>
      <c r="F43" s="41">
        <f t="shared" si="6"/>
        <v>0.024512282965183492</v>
      </c>
      <c r="G43" s="41">
        <f t="shared" si="7"/>
        <v>0.06914165049651866</v>
      </c>
      <c r="H43" s="25">
        <f t="shared" si="8"/>
        <v>2423</v>
      </c>
      <c r="I43" s="35">
        <f t="shared" si="9"/>
        <v>0.027533465148519353</v>
      </c>
      <c r="J43" s="3">
        <v>38049.83</v>
      </c>
      <c r="K43" s="14">
        <v>38215.71</v>
      </c>
      <c r="L43" s="35">
        <f t="shared" si="10"/>
        <v>0.0043595464158446276</v>
      </c>
      <c r="M43" s="14">
        <f t="shared" si="11"/>
        <v>165.87999999999738</v>
      </c>
    </row>
    <row r="44" spans="1:13" ht="15">
      <c r="A44" s="1">
        <v>43</v>
      </c>
      <c r="B44" s="23" t="s">
        <v>135</v>
      </c>
      <c r="C44" s="10">
        <v>8907</v>
      </c>
      <c r="D44" s="14">
        <v>9626</v>
      </c>
      <c r="E44" s="3">
        <v>9594</v>
      </c>
      <c r="F44" s="41">
        <f t="shared" si="6"/>
        <v>0.00627674601030161</v>
      </c>
      <c r="G44" s="41">
        <f t="shared" si="7"/>
        <v>0.07713034691815426</v>
      </c>
      <c r="H44" s="25">
        <f t="shared" si="8"/>
        <v>687</v>
      </c>
      <c r="I44" s="35">
        <f t="shared" si="9"/>
        <v>0.007806640758164587</v>
      </c>
      <c r="J44" s="3">
        <v>9797.874</v>
      </c>
      <c r="K44" s="14">
        <v>9854.966</v>
      </c>
      <c r="L44" s="35">
        <f t="shared" si="10"/>
        <v>0.005826978383269733</v>
      </c>
      <c r="M44" s="14">
        <f t="shared" si="11"/>
        <v>57.09200000000055</v>
      </c>
    </row>
    <row r="45" spans="1:13" ht="15">
      <c r="A45" s="1">
        <v>44</v>
      </c>
      <c r="B45" s="23" t="s">
        <v>136</v>
      </c>
      <c r="C45" s="10">
        <v>8852</v>
      </c>
      <c r="D45" s="14">
        <v>9514</v>
      </c>
      <c r="E45" s="3">
        <v>9570</v>
      </c>
      <c r="F45" s="41">
        <f t="shared" si="6"/>
        <v>0.006261044331726746</v>
      </c>
      <c r="G45" s="41">
        <f t="shared" si="7"/>
        <v>0.08111161319475825</v>
      </c>
      <c r="H45" s="25">
        <f t="shared" si="8"/>
        <v>718</v>
      </c>
      <c r="I45" s="35">
        <f t="shared" si="9"/>
        <v>0.008158905479420922</v>
      </c>
      <c r="J45" s="3">
        <v>9719.736</v>
      </c>
      <c r="K45" s="14">
        <v>9785.647</v>
      </c>
      <c r="L45" s="35">
        <f t="shared" si="10"/>
        <v>0.0067811512576061795</v>
      </c>
      <c r="M45" s="14">
        <f t="shared" si="11"/>
        <v>65.91100000000006</v>
      </c>
    </row>
    <row r="46" spans="1:13" ht="15">
      <c r="A46" s="1">
        <v>45</v>
      </c>
      <c r="B46" s="23" t="s">
        <v>137</v>
      </c>
      <c r="C46" s="10">
        <v>22769</v>
      </c>
      <c r="D46" s="14">
        <v>24031</v>
      </c>
      <c r="E46" s="3">
        <v>24039</v>
      </c>
      <c r="F46" s="41">
        <f t="shared" si="6"/>
        <v>0.015727193802547466</v>
      </c>
      <c r="G46" s="41">
        <f t="shared" si="7"/>
        <v>0.05577759234046291</v>
      </c>
      <c r="H46" s="25">
        <f t="shared" si="8"/>
        <v>1270</v>
      </c>
      <c r="I46" s="35">
        <f t="shared" si="9"/>
        <v>0.014431490193404695</v>
      </c>
      <c r="J46" s="3">
        <v>24191.37</v>
      </c>
      <c r="K46" s="14">
        <v>24303.53</v>
      </c>
      <c r="L46" s="35">
        <f t="shared" si="10"/>
        <v>0.004636364124892466</v>
      </c>
      <c r="M46" s="14">
        <f t="shared" si="11"/>
        <v>112.15999999999985</v>
      </c>
    </row>
    <row r="47" spans="1:13" ht="15">
      <c r="A47" s="1">
        <v>46</v>
      </c>
      <c r="B47" s="23" t="s">
        <v>138</v>
      </c>
      <c r="C47" s="10">
        <v>10354</v>
      </c>
      <c r="D47" s="14">
        <v>11236</v>
      </c>
      <c r="E47" s="3">
        <v>11341</v>
      </c>
      <c r="F47" s="41">
        <f t="shared" si="6"/>
        <v>0.007419697363230201</v>
      </c>
      <c r="G47" s="41">
        <f t="shared" si="7"/>
        <v>0.09532547807610585</v>
      </c>
      <c r="H47" s="25">
        <f t="shared" si="8"/>
        <v>987</v>
      </c>
      <c r="I47" s="35">
        <f t="shared" si="9"/>
        <v>0.011215654189677507</v>
      </c>
      <c r="J47" s="3">
        <v>11469.82</v>
      </c>
      <c r="K47" s="14">
        <v>11560.96</v>
      </c>
      <c r="L47" s="35">
        <f t="shared" si="10"/>
        <v>0.007946070644526192</v>
      </c>
      <c r="M47" s="14">
        <f t="shared" si="11"/>
        <v>91.13999999999942</v>
      </c>
    </row>
    <row r="48" spans="1:13" ht="15">
      <c r="A48" s="1">
        <v>47</v>
      </c>
      <c r="B48" s="23" t="s">
        <v>139</v>
      </c>
      <c r="C48" s="10">
        <v>3515</v>
      </c>
      <c r="D48" s="14">
        <v>3937</v>
      </c>
      <c r="E48" s="3">
        <v>3961</v>
      </c>
      <c r="F48" s="41">
        <f t="shared" si="6"/>
        <v>0.0025914312014597325</v>
      </c>
      <c r="G48" s="41">
        <f t="shared" si="7"/>
        <v>0.12688477951635846</v>
      </c>
      <c r="H48" s="25">
        <f t="shared" si="8"/>
        <v>446</v>
      </c>
      <c r="I48" s="35">
        <f t="shared" si="9"/>
        <v>0.005068066634849208</v>
      </c>
      <c r="J48" s="3">
        <v>4055.528</v>
      </c>
      <c r="K48" s="14">
        <v>4086.134</v>
      </c>
      <c r="L48" s="35">
        <f t="shared" si="10"/>
        <v>0.00754673620796114</v>
      </c>
      <c r="M48" s="14">
        <f t="shared" si="11"/>
        <v>30.606000000000222</v>
      </c>
    </row>
    <row r="49" spans="1:13" ht="15">
      <c r="A49" s="1">
        <v>48</v>
      </c>
      <c r="B49" s="23" t="s">
        <v>140</v>
      </c>
      <c r="C49" s="10">
        <v>27627</v>
      </c>
      <c r="D49" s="14">
        <v>28881</v>
      </c>
      <c r="E49" s="3">
        <v>29026</v>
      </c>
      <c r="F49" s="41">
        <f t="shared" si="6"/>
        <v>0.018989871763082606</v>
      </c>
      <c r="G49" s="41">
        <f t="shared" si="7"/>
        <v>0.050638867774278784</v>
      </c>
      <c r="H49" s="25">
        <f t="shared" si="8"/>
        <v>1399</v>
      </c>
      <c r="I49" s="35">
        <f t="shared" si="9"/>
        <v>0.01589736596895525</v>
      </c>
      <c r="J49" s="3">
        <v>30463.57</v>
      </c>
      <c r="K49" s="14">
        <v>30560.59</v>
      </c>
      <c r="L49" s="35">
        <f t="shared" si="10"/>
        <v>0.003184787600402725</v>
      </c>
      <c r="M49" s="14">
        <f t="shared" si="11"/>
        <v>97.02000000000044</v>
      </c>
    </row>
    <row r="50" spans="1:13" ht="15">
      <c r="A50" s="1">
        <v>49</v>
      </c>
      <c r="B50" s="23" t="s">
        <v>141</v>
      </c>
      <c r="C50" s="10">
        <v>1455</v>
      </c>
      <c r="D50" s="14">
        <v>1560</v>
      </c>
      <c r="E50" s="3">
        <v>1601</v>
      </c>
      <c r="F50" s="41">
        <f t="shared" si="6"/>
        <v>0.0010474328082648403</v>
      </c>
      <c r="G50" s="41">
        <f t="shared" si="7"/>
        <v>0.10034364261168385</v>
      </c>
      <c r="H50" s="25">
        <f t="shared" si="8"/>
        <v>146</v>
      </c>
      <c r="I50" s="35">
        <f t="shared" si="9"/>
        <v>0.0016590532033362879</v>
      </c>
      <c r="J50" s="3">
        <v>1664.772</v>
      </c>
      <c r="K50" s="14">
        <v>1692.221</v>
      </c>
      <c r="L50" s="35">
        <f t="shared" si="10"/>
        <v>0.016488143721782964</v>
      </c>
      <c r="M50" s="14">
        <f t="shared" si="11"/>
        <v>27.44900000000007</v>
      </c>
    </row>
    <row r="51" spans="1:13" ht="15">
      <c r="A51" s="1">
        <v>50</v>
      </c>
      <c r="B51" s="23" t="s">
        <v>142</v>
      </c>
      <c r="C51" s="10">
        <v>4743</v>
      </c>
      <c r="D51" s="14">
        <v>4993</v>
      </c>
      <c r="E51" s="3">
        <v>5044</v>
      </c>
      <c r="F51" s="41">
        <f t="shared" si="6"/>
        <v>0.0032999694471504398</v>
      </c>
      <c r="G51" s="41">
        <f t="shared" si="7"/>
        <v>0.06346194391735188</v>
      </c>
      <c r="H51" s="25">
        <f t="shared" si="8"/>
        <v>301</v>
      </c>
      <c r="I51" s="35">
        <f t="shared" si="9"/>
        <v>0.003420376809617963</v>
      </c>
      <c r="J51" s="3">
        <v>5133.98</v>
      </c>
      <c r="K51" s="14">
        <v>5166.779</v>
      </c>
      <c r="L51" s="35">
        <f t="shared" si="10"/>
        <v>0.006388610785394741</v>
      </c>
      <c r="M51" s="14">
        <f t="shared" si="11"/>
        <v>32.79900000000089</v>
      </c>
    </row>
    <row r="52" spans="1:13" ht="15">
      <c r="A52" s="1">
        <v>51</v>
      </c>
      <c r="B52" s="23" t="s">
        <v>143</v>
      </c>
      <c r="C52" s="10">
        <v>4156</v>
      </c>
      <c r="D52" s="14">
        <v>4580</v>
      </c>
      <c r="E52" s="3">
        <v>4569</v>
      </c>
      <c r="F52" s="41">
        <f t="shared" si="6"/>
        <v>0.0029892070586896033</v>
      </c>
      <c r="G52" s="41">
        <f t="shared" si="7"/>
        <v>0.09937439846005774</v>
      </c>
      <c r="H52" s="25">
        <f t="shared" si="8"/>
        <v>413</v>
      </c>
      <c r="I52" s="35">
        <f t="shared" si="9"/>
        <v>0.004693075157382787</v>
      </c>
      <c r="J52" s="3">
        <v>4751.691</v>
      </c>
      <c r="K52" s="14">
        <v>4786.693</v>
      </c>
      <c r="L52" s="35">
        <f t="shared" si="10"/>
        <v>0.007366219731038994</v>
      </c>
      <c r="M52" s="14">
        <f t="shared" si="11"/>
        <v>35.00200000000041</v>
      </c>
    </row>
    <row r="53" spans="1:13" ht="15">
      <c r="A53" s="1">
        <v>52</v>
      </c>
      <c r="B53" s="23" t="s">
        <v>144</v>
      </c>
      <c r="C53" s="10">
        <v>10200</v>
      </c>
      <c r="D53" s="14">
        <v>10398</v>
      </c>
      <c r="E53" s="3">
        <v>10384</v>
      </c>
      <c r="F53" s="41">
        <f t="shared" si="6"/>
        <v>0.006793592930057527</v>
      </c>
      <c r="G53" s="41">
        <f t="shared" si="7"/>
        <v>0.01803921568627451</v>
      </c>
      <c r="H53" s="25">
        <f t="shared" si="8"/>
        <v>184</v>
      </c>
      <c r="I53" s="35">
        <f t="shared" si="9"/>
        <v>0.0020908615713279245</v>
      </c>
      <c r="J53" s="3">
        <v>10529.65</v>
      </c>
      <c r="K53" s="14">
        <v>10559.02</v>
      </c>
      <c r="L53" s="35">
        <f t="shared" si="10"/>
        <v>0.002789266499836253</v>
      </c>
      <c r="M53" s="14">
        <f t="shared" si="11"/>
        <v>29.3700000000008</v>
      </c>
    </row>
    <row r="54" spans="1:13" ht="15">
      <c r="A54" s="1">
        <v>53</v>
      </c>
      <c r="B54" s="23" t="s">
        <v>145</v>
      </c>
      <c r="C54" s="10">
        <v>5341</v>
      </c>
      <c r="D54" s="14">
        <v>5597</v>
      </c>
      <c r="E54" s="3">
        <v>5595</v>
      </c>
      <c r="F54" s="41">
        <f t="shared" si="6"/>
        <v>0.00366045381776501</v>
      </c>
      <c r="G54" s="41">
        <f t="shared" si="7"/>
        <v>0.04755663733383261</v>
      </c>
      <c r="H54" s="25">
        <f t="shared" si="8"/>
        <v>254</v>
      </c>
      <c r="I54" s="35">
        <f t="shared" si="9"/>
        <v>0.002886298038680939</v>
      </c>
      <c r="J54" s="3">
        <v>5607.281</v>
      </c>
      <c r="K54" s="14">
        <v>5630.512</v>
      </c>
      <c r="L54" s="35">
        <f t="shared" si="10"/>
        <v>0.004143006209248255</v>
      </c>
      <c r="M54" s="14">
        <f t="shared" si="11"/>
        <v>23.230999999999767</v>
      </c>
    </row>
    <row r="55" spans="1:13" ht="15">
      <c r="A55" s="1">
        <v>54</v>
      </c>
      <c r="B55" s="23" t="s">
        <v>146</v>
      </c>
      <c r="C55" s="10">
        <v>16845</v>
      </c>
      <c r="D55" s="14">
        <v>17906</v>
      </c>
      <c r="E55" s="3">
        <v>18067</v>
      </c>
      <c r="F55" s="41">
        <f t="shared" si="6"/>
        <v>0.011820092783835645</v>
      </c>
      <c r="G55" s="41">
        <f t="shared" si="7"/>
        <v>0.07254378153754823</v>
      </c>
      <c r="H55" s="25">
        <f t="shared" si="8"/>
        <v>1222</v>
      </c>
      <c r="I55" s="35">
        <f t="shared" si="9"/>
        <v>0.013886048044362628</v>
      </c>
      <c r="J55" s="3">
        <v>18097.38</v>
      </c>
      <c r="K55" s="14">
        <v>18213.75</v>
      </c>
      <c r="L55" s="35">
        <f t="shared" si="10"/>
        <v>0.006430212550103881</v>
      </c>
      <c r="M55" s="14">
        <f t="shared" si="11"/>
        <v>116.36999999999898</v>
      </c>
    </row>
    <row r="56" spans="1:13" ht="15">
      <c r="A56" s="1">
        <v>55</v>
      </c>
      <c r="B56" s="23" t="s">
        <v>147</v>
      </c>
      <c r="C56" s="10">
        <v>19509</v>
      </c>
      <c r="D56" s="14">
        <v>20652</v>
      </c>
      <c r="E56" s="3">
        <v>20776</v>
      </c>
      <c r="F56" s="41">
        <f t="shared" si="6"/>
        <v>0.013592419752973341</v>
      </c>
      <c r="G56" s="41">
        <f t="shared" si="7"/>
        <v>0.06494438464298528</v>
      </c>
      <c r="H56" s="25">
        <f t="shared" si="8"/>
        <v>1267</v>
      </c>
      <c r="I56" s="35">
        <f t="shared" si="9"/>
        <v>0.014397400059089566</v>
      </c>
      <c r="J56" s="3">
        <v>20842.87</v>
      </c>
      <c r="K56" s="14">
        <v>20972.93</v>
      </c>
      <c r="L56" s="35">
        <f t="shared" si="10"/>
        <v>0.006240023566812119</v>
      </c>
      <c r="M56" s="14">
        <f t="shared" si="11"/>
        <v>130.0600000000013</v>
      </c>
    </row>
    <row r="57" spans="1:13" ht="15">
      <c r="A57" s="1">
        <v>56</v>
      </c>
      <c r="B57" s="23" t="s">
        <v>148</v>
      </c>
      <c r="C57" s="10">
        <v>1536</v>
      </c>
      <c r="D57" s="14">
        <v>1689</v>
      </c>
      <c r="E57" s="3">
        <v>1715</v>
      </c>
      <c r="F57" s="41">
        <f t="shared" si="6"/>
        <v>0.001122015781495441</v>
      </c>
      <c r="G57" s="41">
        <f t="shared" si="7"/>
        <v>0.11653645833333333</v>
      </c>
      <c r="H57" s="25">
        <f t="shared" si="8"/>
        <v>179</v>
      </c>
      <c r="I57" s="35">
        <f t="shared" si="9"/>
        <v>0.002034044680802709</v>
      </c>
      <c r="J57" s="3">
        <v>1730.699</v>
      </c>
      <c r="K57" s="14">
        <v>1756.673</v>
      </c>
      <c r="L57" s="35">
        <f t="shared" si="10"/>
        <v>0.015007808983537825</v>
      </c>
      <c r="M57" s="14">
        <f t="shared" si="11"/>
        <v>25.973999999999933</v>
      </c>
    </row>
    <row r="58" spans="1:13" ht="15">
      <c r="A58" s="1">
        <v>57</v>
      </c>
      <c r="B58" s="23" t="s">
        <v>149</v>
      </c>
      <c r="C58" s="10">
        <v>3313</v>
      </c>
      <c r="D58" s="14">
        <v>3406</v>
      </c>
      <c r="E58" s="3">
        <v>3412</v>
      </c>
      <c r="F58" s="41">
        <f t="shared" si="6"/>
        <v>0.0022322553040597343</v>
      </c>
      <c r="G58" s="41">
        <f t="shared" si="7"/>
        <v>0.02988228191971023</v>
      </c>
      <c r="H58" s="25">
        <f t="shared" si="8"/>
        <v>99</v>
      </c>
      <c r="I58" s="35">
        <f t="shared" si="9"/>
        <v>0.0011249744323992637</v>
      </c>
      <c r="J58" s="3">
        <v>3469.527</v>
      </c>
      <c r="K58" s="14">
        <v>3482.495</v>
      </c>
      <c r="L58" s="35">
        <f t="shared" si="10"/>
        <v>0.0037376852810195303</v>
      </c>
      <c r="M58" s="14">
        <f t="shared" si="11"/>
        <v>12.967999999999847</v>
      </c>
    </row>
    <row r="59" spans="1:13" ht="15">
      <c r="A59" s="1">
        <v>58</v>
      </c>
      <c r="B59" s="23" t="s">
        <v>150</v>
      </c>
      <c r="C59" s="10">
        <v>7128</v>
      </c>
      <c r="D59" s="14">
        <v>7496</v>
      </c>
      <c r="E59" s="3">
        <v>7523</v>
      </c>
      <c r="F59" s="41">
        <f t="shared" si="6"/>
        <v>0.004921821996612363</v>
      </c>
      <c r="G59" s="41">
        <f t="shared" si="7"/>
        <v>0.05541526374859708</v>
      </c>
      <c r="H59" s="25">
        <f t="shared" si="8"/>
        <v>395</v>
      </c>
      <c r="I59" s="35">
        <f t="shared" si="9"/>
        <v>0.0044885343514920115</v>
      </c>
      <c r="J59" s="3">
        <v>7831.905</v>
      </c>
      <c r="K59" s="14">
        <v>7875.209</v>
      </c>
      <c r="L59" s="35">
        <f t="shared" si="10"/>
        <v>0.005529178405509271</v>
      </c>
      <c r="M59" s="14">
        <f t="shared" si="11"/>
        <v>43.30400000000009</v>
      </c>
    </row>
    <row r="60" spans="1:13" ht="15">
      <c r="A60" s="1">
        <v>59</v>
      </c>
      <c r="B60" s="23" t="s">
        <v>151</v>
      </c>
      <c r="C60" s="10">
        <v>18044</v>
      </c>
      <c r="D60" s="14">
        <v>19103</v>
      </c>
      <c r="E60" s="3">
        <v>19232</v>
      </c>
      <c r="F60" s="41">
        <f t="shared" si="6"/>
        <v>0.012582278431323802</v>
      </c>
      <c r="G60" s="41">
        <f t="shared" si="7"/>
        <v>0.06583906007537131</v>
      </c>
      <c r="H60" s="25">
        <f t="shared" si="8"/>
        <v>1188</v>
      </c>
      <c r="I60" s="35">
        <f t="shared" si="9"/>
        <v>0.013499693188791163</v>
      </c>
      <c r="J60" s="3">
        <v>19479.13</v>
      </c>
      <c r="K60" s="14">
        <v>19593.66</v>
      </c>
      <c r="L60" s="35">
        <f t="shared" si="10"/>
        <v>0.005879626040793343</v>
      </c>
      <c r="M60" s="14">
        <f t="shared" si="11"/>
        <v>114.52999999999884</v>
      </c>
    </row>
    <row r="61" spans="1:13" ht="15">
      <c r="A61" s="1">
        <v>60</v>
      </c>
      <c r="B61" s="23" t="s">
        <v>152</v>
      </c>
      <c r="C61" s="10">
        <v>6518</v>
      </c>
      <c r="D61" s="14">
        <v>6753</v>
      </c>
      <c r="E61" s="3">
        <v>6786</v>
      </c>
      <c r="F61" s="41">
        <f t="shared" si="6"/>
        <v>0.004439649617042602</v>
      </c>
      <c r="G61" s="41">
        <f t="shared" si="7"/>
        <v>0.04111690702669531</v>
      </c>
      <c r="H61" s="25">
        <f t="shared" si="8"/>
        <v>268</v>
      </c>
      <c r="I61" s="35">
        <f t="shared" si="9"/>
        <v>0.0030453853321515422</v>
      </c>
      <c r="J61" s="3">
        <v>6892.33</v>
      </c>
      <c r="K61" s="14">
        <v>6933.202</v>
      </c>
      <c r="L61" s="35">
        <f t="shared" si="10"/>
        <v>0.005930070092407111</v>
      </c>
      <c r="M61" s="14">
        <f t="shared" si="11"/>
        <v>40.8720000000003</v>
      </c>
    </row>
    <row r="62" spans="1:13" ht="15">
      <c r="A62" s="1">
        <v>61</v>
      </c>
      <c r="B62" s="23" t="s">
        <v>153</v>
      </c>
      <c r="C62" s="10">
        <v>14209</v>
      </c>
      <c r="D62" s="14">
        <v>14743</v>
      </c>
      <c r="E62" s="3">
        <v>14857</v>
      </c>
      <c r="F62" s="41">
        <f t="shared" si="6"/>
        <v>0.009719993274447678</v>
      </c>
      <c r="G62" s="41">
        <f t="shared" si="7"/>
        <v>0.0456048983038919</v>
      </c>
      <c r="H62" s="25">
        <f t="shared" si="8"/>
        <v>648</v>
      </c>
      <c r="I62" s="35">
        <f t="shared" si="9"/>
        <v>0.0073634690120679075</v>
      </c>
      <c r="J62" s="3">
        <v>14872.99</v>
      </c>
      <c r="K62" s="14">
        <v>14936.12</v>
      </c>
      <c r="L62" s="35">
        <f t="shared" si="10"/>
        <v>0.004244607170447974</v>
      </c>
      <c r="M62" s="14">
        <f t="shared" si="11"/>
        <v>63.13000000000102</v>
      </c>
    </row>
    <row r="63" spans="1:13" ht="15">
      <c r="A63" s="1">
        <v>62</v>
      </c>
      <c r="B63" s="23" t="s">
        <v>154</v>
      </c>
      <c r="C63" s="10">
        <v>834</v>
      </c>
      <c r="D63" s="14">
        <v>915</v>
      </c>
      <c r="E63" s="3">
        <v>917</v>
      </c>
      <c r="F63" s="41">
        <f t="shared" si="6"/>
        <v>0.0005999349688812358</v>
      </c>
      <c r="G63" s="41">
        <f t="shared" si="7"/>
        <v>0.09952038369304557</v>
      </c>
      <c r="H63" s="25">
        <f t="shared" si="8"/>
        <v>83</v>
      </c>
      <c r="I63" s="35">
        <f t="shared" si="9"/>
        <v>0.0009431603827185746</v>
      </c>
      <c r="J63" s="3">
        <v>1044.805</v>
      </c>
      <c r="K63" s="14">
        <v>1051.362</v>
      </c>
      <c r="L63" s="35">
        <f t="shared" si="10"/>
        <v>0.00627581223290472</v>
      </c>
      <c r="M63" s="14">
        <f t="shared" si="11"/>
        <v>6.557000000000016</v>
      </c>
    </row>
    <row r="64" spans="1:13" ht="15">
      <c r="A64" s="1">
        <v>63</v>
      </c>
      <c r="B64" s="23" t="s">
        <v>155</v>
      </c>
      <c r="C64" s="10">
        <v>8188</v>
      </c>
      <c r="D64" s="14">
        <v>9021</v>
      </c>
      <c r="E64" s="3">
        <v>9074</v>
      </c>
      <c r="F64" s="41">
        <f t="shared" si="6"/>
        <v>0.005936542974512905</v>
      </c>
      <c r="G64" s="41">
        <f t="shared" si="7"/>
        <v>0.10820713238886175</v>
      </c>
      <c r="H64" s="25">
        <f t="shared" si="8"/>
        <v>886</v>
      </c>
      <c r="I64" s="35">
        <f t="shared" si="9"/>
        <v>0.010067953001068157</v>
      </c>
      <c r="J64" s="3">
        <v>9092.244</v>
      </c>
      <c r="K64" s="14">
        <v>9161.876</v>
      </c>
      <c r="L64" s="35">
        <f t="shared" si="10"/>
        <v>0.007658395441213369</v>
      </c>
      <c r="M64" s="14">
        <f t="shared" si="11"/>
        <v>69.6319999999996</v>
      </c>
    </row>
    <row r="65" spans="1:13" ht="15">
      <c r="A65" s="1">
        <v>64</v>
      </c>
      <c r="B65" s="23" t="s">
        <v>156</v>
      </c>
      <c r="C65" s="10">
        <v>7052</v>
      </c>
      <c r="D65" s="14">
        <v>7395</v>
      </c>
      <c r="E65" s="3">
        <v>7355</v>
      </c>
      <c r="F65" s="41">
        <f t="shared" si="6"/>
        <v>0.00481191024658832</v>
      </c>
      <c r="G65" s="41">
        <f t="shared" si="7"/>
        <v>0.042966534316505954</v>
      </c>
      <c r="H65" s="25">
        <f t="shared" si="8"/>
        <v>303</v>
      </c>
      <c r="I65" s="35">
        <f t="shared" si="9"/>
        <v>0.0034431035658280492</v>
      </c>
      <c r="J65" s="3">
        <v>7486.119</v>
      </c>
      <c r="K65" s="14">
        <v>7491.884</v>
      </c>
      <c r="L65" s="35">
        <f t="shared" si="10"/>
        <v>0.0007700919528530508</v>
      </c>
      <c r="M65" s="14">
        <f t="shared" si="11"/>
        <v>5.765000000000327</v>
      </c>
    </row>
    <row r="66" spans="1:13" ht="15">
      <c r="A66" s="1">
        <v>65</v>
      </c>
      <c r="B66" s="23" t="s">
        <v>157</v>
      </c>
      <c r="C66" s="10">
        <v>4533</v>
      </c>
      <c r="D66" s="14">
        <v>5426</v>
      </c>
      <c r="E66" s="3">
        <v>5448</v>
      </c>
      <c r="F66" s="41">
        <f aca="true" t="shared" si="12" ref="F66:F83">E66/$E$83</f>
        <v>0.003564281036493972</v>
      </c>
      <c r="G66" s="41">
        <f aca="true" t="shared" si="13" ref="G66:G83">(E66-C66)/C66</f>
        <v>0.20185307743216413</v>
      </c>
      <c r="H66" s="25">
        <f aca="true" t="shared" si="14" ref="H66:H83">E66-C66</f>
        <v>915</v>
      </c>
      <c r="I66" s="35">
        <f aca="true" t="shared" si="15" ref="I66:I83">H66/$H$83</f>
        <v>0.010397490966114406</v>
      </c>
      <c r="J66" s="3">
        <v>5720.933</v>
      </c>
      <c r="K66" s="14">
        <v>5695.942</v>
      </c>
      <c r="L66" s="35">
        <f aca="true" t="shared" si="16" ref="L66:L83">(K66-J66)/J66</f>
        <v>-0.0043683434153135485</v>
      </c>
      <c r="M66" s="14">
        <f aca="true" t="shared" si="17" ref="M66:M83">K66-J66</f>
        <v>-24.990999999999985</v>
      </c>
    </row>
    <row r="67" spans="1:13" ht="15">
      <c r="A67" s="1">
        <v>66</v>
      </c>
      <c r="B67" s="23" t="s">
        <v>158</v>
      </c>
      <c r="C67" s="10">
        <v>4652</v>
      </c>
      <c r="D67" s="14">
        <v>4859</v>
      </c>
      <c r="E67" s="3">
        <v>4780</v>
      </c>
      <c r="F67" s="41">
        <f t="shared" si="12"/>
        <v>0.0031272509828269433</v>
      </c>
      <c r="G67" s="41">
        <f t="shared" si="13"/>
        <v>0.027515047291487533</v>
      </c>
      <c r="H67" s="25">
        <f t="shared" si="14"/>
        <v>128</v>
      </c>
      <c r="I67" s="35">
        <f t="shared" si="15"/>
        <v>0.0014545123974455125</v>
      </c>
      <c r="J67" s="3">
        <v>4979.106</v>
      </c>
      <c r="K67" s="14">
        <v>4969.652</v>
      </c>
      <c r="L67" s="35">
        <f t="shared" si="16"/>
        <v>-0.0018987344314420548</v>
      </c>
      <c r="M67" s="14">
        <f t="shared" si="17"/>
        <v>-9.453999999999724</v>
      </c>
    </row>
    <row r="68" spans="1:13" ht="15">
      <c r="A68" s="1">
        <v>67</v>
      </c>
      <c r="B68" s="23" t="s">
        <v>159</v>
      </c>
      <c r="C68" s="10">
        <v>9912</v>
      </c>
      <c r="D68" s="14">
        <v>10107</v>
      </c>
      <c r="E68" s="3">
        <v>10132</v>
      </c>
      <c r="F68" s="41">
        <f t="shared" si="12"/>
        <v>0.006628725305021462</v>
      </c>
      <c r="G68" s="41">
        <f t="shared" si="13"/>
        <v>0.022195318805488296</v>
      </c>
      <c r="H68" s="25">
        <f t="shared" si="14"/>
        <v>220</v>
      </c>
      <c r="I68" s="35">
        <f t="shared" si="15"/>
        <v>0.0024999431831094748</v>
      </c>
      <c r="J68" s="3">
        <v>10156.99</v>
      </c>
      <c r="K68" s="14">
        <v>10199.14</v>
      </c>
      <c r="L68" s="35">
        <f t="shared" si="16"/>
        <v>0.0041498514815904745</v>
      </c>
      <c r="M68" s="14">
        <f t="shared" si="17"/>
        <v>42.149999999999636</v>
      </c>
    </row>
    <row r="69" spans="1:13" ht="15">
      <c r="A69" s="1">
        <v>68</v>
      </c>
      <c r="B69" s="23" t="s">
        <v>160</v>
      </c>
      <c r="C69" s="10">
        <v>4707</v>
      </c>
      <c r="D69" s="14">
        <v>5121</v>
      </c>
      <c r="E69" s="3">
        <v>5167</v>
      </c>
      <c r="F69" s="41">
        <f t="shared" si="12"/>
        <v>0.003380440549846614</v>
      </c>
      <c r="G69" s="41">
        <f t="shared" si="13"/>
        <v>0.09772678988740174</v>
      </c>
      <c r="H69" s="25">
        <f t="shared" si="14"/>
        <v>460</v>
      </c>
      <c r="I69" s="35">
        <f t="shared" si="15"/>
        <v>0.005227153928319811</v>
      </c>
      <c r="J69" s="3">
        <v>5239.001</v>
      </c>
      <c r="K69" s="14">
        <v>5293.284</v>
      </c>
      <c r="L69" s="35">
        <f t="shared" si="16"/>
        <v>0.010361326520075</v>
      </c>
      <c r="M69" s="14">
        <f t="shared" si="17"/>
        <v>54.28299999999945</v>
      </c>
    </row>
    <row r="70" spans="1:13" ht="15">
      <c r="A70" s="1">
        <v>69</v>
      </c>
      <c r="B70" s="23" t="s">
        <v>161</v>
      </c>
      <c r="C70" s="10">
        <v>887</v>
      </c>
      <c r="D70" s="14">
        <v>933</v>
      </c>
      <c r="E70" s="3">
        <v>940</v>
      </c>
      <c r="F70" s="41">
        <f t="shared" si="12"/>
        <v>0.0006149824108488131</v>
      </c>
      <c r="G70" s="41">
        <f t="shared" si="13"/>
        <v>0.05975197294250282</v>
      </c>
      <c r="H70" s="25">
        <f t="shared" si="14"/>
        <v>53</v>
      </c>
      <c r="I70" s="35">
        <f t="shared" si="15"/>
        <v>0.0006022590395672826</v>
      </c>
      <c r="J70" s="3">
        <v>983.6902</v>
      </c>
      <c r="K70" s="14">
        <v>990.3559</v>
      </c>
      <c r="L70" s="35">
        <f t="shared" si="16"/>
        <v>0.00677621877294296</v>
      </c>
      <c r="M70" s="14">
        <f t="shared" si="17"/>
        <v>6.665700000000015</v>
      </c>
    </row>
    <row r="71" spans="1:13" ht="15">
      <c r="A71" s="1">
        <v>70</v>
      </c>
      <c r="B71" s="23" t="s">
        <v>162</v>
      </c>
      <c r="C71" s="10">
        <v>3249</v>
      </c>
      <c r="D71" s="14">
        <v>3374</v>
      </c>
      <c r="E71" s="3">
        <v>3384</v>
      </c>
      <c r="F71" s="41">
        <f t="shared" si="12"/>
        <v>0.002213936679055727</v>
      </c>
      <c r="G71" s="41">
        <f t="shared" si="13"/>
        <v>0.04155124653739612</v>
      </c>
      <c r="H71" s="25">
        <f t="shared" si="14"/>
        <v>135</v>
      </c>
      <c r="I71" s="35">
        <f t="shared" si="15"/>
        <v>0.0015340560441808142</v>
      </c>
      <c r="J71" s="3">
        <v>3462.993</v>
      </c>
      <c r="K71" s="14">
        <v>3480.782</v>
      </c>
      <c r="L71" s="35">
        <f t="shared" si="16"/>
        <v>0.00513688592497883</v>
      </c>
      <c r="M71" s="14">
        <f t="shared" si="17"/>
        <v>17.789000000000215</v>
      </c>
    </row>
    <row r="72" spans="1:13" ht="15">
      <c r="A72" s="1">
        <v>71</v>
      </c>
      <c r="B72" s="23" t="s">
        <v>163</v>
      </c>
      <c r="C72" s="10">
        <v>3633</v>
      </c>
      <c r="D72" s="14">
        <v>3959</v>
      </c>
      <c r="E72" s="3">
        <v>3967</v>
      </c>
      <c r="F72" s="41">
        <f t="shared" si="12"/>
        <v>0.0025953566211034487</v>
      </c>
      <c r="G72" s="41">
        <f t="shared" si="13"/>
        <v>0.09193503991191852</v>
      </c>
      <c r="H72" s="25">
        <f t="shared" si="14"/>
        <v>334</v>
      </c>
      <c r="I72" s="35">
        <f t="shared" si="15"/>
        <v>0.0037953682870843844</v>
      </c>
      <c r="J72" s="3">
        <v>3996.506</v>
      </c>
      <c r="K72" s="14">
        <v>4030.684</v>
      </c>
      <c r="L72" s="35">
        <f t="shared" si="16"/>
        <v>0.008551970145922547</v>
      </c>
      <c r="M72" s="14">
        <f t="shared" si="17"/>
        <v>34.17800000000034</v>
      </c>
    </row>
    <row r="73" spans="1:13" ht="15">
      <c r="A73" s="1">
        <v>72</v>
      </c>
      <c r="B73" s="23" t="s">
        <v>164</v>
      </c>
      <c r="C73" s="10">
        <v>2853</v>
      </c>
      <c r="D73" s="14">
        <v>2993</v>
      </c>
      <c r="E73" s="3">
        <v>2999</v>
      </c>
      <c r="F73" s="41">
        <f t="shared" si="12"/>
        <v>0.0019620555852506282</v>
      </c>
      <c r="G73" s="41">
        <f t="shared" si="13"/>
        <v>0.05117420259376095</v>
      </c>
      <c r="H73" s="25">
        <f t="shared" si="14"/>
        <v>146</v>
      </c>
      <c r="I73" s="35">
        <f t="shared" si="15"/>
        <v>0.0016590532033362879</v>
      </c>
      <c r="J73" s="3">
        <v>3056.496</v>
      </c>
      <c r="K73" s="14">
        <v>3067.232</v>
      </c>
      <c r="L73" s="35">
        <f t="shared" si="16"/>
        <v>0.0035125189105432745</v>
      </c>
      <c r="M73" s="14">
        <f t="shared" si="17"/>
        <v>10.735999999999876</v>
      </c>
    </row>
    <row r="74" spans="1:13" ht="15">
      <c r="A74" s="1">
        <v>73</v>
      </c>
      <c r="B74" s="23" t="s">
        <v>165</v>
      </c>
      <c r="C74" s="10">
        <v>1401</v>
      </c>
      <c r="D74" s="14">
        <v>1588</v>
      </c>
      <c r="E74" s="3">
        <v>1572</v>
      </c>
      <c r="F74" s="41">
        <f t="shared" si="12"/>
        <v>0.001028459946653547</v>
      </c>
      <c r="G74" s="41">
        <f t="shared" si="13"/>
        <v>0.12205567451820129</v>
      </c>
      <c r="H74" s="25">
        <f t="shared" si="14"/>
        <v>171</v>
      </c>
      <c r="I74" s="35">
        <f t="shared" si="15"/>
        <v>0.0019431376559623645</v>
      </c>
      <c r="J74" s="3">
        <v>1622.863</v>
      </c>
      <c r="K74" s="14">
        <v>1632.628</v>
      </c>
      <c r="L74" s="35">
        <f t="shared" si="16"/>
        <v>0.006017143776153546</v>
      </c>
      <c r="M74" s="14">
        <f t="shared" si="17"/>
        <v>9.764999999999873</v>
      </c>
    </row>
    <row r="75" spans="1:13" ht="15">
      <c r="A75" s="1">
        <v>74</v>
      </c>
      <c r="B75" s="23" t="s">
        <v>166</v>
      </c>
      <c r="C75" s="10">
        <v>3025</v>
      </c>
      <c r="D75" s="14">
        <v>3347</v>
      </c>
      <c r="E75" s="3">
        <v>3369</v>
      </c>
      <c r="F75" s="41">
        <f t="shared" si="12"/>
        <v>0.002204123129946438</v>
      </c>
      <c r="G75" s="41">
        <f t="shared" si="13"/>
        <v>0.11371900826446281</v>
      </c>
      <c r="H75" s="25">
        <f t="shared" si="14"/>
        <v>344</v>
      </c>
      <c r="I75" s="35">
        <f t="shared" si="15"/>
        <v>0.0039090020681348155</v>
      </c>
      <c r="J75" s="3">
        <v>3428.954</v>
      </c>
      <c r="K75" s="14">
        <v>3459.657</v>
      </c>
      <c r="L75" s="35">
        <f t="shared" si="16"/>
        <v>0.008954042544752707</v>
      </c>
      <c r="M75" s="14">
        <f t="shared" si="17"/>
        <v>30.702999999999975</v>
      </c>
    </row>
    <row r="76" spans="1:13" ht="15">
      <c r="A76" s="1">
        <v>75</v>
      </c>
      <c r="B76" s="23" t="s">
        <v>167</v>
      </c>
      <c r="C76" s="10">
        <v>883</v>
      </c>
      <c r="D76" s="14">
        <v>958</v>
      </c>
      <c r="E76" s="3">
        <v>958</v>
      </c>
      <c r="F76" s="41">
        <f t="shared" si="12"/>
        <v>0.0006267586697799606</v>
      </c>
      <c r="G76" s="41">
        <f t="shared" si="13"/>
        <v>0.08493771234428087</v>
      </c>
      <c r="H76" s="25">
        <f t="shared" si="14"/>
        <v>75</v>
      </c>
      <c r="I76" s="35">
        <f t="shared" si="15"/>
        <v>0.0008522533578782301</v>
      </c>
      <c r="J76" s="3">
        <v>1013.585</v>
      </c>
      <c r="K76" s="14">
        <v>1019.958</v>
      </c>
      <c r="L76" s="35">
        <f t="shared" si="16"/>
        <v>0.006287583182466131</v>
      </c>
      <c r="M76" s="14">
        <f t="shared" si="17"/>
        <v>6.372999999999934</v>
      </c>
    </row>
    <row r="77" spans="1:13" ht="15">
      <c r="A77" s="1">
        <v>76</v>
      </c>
      <c r="B77" s="23" t="s">
        <v>168</v>
      </c>
      <c r="C77" s="10">
        <v>1295</v>
      </c>
      <c r="D77" s="14">
        <v>1324</v>
      </c>
      <c r="E77" s="3">
        <v>1327</v>
      </c>
      <c r="F77" s="41">
        <f t="shared" si="12"/>
        <v>0.000868171977868484</v>
      </c>
      <c r="G77" s="41">
        <f t="shared" si="13"/>
        <v>0.02471042471042471</v>
      </c>
      <c r="H77" s="25">
        <f t="shared" si="14"/>
        <v>32</v>
      </c>
      <c r="I77" s="35">
        <f t="shared" si="15"/>
        <v>0.00036362809936137813</v>
      </c>
      <c r="J77" s="3">
        <v>1390.522</v>
      </c>
      <c r="K77" s="14">
        <v>1403.066</v>
      </c>
      <c r="L77" s="35">
        <f t="shared" si="16"/>
        <v>0.009021072661921276</v>
      </c>
      <c r="M77" s="14">
        <f t="shared" si="17"/>
        <v>12.544000000000096</v>
      </c>
    </row>
    <row r="78" spans="1:13" ht="15">
      <c r="A78" s="1">
        <v>77</v>
      </c>
      <c r="B78" s="23" t="s">
        <v>169</v>
      </c>
      <c r="C78" s="10">
        <v>5032</v>
      </c>
      <c r="D78" s="14">
        <v>5338</v>
      </c>
      <c r="E78" s="3">
        <v>5364</v>
      </c>
      <c r="F78" s="41">
        <f t="shared" si="12"/>
        <v>0.0035093251614819504</v>
      </c>
      <c r="G78" s="41">
        <f t="shared" si="13"/>
        <v>0.06597774244833068</v>
      </c>
      <c r="H78" s="25">
        <f t="shared" si="14"/>
        <v>332</v>
      </c>
      <c r="I78" s="35">
        <f t="shared" si="15"/>
        <v>0.0037726415308742983</v>
      </c>
      <c r="J78" s="3">
        <v>5449.194</v>
      </c>
      <c r="K78" s="14">
        <v>5480.102</v>
      </c>
      <c r="L78" s="35">
        <f t="shared" si="16"/>
        <v>0.005672031496768044</v>
      </c>
      <c r="M78" s="14">
        <f t="shared" si="17"/>
        <v>30.907999999999447</v>
      </c>
    </row>
    <row r="79" spans="1:13" ht="15">
      <c r="A79" s="1">
        <v>78</v>
      </c>
      <c r="B79" s="23" t="s">
        <v>170</v>
      </c>
      <c r="C79" s="10">
        <v>4289</v>
      </c>
      <c r="D79" s="14">
        <v>4527</v>
      </c>
      <c r="E79" s="3">
        <v>4521</v>
      </c>
      <c r="F79" s="41">
        <f t="shared" si="12"/>
        <v>0.0029578037015398767</v>
      </c>
      <c r="G79" s="41">
        <f t="shared" si="13"/>
        <v>0.054091862905106085</v>
      </c>
      <c r="H79" s="25">
        <f t="shared" si="14"/>
        <v>232</v>
      </c>
      <c r="I79" s="35">
        <f t="shared" si="15"/>
        <v>0.0026363037203699915</v>
      </c>
      <c r="J79" s="3">
        <v>4571.247</v>
      </c>
      <c r="K79" s="14">
        <v>4593.786</v>
      </c>
      <c r="L79" s="35">
        <f t="shared" si="16"/>
        <v>0.004930602087351604</v>
      </c>
      <c r="M79" s="14">
        <f t="shared" si="17"/>
        <v>22.53899999999976</v>
      </c>
    </row>
    <row r="80" spans="1:13" ht="15">
      <c r="A80" s="1">
        <v>79</v>
      </c>
      <c r="B80" s="23" t="s">
        <v>171</v>
      </c>
      <c r="C80" s="10">
        <v>1026</v>
      </c>
      <c r="D80" s="14">
        <v>1184</v>
      </c>
      <c r="E80" s="3">
        <v>1206</v>
      </c>
      <c r="F80" s="41">
        <f t="shared" si="12"/>
        <v>0.0007890093483868815</v>
      </c>
      <c r="G80" s="41">
        <f t="shared" si="13"/>
        <v>0.17543859649122806</v>
      </c>
      <c r="H80" s="25">
        <f t="shared" si="14"/>
        <v>180</v>
      </c>
      <c r="I80" s="35">
        <f t="shared" si="15"/>
        <v>0.0020454080589077522</v>
      </c>
      <c r="J80" s="3">
        <v>1191.174</v>
      </c>
      <c r="K80" s="14">
        <v>1212.104</v>
      </c>
      <c r="L80" s="35">
        <f t="shared" si="16"/>
        <v>0.017570900640880394</v>
      </c>
      <c r="M80" s="14">
        <f t="shared" si="17"/>
        <v>20.930000000000064</v>
      </c>
    </row>
    <row r="81" spans="1:13" ht="15">
      <c r="A81" s="1">
        <v>80</v>
      </c>
      <c r="B81" s="23" t="s">
        <v>172</v>
      </c>
      <c r="C81" s="10">
        <v>5038</v>
      </c>
      <c r="D81" s="14">
        <v>5414</v>
      </c>
      <c r="E81" s="3">
        <v>5433</v>
      </c>
      <c r="F81" s="41">
        <f t="shared" si="12"/>
        <v>0.0035544674873846825</v>
      </c>
      <c r="G81" s="41">
        <f t="shared" si="13"/>
        <v>0.07840412862246923</v>
      </c>
      <c r="H81" s="25">
        <f t="shared" si="14"/>
        <v>395</v>
      </c>
      <c r="I81" s="35">
        <f t="shared" si="15"/>
        <v>0.0044885343514920115</v>
      </c>
      <c r="J81" s="3">
        <v>5434.761</v>
      </c>
      <c r="K81" s="14">
        <v>5467.23</v>
      </c>
      <c r="L81" s="35">
        <f t="shared" si="16"/>
        <v>0.005974319753895183</v>
      </c>
      <c r="M81" s="14">
        <f t="shared" si="17"/>
        <v>32.46899999999914</v>
      </c>
    </row>
    <row r="82" spans="1:13" ht="15.75" thickBot="1">
      <c r="A82" s="2">
        <v>81</v>
      </c>
      <c r="B82" s="24" t="s">
        <v>173</v>
      </c>
      <c r="C82" s="68">
        <v>5404</v>
      </c>
      <c r="D82" s="19">
        <v>5911</v>
      </c>
      <c r="E82" s="3">
        <v>5943</v>
      </c>
      <c r="F82" s="41">
        <f t="shared" si="12"/>
        <v>0.003888128157100528</v>
      </c>
      <c r="G82" s="41">
        <f t="shared" si="13"/>
        <v>0.09974093264248704</v>
      </c>
      <c r="H82" s="25">
        <f t="shared" si="14"/>
        <v>539</v>
      </c>
      <c r="I82" s="35">
        <f t="shared" si="15"/>
        <v>0.006124860798618213</v>
      </c>
      <c r="J82" s="3">
        <v>5970.21</v>
      </c>
      <c r="K82" s="14">
        <v>6010.69</v>
      </c>
      <c r="L82" s="35">
        <f t="shared" si="16"/>
        <v>0.0067803310101318985</v>
      </c>
      <c r="M82" s="14">
        <f t="shared" si="17"/>
        <v>40.47999999999956</v>
      </c>
    </row>
    <row r="83" spans="1:13" ht="15.75" thickBot="1">
      <c r="A83" s="165" t="s">
        <v>174</v>
      </c>
      <c r="B83" s="167"/>
      <c r="C83" s="57">
        <v>1440497</v>
      </c>
      <c r="D83" s="58">
        <v>1522258</v>
      </c>
      <c r="E83" s="109">
        <v>1528499</v>
      </c>
      <c r="F83" s="26">
        <f t="shared" si="12"/>
        <v>1</v>
      </c>
      <c r="G83" s="43">
        <f t="shared" si="13"/>
        <v>0.06109141497691422</v>
      </c>
      <c r="H83" s="57">
        <f t="shared" si="14"/>
        <v>88002</v>
      </c>
      <c r="I83" s="37">
        <f t="shared" si="15"/>
        <v>1</v>
      </c>
      <c r="J83" s="106">
        <v>1546535</v>
      </c>
      <c r="K83" s="55">
        <v>1553257</v>
      </c>
      <c r="L83" s="37">
        <f t="shared" si="16"/>
        <v>0.004346490703411174</v>
      </c>
      <c r="M83" s="55">
        <f t="shared" si="17"/>
        <v>6722</v>
      </c>
    </row>
    <row r="84" spans="5:13" ht="15">
      <c r="E84" s="3"/>
      <c r="F84" s="89"/>
      <c r="I84" s="63"/>
      <c r="J84" s="3"/>
      <c r="K84" s="64"/>
      <c r="L84" s="63"/>
      <c r="M84" s="64"/>
    </row>
    <row r="85" spans="5:13" ht="15">
      <c r="E85" s="3"/>
      <c r="I85" s="63"/>
      <c r="J85" s="3"/>
      <c r="K85" s="64"/>
      <c r="L85" s="63"/>
      <c r="M85" s="64"/>
    </row>
    <row r="86" spans="5:13" ht="15">
      <c r="E86" s="3"/>
      <c r="I86" s="63"/>
      <c r="J86" s="3"/>
      <c r="K86" s="64"/>
      <c r="L86" s="63"/>
      <c r="M86" s="64"/>
    </row>
    <row r="87" spans="5:13" ht="15">
      <c r="E87" s="3"/>
      <c r="I87" s="63"/>
      <c r="J87" s="3"/>
      <c r="K87" s="64"/>
      <c r="L87" s="63"/>
      <c r="M87" s="64"/>
    </row>
    <row r="88" spans="5:13" ht="15">
      <c r="E88" s="3"/>
      <c r="I88" s="63"/>
      <c r="J88" s="3"/>
      <c r="K88" s="64"/>
      <c r="L88" s="63"/>
      <c r="M88" s="64"/>
    </row>
    <row r="89" spans="5:13" ht="15">
      <c r="E89" s="3"/>
      <c r="I89" s="63"/>
      <c r="J89" s="3"/>
      <c r="K89" s="64"/>
      <c r="L89" s="63"/>
      <c r="M89" s="64"/>
    </row>
    <row r="90" spans="5:10" ht="15">
      <c r="E90" s="3"/>
      <c r="J90" s="3"/>
    </row>
    <row r="91" spans="5:10" ht="15">
      <c r="E91" s="3"/>
      <c r="J91" s="3"/>
    </row>
    <row r="92" spans="5:10" ht="15">
      <c r="E92" s="3"/>
      <c r="J92" s="3"/>
    </row>
    <row r="93" spans="5:10" ht="15">
      <c r="E93" s="3"/>
      <c r="J93" s="3"/>
    </row>
    <row r="94" spans="5:10" ht="15">
      <c r="E94" s="3"/>
      <c r="J94" s="3"/>
    </row>
    <row r="95" spans="5:10" ht="15">
      <c r="E95" s="3"/>
      <c r="J95" s="3"/>
    </row>
    <row r="96" spans="5:10" ht="15">
      <c r="E96" s="3"/>
      <c r="J96" s="3"/>
    </row>
    <row r="97" spans="5:10" ht="15">
      <c r="E97" s="3"/>
      <c r="J97" s="3"/>
    </row>
    <row r="98" spans="5:10" ht="15">
      <c r="E98" s="3"/>
      <c r="J98" s="3"/>
    </row>
    <row r="99" spans="5:10" ht="15">
      <c r="E99" s="3"/>
      <c r="J99" s="3"/>
    </row>
    <row r="100" spans="5:10" ht="15">
      <c r="E100" s="3"/>
      <c r="J100" s="3"/>
    </row>
    <row r="101" spans="5:10" ht="15">
      <c r="E101" s="3"/>
      <c r="F101" s="77"/>
      <c r="J101" s="3"/>
    </row>
    <row r="102" spans="5:10" ht="15">
      <c r="E102" s="3"/>
      <c r="J102" s="3"/>
    </row>
    <row r="103" spans="5:10" ht="15">
      <c r="E103" s="3"/>
      <c r="J103" s="3"/>
    </row>
    <row r="104" spans="5:10" ht="15">
      <c r="E104" s="3"/>
      <c r="J104" s="3"/>
    </row>
    <row r="105" spans="5:10" ht="15">
      <c r="E105" s="3"/>
      <c r="J105" s="3"/>
    </row>
    <row r="106" spans="5:10" ht="15">
      <c r="E106" s="3"/>
      <c r="J106" s="3"/>
    </row>
    <row r="107" spans="5:10" ht="15">
      <c r="E107" s="3"/>
      <c r="J107" s="3"/>
    </row>
    <row r="108" spans="5:10" ht="15">
      <c r="E108" s="3"/>
      <c r="J108" s="3"/>
    </row>
    <row r="109" spans="5:10" ht="15">
      <c r="E109" s="3"/>
      <c r="J109" s="3"/>
    </row>
    <row r="110" spans="5:10" ht="15">
      <c r="E110" s="3"/>
      <c r="J110" s="3"/>
    </row>
    <row r="111" spans="5:10" ht="15">
      <c r="E111" s="3"/>
      <c r="J111" s="3"/>
    </row>
    <row r="112" spans="5:10" ht="15">
      <c r="E112" s="3"/>
      <c r="J112" s="3"/>
    </row>
    <row r="113" spans="5:10" ht="15">
      <c r="E113" s="3"/>
      <c r="J113" s="3"/>
    </row>
    <row r="114" spans="5:10" ht="15">
      <c r="E114" s="3"/>
      <c r="J114" s="3"/>
    </row>
    <row r="115" spans="5:10" ht="15">
      <c r="E115" s="3"/>
      <c r="J115" s="3"/>
    </row>
    <row r="116" spans="5:10" ht="15">
      <c r="E116" s="3"/>
      <c r="J116" s="3"/>
    </row>
    <row r="117" spans="5:10" ht="15">
      <c r="E117" s="3"/>
      <c r="J117" s="3"/>
    </row>
    <row r="118" spans="5:10" ht="15">
      <c r="E118" s="3"/>
      <c r="J118" s="3"/>
    </row>
    <row r="119" spans="5:10" ht="15">
      <c r="E119" s="3"/>
      <c r="J119" s="3"/>
    </row>
    <row r="120" spans="5:10" ht="15">
      <c r="E120" s="3"/>
      <c r="J120" s="3"/>
    </row>
    <row r="121" spans="5:10" ht="15">
      <c r="E121" s="3"/>
      <c r="J121" s="3"/>
    </row>
    <row r="122" spans="5:10" ht="15">
      <c r="E122" s="3"/>
      <c r="J122" s="3"/>
    </row>
    <row r="123" spans="5:10" ht="15">
      <c r="E123" s="3"/>
      <c r="J123" s="3"/>
    </row>
    <row r="124" spans="5:10" ht="15">
      <c r="E124" s="3"/>
      <c r="J124" s="3"/>
    </row>
    <row r="125" spans="5:10" ht="15">
      <c r="E125" s="3"/>
      <c r="J125" s="3"/>
    </row>
    <row r="126" spans="5:10" ht="15">
      <c r="E126" s="3"/>
      <c r="J126" s="3"/>
    </row>
    <row r="127" spans="5:10" ht="15">
      <c r="E127" s="3"/>
      <c r="J127" s="3"/>
    </row>
    <row r="128" spans="5:10" ht="15">
      <c r="E128" s="3"/>
      <c r="J128" s="3"/>
    </row>
    <row r="129" spans="5:10" ht="15">
      <c r="E129" s="3"/>
      <c r="J129" s="3"/>
    </row>
    <row r="130" spans="5:10" ht="15">
      <c r="E130" s="3"/>
      <c r="J130" s="3"/>
    </row>
    <row r="131" spans="5:10" ht="15">
      <c r="E131" s="3"/>
      <c r="J131" s="3"/>
    </row>
    <row r="132" spans="5:10" ht="15">
      <c r="E132" s="3"/>
      <c r="J132" s="3"/>
    </row>
    <row r="133" spans="5:10" ht="15">
      <c r="E133" s="3"/>
      <c r="J133" s="3"/>
    </row>
    <row r="134" spans="5:10" ht="15">
      <c r="E134" s="3"/>
      <c r="J134" s="3"/>
    </row>
    <row r="135" spans="5:10" ht="15">
      <c r="E135" s="3"/>
      <c r="J135" s="3"/>
    </row>
    <row r="136" spans="5:10" ht="15">
      <c r="E136" s="3"/>
      <c r="J136" s="3"/>
    </row>
    <row r="137" spans="5:10" ht="15">
      <c r="E137" s="3"/>
      <c r="J137" s="3"/>
    </row>
    <row r="138" spans="5:10" ht="15">
      <c r="E138" s="3"/>
      <c r="J138" s="3"/>
    </row>
    <row r="139" spans="5:10" ht="15">
      <c r="E139" s="3"/>
      <c r="J139" s="3"/>
    </row>
    <row r="140" spans="5:10" ht="15">
      <c r="E140" s="3"/>
      <c r="J140" s="3"/>
    </row>
    <row r="141" spans="5:10" ht="15">
      <c r="E141" s="3"/>
      <c r="J141" s="3"/>
    </row>
    <row r="142" spans="5:10" ht="15">
      <c r="E142" s="3"/>
      <c r="J142" s="3"/>
    </row>
    <row r="143" spans="5:10" ht="15">
      <c r="E143" s="86"/>
      <c r="J143" s="3"/>
    </row>
  </sheetData>
  <sheetProtection/>
  <autoFilter ref="A1:M90">
    <sortState ref="A2:M143">
      <sortCondition sortBy="value" ref="A2:A143"/>
    </sortState>
  </autoFilter>
  <mergeCells count="1">
    <mergeCell ref="A83:B8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92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A3" sqref="A3"/>
    </sheetView>
  </sheetViews>
  <sheetFormatPr defaultColWidth="8.8515625" defaultRowHeight="15"/>
  <cols>
    <col min="1" max="1" width="13.7109375" style="0" bestFit="1" customWidth="1"/>
    <col min="2" max="2" width="34.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33.140625" style="0" customWidth="1"/>
    <col min="7" max="7" width="28.421875" style="0" customWidth="1"/>
    <col min="8" max="8" width="26.7109375" style="0" customWidth="1"/>
    <col min="9" max="9" width="20.28125" style="0" customWidth="1"/>
    <col min="10" max="11" width="21.28125" style="0" bestFit="1" customWidth="1"/>
    <col min="12" max="13" width="36.421875" style="0" customWidth="1"/>
  </cols>
  <sheetData>
    <row r="1" spans="1:13" ht="45.75" thickBot="1">
      <c r="A1" s="39" t="s">
        <v>1</v>
      </c>
      <c r="B1" s="18" t="s">
        <v>91</v>
      </c>
      <c r="C1" s="75">
        <v>40940</v>
      </c>
      <c r="D1" s="95">
        <v>41275</v>
      </c>
      <c r="E1" s="103">
        <v>41306</v>
      </c>
      <c r="F1" s="42" t="s">
        <v>315</v>
      </c>
      <c r="G1" s="42" t="s">
        <v>299</v>
      </c>
      <c r="H1" s="42" t="s">
        <v>300</v>
      </c>
      <c r="I1" s="42" t="s">
        <v>288</v>
      </c>
      <c r="J1" s="107" t="s">
        <v>284</v>
      </c>
      <c r="K1" s="73" t="s">
        <v>289</v>
      </c>
      <c r="L1" s="53" t="s">
        <v>316</v>
      </c>
      <c r="M1" s="42" t="s">
        <v>317</v>
      </c>
    </row>
    <row r="2" spans="1:13" ht="15">
      <c r="A2" s="97">
        <v>1</v>
      </c>
      <c r="B2" s="28" t="s">
        <v>2</v>
      </c>
      <c r="C2" s="100">
        <v>17775</v>
      </c>
      <c r="D2" s="13">
        <v>21034</v>
      </c>
      <c r="E2" s="9">
        <v>21010</v>
      </c>
      <c r="F2" s="40">
        <f>E2/$E$90</f>
        <v>0.0070365929627372046</v>
      </c>
      <c r="G2" s="16">
        <f>(E2-C2)/C2</f>
        <v>0.1819971870604782</v>
      </c>
      <c r="H2" s="13">
        <f aca="true" t="shared" si="0" ref="H2:H33">E2-C2</f>
        <v>3235</v>
      </c>
      <c r="I2" s="45">
        <f>H2/$H$90</f>
        <v>0.010573623141036118</v>
      </c>
      <c r="J2" s="9">
        <v>21738.98</v>
      </c>
      <c r="K2" s="13">
        <v>21935.73</v>
      </c>
      <c r="L2" s="45">
        <f aca="true" t="shared" si="1" ref="L2:L33">(K2-J2)/J2</f>
        <v>0.0090505626298934</v>
      </c>
      <c r="M2" s="13">
        <f aca="true" t="shared" si="2" ref="M2:M33">K2-J2</f>
        <v>196.75</v>
      </c>
    </row>
    <row r="3" spans="1:13" ht="15">
      <c r="A3" s="96">
        <v>2</v>
      </c>
      <c r="B3" s="29" t="s">
        <v>3</v>
      </c>
      <c r="C3" s="10">
        <v>2612</v>
      </c>
      <c r="D3" s="14">
        <v>2782</v>
      </c>
      <c r="E3" s="11">
        <v>2673</v>
      </c>
      <c r="F3" s="41">
        <f aca="true" t="shared" si="3" ref="F3:F33">E3/$E$90</f>
        <v>0.0008952314607042622</v>
      </c>
      <c r="G3" s="17">
        <f aca="true" t="shared" si="4" ref="G3:G33">(E3-C3)/C3</f>
        <v>0.02335375191424196</v>
      </c>
      <c r="H3" s="14">
        <f>E3-C3</f>
        <v>61</v>
      </c>
      <c r="I3" s="35">
        <f aca="true" t="shared" si="5" ref="I3:I33">H3/$H$90</f>
        <v>0.00019937898349403496</v>
      </c>
      <c r="J3" s="11">
        <v>3434.162</v>
      </c>
      <c r="K3" s="14">
        <v>3499.9</v>
      </c>
      <c r="L3" s="35">
        <f t="shared" si="1"/>
        <v>0.019142370103681854</v>
      </c>
      <c r="M3" s="14">
        <f t="shared" si="2"/>
        <v>65.73800000000028</v>
      </c>
    </row>
    <row r="4" spans="1:13" ht="15">
      <c r="A4" s="96">
        <v>3</v>
      </c>
      <c r="B4" s="29" t="s">
        <v>4</v>
      </c>
      <c r="C4" s="10">
        <v>1550</v>
      </c>
      <c r="D4" s="14">
        <v>1645</v>
      </c>
      <c r="E4" s="11">
        <v>1618</v>
      </c>
      <c r="F4" s="41">
        <f t="shared" si="3"/>
        <v>0.0005418946888961826</v>
      </c>
      <c r="G4" s="17">
        <f t="shared" si="4"/>
        <v>0.04387096774193548</v>
      </c>
      <c r="H4" s="14">
        <f t="shared" si="0"/>
        <v>68</v>
      </c>
      <c r="I4" s="35">
        <f t="shared" si="5"/>
        <v>0.00022225853897695703</v>
      </c>
      <c r="J4" s="11">
        <v>1734.009</v>
      </c>
      <c r="K4" s="14">
        <v>1738.845</v>
      </c>
      <c r="L4" s="35">
        <f t="shared" si="1"/>
        <v>0.002788912860313881</v>
      </c>
      <c r="M4" s="14">
        <f t="shared" si="2"/>
        <v>4.836000000000013</v>
      </c>
    </row>
    <row r="5" spans="1:13" ht="15">
      <c r="A5" s="96">
        <v>5</v>
      </c>
      <c r="B5" s="29" t="s">
        <v>5</v>
      </c>
      <c r="C5" s="10">
        <v>435</v>
      </c>
      <c r="D5" s="14">
        <v>477</v>
      </c>
      <c r="E5" s="11">
        <v>462</v>
      </c>
      <c r="F5" s="41">
        <f>E5/$E$90</f>
        <v>0.00015473136357851446</v>
      </c>
      <c r="G5" s="17">
        <f t="shared" si="4"/>
        <v>0.06206896551724138</v>
      </c>
      <c r="H5" s="14">
        <f t="shared" si="0"/>
        <v>27</v>
      </c>
      <c r="I5" s="35">
        <f t="shared" si="5"/>
        <v>8.824971400555646E-05</v>
      </c>
      <c r="J5" s="11">
        <v>450.9674</v>
      </c>
      <c r="K5" s="14">
        <v>447.8864</v>
      </c>
      <c r="L5" s="35">
        <f t="shared" si="1"/>
        <v>-0.006831979429111765</v>
      </c>
      <c r="M5" s="14">
        <f t="shared" si="2"/>
        <v>-3.0810000000000173</v>
      </c>
    </row>
    <row r="6" spans="1:13" ht="15">
      <c r="A6" s="96">
        <v>6</v>
      </c>
      <c r="B6" s="29" t="s">
        <v>6</v>
      </c>
      <c r="C6" s="10">
        <v>80</v>
      </c>
      <c r="D6" s="14">
        <v>98</v>
      </c>
      <c r="E6" s="11">
        <v>86</v>
      </c>
      <c r="F6" s="41">
        <f t="shared" si="3"/>
        <v>2.880280793885767E-05</v>
      </c>
      <c r="G6" s="17">
        <f t="shared" si="4"/>
        <v>0.075</v>
      </c>
      <c r="H6" s="14">
        <f t="shared" si="0"/>
        <v>6</v>
      </c>
      <c r="I6" s="35">
        <f t="shared" si="5"/>
        <v>1.9611047556790326E-05</v>
      </c>
      <c r="J6" s="11">
        <v>97.15216</v>
      </c>
      <c r="K6" s="14">
        <v>84.92768</v>
      </c>
      <c r="L6" s="35">
        <f t="shared" si="1"/>
        <v>-0.12582818539495158</v>
      </c>
      <c r="M6" s="14">
        <f t="shared" si="2"/>
        <v>-12.22448</v>
      </c>
    </row>
    <row r="7" spans="1:13" ht="15">
      <c r="A7" s="96">
        <v>7</v>
      </c>
      <c r="B7" s="29" t="s">
        <v>7</v>
      </c>
      <c r="C7" s="10">
        <v>596</v>
      </c>
      <c r="D7" s="14">
        <v>759</v>
      </c>
      <c r="E7" s="11">
        <v>767</v>
      </c>
      <c r="F7" s="41">
        <f t="shared" si="3"/>
        <v>0.00025688085685004455</v>
      </c>
      <c r="G7" s="17">
        <f t="shared" si="4"/>
        <v>0.28691275167785235</v>
      </c>
      <c r="H7" s="14">
        <f t="shared" si="0"/>
        <v>171</v>
      </c>
      <c r="I7" s="35">
        <f t="shared" si="5"/>
        <v>0.0005589148553685243</v>
      </c>
      <c r="J7" s="11">
        <v>752.1506</v>
      </c>
      <c r="K7" s="14">
        <v>767.7691</v>
      </c>
      <c r="L7" s="35">
        <f t="shared" si="1"/>
        <v>0.02076512336758081</v>
      </c>
      <c r="M7" s="14">
        <f t="shared" si="2"/>
        <v>15.618499999999926</v>
      </c>
    </row>
    <row r="8" spans="1:13" ht="15">
      <c r="A8" s="96">
        <v>8</v>
      </c>
      <c r="B8" s="29" t="s">
        <v>8</v>
      </c>
      <c r="C8" s="10">
        <v>2114</v>
      </c>
      <c r="D8" s="14">
        <v>2341</v>
      </c>
      <c r="E8" s="11">
        <v>2310</v>
      </c>
      <c r="F8" s="41">
        <f t="shared" si="3"/>
        <v>0.0007736568178925722</v>
      </c>
      <c r="G8" s="17">
        <f t="shared" si="4"/>
        <v>0.09271523178807947</v>
      </c>
      <c r="H8" s="14">
        <f t="shared" si="0"/>
        <v>196</v>
      </c>
      <c r="I8" s="35">
        <f t="shared" si="5"/>
        <v>0.0006406275535218173</v>
      </c>
      <c r="J8" s="11">
        <v>2695.915</v>
      </c>
      <c r="K8" s="14">
        <v>2719.717</v>
      </c>
      <c r="L8" s="35">
        <f t="shared" si="1"/>
        <v>0.008828913374494424</v>
      </c>
      <c r="M8" s="14">
        <f t="shared" si="2"/>
        <v>23.802000000000135</v>
      </c>
    </row>
    <row r="9" spans="1:13" ht="15">
      <c r="A9" s="96">
        <v>9</v>
      </c>
      <c r="B9" s="29" t="s">
        <v>9</v>
      </c>
      <c r="C9" s="10">
        <v>144</v>
      </c>
      <c r="D9" s="14">
        <v>269</v>
      </c>
      <c r="E9" s="11">
        <v>259</v>
      </c>
      <c r="F9" s="41">
        <f t="shared" si="3"/>
        <v>8.674334018795507E-05</v>
      </c>
      <c r="G9" s="17">
        <f t="shared" si="4"/>
        <v>0.7986111111111112</v>
      </c>
      <c r="H9" s="14">
        <f t="shared" si="0"/>
        <v>115</v>
      </c>
      <c r="I9" s="35">
        <f t="shared" si="5"/>
        <v>0.0003758784115051479</v>
      </c>
      <c r="J9" s="11">
        <v>298.8666</v>
      </c>
      <c r="K9" s="14">
        <v>324.2629</v>
      </c>
      <c r="L9" s="35">
        <f t="shared" si="1"/>
        <v>0.0849753702822597</v>
      </c>
      <c r="M9" s="14">
        <f t="shared" si="2"/>
        <v>25.396299999999997</v>
      </c>
    </row>
    <row r="10" spans="1:13" ht="15">
      <c r="A10" s="4">
        <v>10</v>
      </c>
      <c r="B10" s="29" t="s">
        <v>10</v>
      </c>
      <c r="C10" s="10">
        <v>89317</v>
      </c>
      <c r="D10" s="14">
        <v>102717</v>
      </c>
      <c r="E10" s="11">
        <v>101181</v>
      </c>
      <c r="F10" s="41">
        <f t="shared" si="3"/>
        <v>0.03388717337280881</v>
      </c>
      <c r="G10" s="17">
        <f t="shared" si="4"/>
        <v>0.1328302562782001</v>
      </c>
      <c r="H10" s="14">
        <f t="shared" si="0"/>
        <v>11864</v>
      </c>
      <c r="I10" s="35">
        <f t="shared" si="5"/>
        <v>0.03877757803562674</v>
      </c>
      <c r="J10" s="11">
        <v>105215.9</v>
      </c>
      <c r="K10" s="14">
        <v>106165.1</v>
      </c>
      <c r="L10" s="35">
        <f t="shared" si="1"/>
        <v>0.009021450180058448</v>
      </c>
      <c r="M10" s="14">
        <f t="shared" si="2"/>
        <v>949.2000000000116</v>
      </c>
    </row>
    <row r="11" spans="1:13" ht="15">
      <c r="A11" s="4">
        <v>11</v>
      </c>
      <c r="B11" s="29" t="s">
        <v>11</v>
      </c>
      <c r="C11" s="10">
        <v>1695</v>
      </c>
      <c r="D11" s="14">
        <v>1858</v>
      </c>
      <c r="E11" s="11">
        <v>1878</v>
      </c>
      <c r="F11" s="41">
        <f t="shared" si="3"/>
        <v>0.0006289729454555197</v>
      </c>
      <c r="G11" s="17">
        <f t="shared" si="4"/>
        <v>0.1079646017699115</v>
      </c>
      <c r="H11" s="14">
        <f t="shared" si="0"/>
        <v>183</v>
      </c>
      <c r="I11" s="35">
        <f t="shared" si="5"/>
        <v>0.0005981369504821049</v>
      </c>
      <c r="J11" s="11">
        <v>1899.756</v>
      </c>
      <c r="K11" s="14">
        <v>1939.523</v>
      </c>
      <c r="L11" s="35">
        <f t="shared" si="1"/>
        <v>0.020932688197852684</v>
      </c>
      <c r="M11" s="14">
        <f t="shared" si="2"/>
        <v>39.766999999999825</v>
      </c>
    </row>
    <row r="12" spans="1:13" ht="15">
      <c r="A12" s="4">
        <v>12</v>
      </c>
      <c r="B12" s="29" t="s">
        <v>12</v>
      </c>
      <c r="C12" s="10">
        <v>1317</v>
      </c>
      <c r="D12" s="14">
        <v>1892</v>
      </c>
      <c r="E12" s="11">
        <v>1593</v>
      </c>
      <c r="F12" s="41">
        <f t="shared" si="3"/>
        <v>0.000533521779611631</v>
      </c>
      <c r="G12" s="17">
        <f t="shared" si="4"/>
        <v>0.20956719817767655</v>
      </c>
      <c r="H12" s="14">
        <f t="shared" si="0"/>
        <v>276</v>
      </c>
      <c r="I12" s="35">
        <f t="shared" si="5"/>
        <v>0.000902108187612355</v>
      </c>
      <c r="J12" s="11">
        <v>1949.04</v>
      </c>
      <c r="K12" s="14">
        <v>1868.163</v>
      </c>
      <c r="L12" s="35">
        <f t="shared" si="1"/>
        <v>-0.0414958133234823</v>
      </c>
      <c r="M12" s="14">
        <f t="shared" si="2"/>
        <v>-80.87699999999995</v>
      </c>
    </row>
    <row r="13" spans="1:13" ht="15">
      <c r="A13" s="4">
        <v>13</v>
      </c>
      <c r="B13" s="29" t="s">
        <v>13</v>
      </c>
      <c r="C13" s="10">
        <v>115053</v>
      </c>
      <c r="D13" s="14">
        <v>126868</v>
      </c>
      <c r="E13" s="11">
        <v>126305</v>
      </c>
      <c r="F13" s="41">
        <f t="shared" si="3"/>
        <v>0.04230161228741183</v>
      </c>
      <c r="G13" s="17">
        <f t="shared" si="4"/>
        <v>0.0977984059520395</v>
      </c>
      <c r="H13" s="14">
        <f t="shared" si="0"/>
        <v>11252</v>
      </c>
      <c r="I13" s="35">
        <f t="shared" si="5"/>
        <v>0.036777251184834124</v>
      </c>
      <c r="J13" s="11">
        <v>126585.5</v>
      </c>
      <c r="K13" s="14">
        <v>127224.6</v>
      </c>
      <c r="L13" s="35">
        <f t="shared" si="1"/>
        <v>0.005048761509019641</v>
      </c>
      <c r="M13" s="14">
        <f t="shared" si="2"/>
        <v>639.1000000000058</v>
      </c>
    </row>
    <row r="14" spans="1:13" ht="15">
      <c r="A14" s="4">
        <v>14</v>
      </c>
      <c r="B14" s="29" t="s">
        <v>14</v>
      </c>
      <c r="C14" s="10">
        <v>197273</v>
      </c>
      <c r="D14" s="14">
        <v>216183</v>
      </c>
      <c r="E14" s="11">
        <v>217401</v>
      </c>
      <c r="F14" s="41">
        <f t="shared" si="3"/>
        <v>0.0728111540548325</v>
      </c>
      <c r="G14" s="17">
        <f t="shared" si="4"/>
        <v>0.10203119534857785</v>
      </c>
      <c r="H14" s="14">
        <f t="shared" si="0"/>
        <v>20128</v>
      </c>
      <c r="I14" s="35">
        <f t="shared" si="5"/>
        <v>0.06578852753717927</v>
      </c>
      <c r="J14" s="11">
        <v>215925.8</v>
      </c>
      <c r="K14" s="14">
        <v>217901.6</v>
      </c>
      <c r="L14" s="35">
        <f t="shared" si="1"/>
        <v>0.009150365542237276</v>
      </c>
      <c r="M14" s="14">
        <f t="shared" si="2"/>
        <v>1975.8000000000175</v>
      </c>
    </row>
    <row r="15" spans="1:13" ht="15">
      <c r="A15" s="4">
        <v>15</v>
      </c>
      <c r="B15" s="29" t="s">
        <v>15</v>
      </c>
      <c r="C15" s="10">
        <v>9902</v>
      </c>
      <c r="D15" s="14">
        <v>11680</v>
      </c>
      <c r="E15" s="11">
        <v>11857</v>
      </c>
      <c r="F15" s="41">
        <f t="shared" si="3"/>
        <v>0.003971103415477155</v>
      </c>
      <c r="G15" s="17">
        <f t="shared" si="4"/>
        <v>0.1974348616441123</v>
      </c>
      <c r="H15" s="14">
        <f t="shared" si="0"/>
        <v>1955</v>
      </c>
      <c r="I15" s="35">
        <f t="shared" si="5"/>
        <v>0.006389932995587514</v>
      </c>
      <c r="J15" s="11">
        <v>11841.72</v>
      </c>
      <c r="K15" s="14">
        <v>12088.53</v>
      </c>
      <c r="L15" s="35">
        <f t="shared" si="1"/>
        <v>0.0208424114064512</v>
      </c>
      <c r="M15" s="14">
        <f t="shared" si="2"/>
        <v>246.8100000000013</v>
      </c>
    </row>
    <row r="16" spans="1:13" ht="15">
      <c r="A16" s="4">
        <v>16</v>
      </c>
      <c r="B16" s="29" t="s">
        <v>16</v>
      </c>
      <c r="C16" s="10">
        <v>6190</v>
      </c>
      <c r="D16" s="14">
        <v>6307</v>
      </c>
      <c r="E16" s="11">
        <v>6318</v>
      </c>
      <c r="F16" s="41">
        <f t="shared" si="3"/>
        <v>0.0021160016343918925</v>
      </c>
      <c r="G16" s="17">
        <f t="shared" si="4"/>
        <v>0.020678513731825526</v>
      </c>
      <c r="H16" s="14">
        <f t="shared" si="0"/>
        <v>128</v>
      </c>
      <c r="I16" s="35">
        <f t="shared" si="5"/>
        <v>0.00041836901454486025</v>
      </c>
      <c r="J16" s="11">
        <v>6434.416</v>
      </c>
      <c r="K16" s="14">
        <v>6449.355</v>
      </c>
      <c r="L16" s="35">
        <f t="shared" si="1"/>
        <v>0.002321733627418463</v>
      </c>
      <c r="M16" s="14">
        <f t="shared" si="2"/>
        <v>14.938999999999396</v>
      </c>
    </row>
    <row r="17" spans="1:13" ht="15">
      <c r="A17" s="4">
        <v>17</v>
      </c>
      <c r="B17" s="29" t="s">
        <v>17</v>
      </c>
      <c r="C17" s="10">
        <v>7297</v>
      </c>
      <c r="D17" s="14">
        <v>7607</v>
      </c>
      <c r="E17" s="11">
        <v>7643</v>
      </c>
      <c r="F17" s="41">
        <f t="shared" si="3"/>
        <v>0.00255976582647313</v>
      </c>
      <c r="G17" s="17">
        <f t="shared" si="4"/>
        <v>0.04741674660819515</v>
      </c>
      <c r="H17" s="14">
        <f t="shared" si="0"/>
        <v>346</v>
      </c>
      <c r="I17" s="35">
        <f t="shared" si="5"/>
        <v>0.0011309037424415754</v>
      </c>
      <c r="J17" s="11">
        <v>7568.958</v>
      </c>
      <c r="K17" s="14">
        <v>7645.098</v>
      </c>
      <c r="L17" s="35">
        <f t="shared" si="1"/>
        <v>0.010059508851812936</v>
      </c>
      <c r="M17" s="14">
        <f t="shared" si="2"/>
        <v>76.14000000000033</v>
      </c>
    </row>
    <row r="18" spans="1:13" ht="15">
      <c r="A18" s="4">
        <v>18</v>
      </c>
      <c r="B18" s="29" t="s">
        <v>18</v>
      </c>
      <c r="C18" s="10">
        <v>16217</v>
      </c>
      <c r="D18" s="14">
        <v>16057</v>
      </c>
      <c r="E18" s="11">
        <v>16114</v>
      </c>
      <c r="F18" s="41">
        <f t="shared" si="3"/>
        <v>0.00539684240845061</v>
      </c>
      <c r="G18" s="17">
        <f t="shared" si="4"/>
        <v>-0.006351359684281926</v>
      </c>
      <c r="H18" s="14">
        <f t="shared" si="0"/>
        <v>-103</v>
      </c>
      <c r="I18" s="35">
        <f t="shared" si="5"/>
        <v>-0.00033665631639156725</v>
      </c>
      <c r="J18" s="11">
        <v>16295.47</v>
      </c>
      <c r="K18" s="14">
        <v>16284.76</v>
      </c>
      <c r="L18" s="35">
        <f t="shared" si="1"/>
        <v>-0.0006572378704019662</v>
      </c>
      <c r="M18" s="14">
        <f t="shared" si="2"/>
        <v>-10.709999999999127</v>
      </c>
    </row>
    <row r="19" spans="1:13" ht="15">
      <c r="A19" s="4">
        <v>19</v>
      </c>
      <c r="B19" s="29" t="s">
        <v>19</v>
      </c>
      <c r="C19" s="10">
        <v>1003</v>
      </c>
      <c r="D19" s="14">
        <v>1060</v>
      </c>
      <c r="E19" s="11">
        <v>1040</v>
      </c>
      <c r="F19" s="41">
        <f t="shared" si="3"/>
        <v>0.00034831302623734855</v>
      </c>
      <c r="G19" s="17">
        <f t="shared" si="4"/>
        <v>0.036889332003988036</v>
      </c>
      <c r="H19" s="14">
        <f t="shared" si="0"/>
        <v>37</v>
      </c>
      <c r="I19" s="35">
        <f t="shared" si="5"/>
        <v>0.00012093479326687368</v>
      </c>
      <c r="J19" s="11">
        <v>1104.215</v>
      </c>
      <c r="K19" s="14">
        <v>1107.866</v>
      </c>
      <c r="L19" s="35">
        <f t="shared" si="1"/>
        <v>0.0033064213038222334</v>
      </c>
      <c r="M19" s="14">
        <f t="shared" si="2"/>
        <v>3.6510000000000673</v>
      </c>
    </row>
    <row r="20" spans="1:13" ht="15">
      <c r="A20" s="4">
        <v>20</v>
      </c>
      <c r="B20" s="29" t="s">
        <v>20</v>
      </c>
      <c r="C20" s="10">
        <v>17023</v>
      </c>
      <c r="D20" s="14">
        <v>15651</v>
      </c>
      <c r="E20" s="11">
        <v>15704</v>
      </c>
      <c r="F20" s="41">
        <f t="shared" si="3"/>
        <v>0.0052595266961839625</v>
      </c>
      <c r="G20" s="17">
        <f t="shared" si="4"/>
        <v>-0.07748340480526347</v>
      </c>
      <c r="H20" s="14">
        <f t="shared" si="0"/>
        <v>-1319</v>
      </c>
      <c r="I20" s="35">
        <f t="shared" si="5"/>
        <v>-0.00431116195456774</v>
      </c>
      <c r="J20" s="11">
        <v>15742.69</v>
      </c>
      <c r="K20" s="14">
        <v>16011.62</v>
      </c>
      <c r="L20" s="35">
        <f t="shared" si="1"/>
        <v>0.0170828492462216</v>
      </c>
      <c r="M20" s="14">
        <f t="shared" si="2"/>
        <v>268.9300000000003</v>
      </c>
    </row>
    <row r="21" spans="1:13" ht="15">
      <c r="A21" s="4">
        <v>21</v>
      </c>
      <c r="B21" s="29" t="s">
        <v>21</v>
      </c>
      <c r="C21" s="10">
        <v>3570</v>
      </c>
      <c r="D21" s="14">
        <v>5772</v>
      </c>
      <c r="E21" s="11">
        <v>5789</v>
      </c>
      <c r="F21" s="41">
        <f t="shared" si="3"/>
        <v>0.0019388308739307794</v>
      </c>
      <c r="G21" s="17">
        <f t="shared" si="4"/>
        <v>0.6215686274509804</v>
      </c>
      <c r="H21" s="14">
        <f t="shared" si="0"/>
        <v>2219</v>
      </c>
      <c r="I21" s="35">
        <f t="shared" si="5"/>
        <v>0.007252819088086289</v>
      </c>
      <c r="J21" s="11">
        <v>5769.653</v>
      </c>
      <c r="K21" s="14">
        <v>5951.882</v>
      </c>
      <c r="L21" s="35">
        <f t="shared" si="1"/>
        <v>0.03158404846877262</v>
      </c>
      <c r="M21" s="14">
        <f t="shared" si="2"/>
        <v>182.22899999999936</v>
      </c>
    </row>
    <row r="22" spans="1:13" ht="15">
      <c r="A22" s="4">
        <v>22</v>
      </c>
      <c r="B22" s="29" t="s">
        <v>22</v>
      </c>
      <c r="C22" s="10">
        <v>26664</v>
      </c>
      <c r="D22" s="14">
        <v>31030</v>
      </c>
      <c r="E22" s="11">
        <v>31412</v>
      </c>
      <c r="F22" s="41">
        <f t="shared" si="3"/>
        <v>0.010520393057853454</v>
      </c>
      <c r="G22" s="17">
        <f t="shared" si="4"/>
        <v>0.17806780678067807</v>
      </c>
      <c r="H22" s="14">
        <f t="shared" si="0"/>
        <v>4748</v>
      </c>
      <c r="I22" s="35">
        <f t="shared" si="5"/>
        <v>0.01551887563327341</v>
      </c>
      <c r="J22" s="11">
        <v>31173.8</v>
      </c>
      <c r="K22" s="14">
        <v>31636.57</v>
      </c>
      <c r="L22" s="35">
        <f t="shared" si="1"/>
        <v>0.01484483765213097</v>
      </c>
      <c r="M22" s="14">
        <f t="shared" si="2"/>
        <v>462.77000000000044</v>
      </c>
    </row>
    <row r="23" spans="1:13" ht="15">
      <c r="A23" s="4">
        <v>23</v>
      </c>
      <c r="B23" s="29" t="s">
        <v>23</v>
      </c>
      <c r="C23" s="10">
        <v>20211</v>
      </c>
      <c r="D23" s="14">
        <v>21558</v>
      </c>
      <c r="E23" s="11">
        <v>21448</v>
      </c>
      <c r="F23" s="41">
        <f t="shared" si="3"/>
        <v>0.007183286333402549</v>
      </c>
      <c r="G23" s="17">
        <f t="shared" si="4"/>
        <v>0.061204294691009846</v>
      </c>
      <c r="H23" s="14">
        <f t="shared" si="0"/>
        <v>1237</v>
      </c>
      <c r="I23" s="35">
        <f t="shared" si="5"/>
        <v>0.004043144304624938</v>
      </c>
      <c r="J23" s="11">
        <v>22472.48</v>
      </c>
      <c r="K23" s="14">
        <v>22741.54</v>
      </c>
      <c r="L23" s="35">
        <f t="shared" si="1"/>
        <v>0.011972866368108964</v>
      </c>
      <c r="M23" s="14">
        <f t="shared" si="2"/>
        <v>269.0600000000013</v>
      </c>
    </row>
    <row r="24" spans="1:13" ht="15">
      <c r="A24" s="4">
        <v>24</v>
      </c>
      <c r="B24" s="29" t="s">
        <v>24</v>
      </c>
      <c r="C24" s="10">
        <v>12038</v>
      </c>
      <c r="D24" s="14">
        <v>12347</v>
      </c>
      <c r="E24" s="11">
        <v>12367</v>
      </c>
      <c r="F24" s="41">
        <f t="shared" si="3"/>
        <v>0.004141910764882009</v>
      </c>
      <c r="G24" s="17">
        <f t="shared" si="4"/>
        <v>0.027330121282605084</v>
      </c>
      <c r="H24" s="14">
        <f t="shared" si="0"/>
        <v>329</v>
      </c>
      <c r="I24" s="35">
        <f t="shared" si="5"/>
        <v>0.001075339107697336</v>
      </c>
      <c r="J24" s="11">
        <v>12466.29</v>
      </c>
      <c r="K24" s="14">
        <v>12545.17</v>
      </c>
      <c r="L24" s="35">
        <f t="shared" si="1"/>
        <v>0.006327463904658017</v>
      </c>
      <c r="M24" s="14">
        <f t="shared" si="2"/>
        <v>78.8799999999992</v>
      </c>
    </row>
    <row r="25" spans="1:13" ht="15">
      <c r="A25" s="4">
        <v>25</v>
      </c>
      <c r="B25" s="29" t="s">
        <v>25</v>
      </c>
      <c r="C25" s="10">
        <v>39232</v>
      </c>
      <c r="D25" s="14">
        <v>43857</v>
      </c>
      <c r="E25" s="11">
        <v>43851</v>
      </c>
      <c r="F25" s="41">
        <f t="shared" si="3"/>
        <v>0.014686417801474972</v>
      </c>
      <c r="G25" s="17">
        <f t="shared" si="4"/>
        <v>0.1177355220228385</v>
      </c>
      <c r="H25" s="14">
        <f t="shared" si="0"/>
        <v>4619</v>
      </c>
      <c r="I25" s="35">
        <f t="shared" si="5"/>
        <v>0.015097238110802418</v>
      </c>
      <c r="J25" s="11">
        <v>44107.8</v>
      </c>
      <c r="K25" s="14">
        <v>44404.64</v>
      </c>
      <c r="L25" s="35">
        <f t="shared" si="1"/>
        <v>0.006729875441531804</v>
      </c>
      <c r="M25" s="14">
        <f t="shared" si="2"/>
        <v>296.8399999999965</v>
      </c>
    </row>
    <row r="26" spans="1:13" ht="15">
      <c r="A26" s="4">
        <v>26</v>
      </c>
      <c r="B26" s="29" t="s">
        <v>26</v>
      </c>
      <c r="C26" s="10">
        <v>11596</v>
      </c>
      <c r="D26" s="14">
        <v>9780</v>
      </c>
      <c r="E26" s="11">
        <v>9773</v>
      </c>
      <c r="F26" s="41">
        <f t="shared" si="3"/>
        <v>0.00327313769751693</v>
      </c>
      <c r="G26" s="17">
        <f t="shared" si="4"/>
        <v>-0.1572093825457054</v>
      </c>
      <c r="H26" s="14">
        <f t="shared" si="0"/>
        <v>-1823</v>
      </c>
      <c r="I26" s="35">
        <f t="shared" si="5"/>
        <v>-0.005958489949338127</v>
      </c>
      <c r="J26" s="11">
        <v>9960.917</v>
      </c>
      <c r="K26" s="14">
        <v>9971.751</v>
      </c>
      <c r="L26" s="35">
        <f t="shared" si="1"/>
        <v>0.0010876508658791899</v>
      </c>
      <c r="M26" s="14">
        <f t="shared" si="2"/>
        <v>10.834000000000742</v>
      </c>
    </row>
    <row r="27" spans="1:13" ht="15">
      <c r="A27" s="4">
        <v>27</v>
      </c>
      <c r="B27" s="29" t="s">
        <v>27</v>
      </c>
      <c r="C27" s="10">
        <v>15794</v>
      </c>
      <c r="D27" s="14">
        <v>20472</v>
      </c>
      <c r="E27" s="11">
        <v>20435</v>
      </c>
      <c r="F27" s="41">
        <f t="shared" si="3"/>
        <v>0.006844016049192517</v>
      </c>
      <c r="G27" s="17">
        <f t="shared" si="4"/>
        <v>0.29384576421425856</v>
      </c>
      <c r="H27" s="14">
        <f t="shared" si="0"/>
        <v>4641</v>
      </c>
      <c r="I27" s="35">
        <f t="shared" si="5"/>
        <v>0.015169145285177316</v>
      </c>
      <c r="J27" s="11">
        <v>20553.22</v>
      </c>
      <c r="K27" s="14">
        <v>20697.08</v>
      </c>
      <c r="L27" s="35">
        <f t="shared" si="1"/>
        <v>0.0069993898766227665</v>
      </c>
      <c r="M27" s="14">
        <f t="shared" si="2"/>
        <v>143.86000000000058</v>
      </c>
    </row>
    <row r="28" spans="1:13" ht="15">
      <c r="A28" s="4">
        <v>28</v>
      </c>
      <c r="B28" s="29" t="s">
        <v>28</v>
      </c>
      <c r="C28" s="10">
        <v>22665</v>
      </c>
      <c r="D28" s="14">
        <v>21707</v>
      </c>
      <c r="E28" s="11">
        <v>21789</v>
      </c>
      <c r="F28" s="41">
        <f t="shared" si="3"/>
        <v>0.007297492816043834</v>
      </c>
      <c r="G28" s="17">
        <f t="shared" si="4"/>
        <v>-0.03864990072799471</v>
      </c>
      <c r="H28" s="14">
        <f t="shared" si="0"/>
        <v>-876</v>
      </c>
      <c r="I28" s="35">
        <f t="shared" si="5"/>
        <v>-0.0028632129432913877</v>
      </c>
      <c r="J28" s="11">
        <v>22131.83</v>
      </c>
      <c r="K28" s="14">
        <v>22315.38</v>
      </c>
      <c r="L28" s="35">
        <f t="shared" si="1"/>
        <v>0.008293484994236773</v>
      </c>
      <c r="M28" s="14">
        <f t="shared" si="2"/>
        <v>183.54999999999927</v>
      </c>
    </row>
    <row r="29" spans="1:13" ht="15">
      <c r="A29" s="4">
        <v>29</v>
      </c>
      <c r="B29" s="29" t="s">
        <v>29</v>
      </c>
      <c r="C29" s="10">
        <v>12611</v>
      </c>
      <c r="D29" s="14">
        <v>17034</v>
      </c>
      <c r="E29" s="11">
        <v>17025</v>
      </c>
      <c r="F29" s="41">
        <f t="shared" si="3"/>
        <v>0.005701951222779672</v>
      </c>
      <c r="G29" s="17">
        <f t="shared" si="4"/>
        <v>0.350011894377924</v>
      </c>
      <c r="H29" s="14">
        <f t="shared" si="0"/>
        <v>4414</v>
      </c>
      <c r="I29" s="35">
        <f t="shared" si="5"/>
        <v>0.014427193985945415</v>
      </c>
      <c r="J29" s="11">
        <v>16593.86</v>
      </c>
      <c r="K29" s="14">
        <v>16862.97</v>
      </c>
      <c r="L29" s="35">
        <f t="shared" si="1"/>
        <v>0.01621744428360855</v>
      </c>
      <c r="M29" s="14">
        <f t="shared" si="2"/>
        <v>269.1100000000006</v>
      </c>
    </row>
    <row r="30" spans="1:13" ht="15">
      <c r="A30" s="4">
        <v>30</v>
      </c>
      <c r="B30" s="29" t="s">
        <v>30</v>
      </c>
      <c r="C30" s="10">
        <v>2180</v>
      </c>
      <c r="D30" s="14">
        <v>2522</v>
      </c>
      <c r="E30" s="11">
        <v>2552</v>
      </c>
      <c r="F30" s="41">
        <f t="shared" si="3"/>
        <v>0.0008547065797670321</v>
      </c>
      <c r="G30" s="17">
        <f t="shared" si="4"/>
        <v>0.1706422018348624</v>
      </c>
      <c r="H30" s="14">
        <f t="shared" si="0"/>
        <v>372</v>
      </c>
      <c r="I30" s="35">
        <f t="shared" si="5"/>
        <v>0.0012158849485210002</v>
      </c>
      <c r="J30" s="11">
        <v>2421.996</v>
      </c>
      <c r="K30" s="14">
        <v>2463.614</v>
      </c>
      <c r="L30" s="35">
        <f t="shared" si="1"/>
        <v>0.017183347949377266</v>
      </c>
      <c r="M30" s="14">
        <f t="shared" si="2"/>
        <v>41.61799999999994</v>
      </c>
    </row>
    <row r="31" spans="1:13" ht="15">
      <c r="A31" s="4">
        <v>31</v>
      </c>
      <c r="B31" s="29" t="s">
        <v>31</v>
      </c>
      <c r="C31" s="10">
        <v>12642</v>
      </c>
      <c r="D31" s="14">
        <v>15925</v>
      </c>
      <c r="E31" s="11">
        <v>16274</v>
      </c>
      <c r="F31" s="41">
        <f t="shared" si="3"/>
        <v>0.00545042902787174</v>
      </c>
      <c r="G31" s="17">
        <f t="shared" si="4"/>
        <v>0.287296313874387</v>
      </c>
      <c r="H31" s="14">
        <f t="shared" si="0"/>
        <v>3632</v>
      </c>
      <c r="I31" s="35">
        <f t="shared" si="5"/>
        <v>0.01187122078771041</v>
      </c>
      <c r="J31" s="11">
        <v>16059.87</v>
      </c>
      <c r="K31" s="14">
        <v>16489.32</v>
      </c>
      <c r="L31" s="35">
        <f t="shared" si="1"/>
        <v>0.026740565147787554</v>
      </c>
      <c r="M31" s="14">
        <f t="shared" si="2"/>
        <v>429.4499999999989</v>
      </c>
    </row>
    <row r="32" spans="1:13" ht="15">
      <c r="A32" s="4">
        <v>32</v>
      </c>
      <c r="B32" s="29" t="s">
        <v>32</v>
      </c>
      <c r="C32" s="10">
        <v>8356</v>
      </c>
      <c r="D32" s="14">
        <v>10858</v>
      </c>
      <c r="E32" s="11">
        <v>10815</v>
      </c>
      <c r="F32" s="41">
        <f t="shared" si="3"/>
        <v>0.003622120556497043</v>
      </c>
      <c r="G32" s="17">
        <f t="shared" si="4"/>
        <v>0.2942795595978937</v>
      </c>
      <c r="H32" s="14">
        <f t="shared" si="0"/>
        <v>2459</v>
      </c>
      <c r="I32" s="35">
        <f t="shared" si="5"/>
        <v>0.0080372609903579</v>
      </c>
      <c r="J32" s="11">
        <v>10815.09</v>
      </c>
      <c r="K32" s="14">
        <v>10879.63</v>
      </c>
      <c r="L32" s="35">
        <f t="shared" si="1"/>
        <v>0.0059675878795274985</v>
      </c>
      <c r="M32" s="14">
        <f t="shared" si="2"/>
        <v>64.53999999999905</v>
      </c>
    </row>
    <row r="33" spans="1:13" ht="15">
      <c r="A33" s="4">
        <v>33</v>
      </c>
      <c r="B33" s="29" t="s">
        <v>33</v>
      </c>
      <c r="C33" s="10">
        <v>19165</v>
      </c>
      <c r="D33" s="14">
        <v>18434</v>
      </c>
      <c r="E33" s="11">
        <v>18270</v>
      </c>
      <c r="F33" s="41">
        <f t="shared" si="3"/>
        <v>0.006118922105150344</v>
      </c>
      <c r="G33" s="17">
        <f t="shared" si="4"/>
        <v>-0.04669971301852335</v>
      </c>
      <c r="H33" s="14">
        <f t="shared" si="0"/>
        <v>-895</v>
      </c>
      <c r="I33" s="35">
        <f t="shared" si="5"/>
        <v>-0.0029253145938878903</v>
      </c>
      <c r="J33" s="11">
        <v>18769.99</v>
      </c>
      <c r="K33" s="14">
        <v>18829.24</v>
      </c>
      <c r="L33" s="35">
        <f t="shared" si="1"/>
        <v>0.0031566346066247237</v>
      </c>
      <c r="M33" s="14">
        <f t="shared" si="2"/>
        <v>59.25</v>
      </c>
    </row>
    <row r="34" spans="1:13" ht="15">
      <c r="A34" s="4">
        <v>35</v>
      </c>
      <c r="B34" s="29" t="s">
        <v>34</v>
      </c>
      <c r="C34" s="10">
        <v>10389</v>
      </c>
      <c r="D34" s="14">
        <v>10607</v>
      </c>
      <c r="E34" s="11">
        <v>10710</v>
      </c>
      <c r="F34" s="41">
        <f aca="true" t="shared" si="6" ref="F34:F65">E34/$E$90</f>
        <v>0.003586954337501926</v>
      </c>
      <c r="G34" s="17">
        <f aca="true" t="shared" si="7" ref="G34:G65">(E34-C34)/C34</f>
        <v>0.030898065261334103</v>
      </c>
      <c r="H34" s="14">
        <f aca="true" t="shared" si="8" ref="H34:H65">E34-C34</f>
        <v>321</v>
      </c>
      <c r="I34" s="35">
        <f aca="true" t="shared" si="9" ref="I34:I65">H34/$H$90</f>
        <v>0.0010491910442882823</v>
      </c>
      <c r="J34" s="11">
        <v>10386.71</v>
      </c>
      <c r="K34" s="14">
        <v>10381.2</v>
      </c>
      <c r="L34" s="35">
        <f aca="true" t="shared" si="10" ref="L34:L65">(K34-J34)/J34</f>
        <v>-0.0005304855916838344</v>
      </c>
      <c r="M34" s="14">
        <f aca="true" t="shared" si="11" ref="M34:M65">K34-J34</f>
        <v>-5.509999999998399</v>
      </c>
    </row>
    <row r="35" spans="1:13" ht="15">
      <c r="A35" s="4">
        <v>36</v>
      </c>
      <c r="B35" s="29" t="s">
        <v>35</v>
      </c>
      <c r="C35" s="10">
        <v>1025</v>
      </c>
      <c r="D35" s="14">
        <v>1365</v>
      </c>
      <c r="E35" s="11">
        <v>1383</v>
      </c>
      <c r="F35" s="41">
        <f t="shared" si="6"/>
        <v>0.00046318934162139716</v>
      </c>
      <c r="G35" s="17">
        <f t="shared" si="7"/>
        <v>0.3492682926829268</v>
      </c>
      <c r="H35" s="14">
        <f t="shared" si="8"/>
        <v>358</v>
      </c>
      <c r="I35" s="35">
        <f t="shared" si="9"/>
        <v>0.001170125837555156</v>
      </c>
      <c r="J35" s="11">
        <v>1397.264</v>
      </c>
      <c r="K35" s="14">
        <v>1454.978</v>
      </c>
      <c r="L35" s="35">
        <f t="shared" si="10"/>
        <v>0.04130500750037228</v>
      </c>
      <c r="M35" s="14">
        <f t="shared" si="11"/>
        <v>57.71400000000017</v>
      </c>
    </row>
    <row r="36" spans="1:13" ht="15">
      <c r="A36" s="4">
        <v>37</v>
      </c>
      <c r="B36" s="29" t="s">
        <v>36</v>
      </c>
      <c r="C36" s="10">
        <v>168</v>
      </c>
      <c r="D36" s="14">
        <v>269</v>
      </c>
      <c r="E36" s="11">
        <v>269</v>
      </c>
      <c r="F36" s="41">
        <f t="shared" si="6"/>
        <v>9.009250390177572E-05</v>
      </c>
      <c r="G36" s="17">
        <f t="shared" si="7"/>
        <v>0.6011904761904762</v>
      </c>
      <c r="H36" s="14">
        <f t="shared" si="8"/>
        <v>101</v>
      </c>
      <c r="I36" s="35">
        <f t="shared" si="9"/>
        <v>0.0003301193005393038</v>
      </c>
      <c r="J36" s="11">
        <v>265.0636</v>
      </c>
      <c r="K36" s="14">
        <v>275.6018</v>
      </c>
      <c r="L36" s="35">
        <f t="shared" si="10"/>
        <v>0.03975725071265922</v>
      </c>
      <c r="M36" s="14">
        <f t="shared" si="11"/>
        <v>10.538200000000018</v>
      </c>
    </row>
    <row r="37" spans="1:13" ht="15">
      <c r="A37" s="4">
        <v>38</v>
      </c>
      <c r="B37" s="29" t="s">
        <v>37</v>
      </c>
      <c r="C37" s="10">
        <v>4834</v>
      </c>
      <c r="D37" s="14">
        <v>5456</v>
      </c>
      <c r="E37" s="11">
        <v>5488</v>
      </c>
      <c r="F37" s="41">
        <f t="shared" si="6"/>
        <v>0.0018380210461447777</v>
      </c>
      <c r="G37" s="17">
        <f t="shared" si="7"/>
        <v>0.13529168390566818</v>
      </c>
      <c r="H37" s="14">
        <f t="shared" si="8"/>
        <v>654</v>
      </c>
      <c r="I37" s="35">
        <f t="shared" si="9"/>
        <v>0.0021376041836901455</v>
      </c>
      <c r="J37" s="11">
        <v>5379.994</v>
      </c>
      <c r="K37" s="14">
        <v>5521.453</v>
      </c>
      <c r="L37" s="35">
        <f t="shared" si="10"/>
        <v>0.026293523747424392</v>
      </c>
      <c r="M37" s="14">
        <f t="shared" si="11"/>
        <v>141.45900000000074</v>
      </c>
    </row>
    <row r="38" spans="1:13" ht="15">
      <c r="A38" s="4">
        <v>39</v>
      </c>
      <c r="B38" s="29" t="s">
        <v>38</v>
      </c>
      <c r="C38" s="10">
        <v>385</v>
      </c>
      <c r="D38" s="14">
        <v>413</v>
      </c>
      <c r="E38" s="11">
        <v>426</v>
      </c>
      <c r="F38" s="41">
        <f t="shared" si="6"/>
        <v>0.00014267437420876009</v>
      </c>
      <c r="G38" s="17">
        <f t="shared" si="7"/>
        <v>0.10649350649350649</v>
      </c>
      <c r="H38" s="14">
        <f t="shared" si="8"/>
        <v>41</v>
      </c>
      <c r="I38" s="35">
        <f t="shared" si="9"/>
        <v>0.00013400882497140057</v>
      </c>
      <c r="J38" s="11">
        <v>420.15</v>
      </c>
      <c r="K38" s="14">
        <v>434.5018</v>
      </c>
      <c r="L38" s="35">
        <f t="shared" si="10"/>
        <v>0.0341587528263716</v>
      </c>
      <c r="M38" s="14">
        <f t="shared" si="11"/>
        <v>14.351800000000026</v>
      </c>
    </row>
    <row r="39" spans="1:13" ht="15">
      <c r="A39" s="4">
        <v>41</v>
      </c>
      <c r="B39" s="29" t="s">
        <v>39</v>
      </c>
      <c r="C39" s="10">
        <v>25583</v>
      </c>
      <c r="D39" s="14">
        <v>27814</v>
      </c>
      <c r="E39" s="11">
        <v>27822</v>
      </c>
      <c r="F39" s="41">
        <f t="shared" si="6"/>
        <v>0.009318043284591838</v>
      </c>
      <c r="G39" s="17">
        <f t="shared" si="7"/>
        <v>0.08751905562287457</v>
      </c>
      <c r="H39" s="14">
        <f t="shared" si="8"/>
        <v>2239</v>
      </c>
      <c r="I39" s="35">
        <f t="shared" si="9"/>
        <v>0.007318189246608923</v>
      </c>
      <c r="J39" s="11">
        <v>28710</v>
      </c>
      <c r="K39" s="14">
        <v>29069.41</v>
      </c>
      <c r="L39" s="35">
        <f t="shared" si="10"/>
        <v>0.012518634622082893</v>
      </c>
      <c r="M39" s="14">
        <f t="shared" si="11"/>
        <v>359.40999999999985</v>
      </c>
    </row>
    <row r="40" spans="1:13" ht="15">
      <c r="A40" s="4">
        <v>42</v>
      </c>
      <c r="B40" s="29" t="s">
        <v>40</v>
      </c>
      <c r="C40" s="10">
        <v>10553</v>
      </c>
      <c r="D40" s="14">
        <v>14290</v>
      </c>
      <c r="E40" s="11">
        <v>13731</v>
      </c>
      <c r="F40" s="41">
        <f t="shared" si="6"/>
        <v>0.004598736695447147</v>
      </c>
      <c r="G40" s="17">
        <f t="shared" si="7"/>
        <v>0.3011465933857671</v>
      </c>
      <c r="H40" s="14">
        <f t="shared" si="8"/>
        <v>3178</v>
      </c>
      <c r="I40" s="35">
        <f t="shared" si="9"/>
        <v>0.01038731818924661</v>
      </c>
      <c r="J40" s="11">
        <v>14496.13</v>
      </c>
      <c r="K40" s="14">
        <v>14768.89</v>
      </c>
      <c r="L40" s="35">
        <f t="shared" si="10"/>
        <v>0.018816056423335073</v>
      </c>
      <c r="M40" s="14">
        <f t="shared" si="11"/>
        <v>272.7600000000002</v>
      </c>
    </row>
    <row r="41" spans="1:13" ht="15">
      <c r="A41" s="4">
        <v>43</v>
      </c>
      <c r="B41" s="29" t="s">
        <v>41</v>
      </c>
      <c r="C41" s="10">
        <v>41691</v>
      </c>
      <c r="D41" s="14">
        <v>47118</v>
      </c>
      <c r="E41" s="11">
        <v>47183</v>
      </c>
      <c r="F41" s="41">
        <f t="shared" si="6"/>
        <v>0.015802359150920015</v>
      </c>
      <c r="G41" s="17">
        <f t="shared" si="7"/>
        <v>0.1317310690556715</v>
      </c>
      <c r="H41" s="14">
        <f t="shared" si="8"/>
        <v>5492</v>
      </c>
      <c r="I41" s="35">
        <f t="shared" si="9"/>
        <v>0.01795064553031541</v>
      </c>
      <c r="J41" s="11">
        <v>48341.27</v>
      </c>
      <c r="K41" s="14">
        <v>49062.29</v>
      </c>
      <c r="L41" s="35">
        <f t="shared" si="10"/>
        <v>0.014915205992726383</v>
      </c>
      <c r="M41" s="14">
        <f t="shared" si="11"/>
        <v>721.0200000000041</v>
      </c>
    </row>
    <row r="42" spans="1:13" ht="15">
      <c r="A42" s="4">
        <v>45</v>
      </c>
      <c r="B42" s="29" t="s">
        <v>42</v>
      </c>
      <c r="C42" s="10">
        <v>19828</v>
      </c>
      <c r="D42" s="14">
        <v>22087</v>
      </c>
      <c r="E42" s="11">
        <v>22175</v>
      </c>
      <c r="F42" s="41">
        <f t="shared" si="6"/>
        <v>0.007426770535397312</v>
      </c>
      <c r="G42" s="17">
        <f t="shared" si="7"/>
        <v>0.11836796449465402</v>
      </c>
      <c r="H42" s="14">
        <f t="shared" si="8"/>
        <v>2347</v>
      </c>
      <c r="I42" s="35">
        <f t="shared" si="9"/>
        <v>0.007671188102631149</v>
      </c>
      <c r="J42" s="11">
        <v>22009.01</v>
      </c>
      <c r="K42" s="14">
        <v>22231.82</v>
      </c>
      <c r="L42" s="35">
        <f t="shared" si="10"/>
        <v>0.01012358120606067</v>
      </c>
      <c r="M42" s="14">
        <f t="shared" si="11"/>
        <v>222.8100000000013</v>
      </c>
    </row>
    <row r="43" spans="1:13" ht="15">
      <c r="A43" s="4">
        <v>46</v>
      </c>
      <c r="B43" s="29" t="s">
        <v>43</v>
      </c>
      <c r="C43" s="10">
        <v>132345</v>
      </c>
      <c r="D43" s="14">
        <v>136931</v>
      </c>
      <c r="E43" s="11">
        <v>137431</v>
      </c>
      <c r="F43" s="41">
        <f t="shared" si="6"/>
        <v>0.0460278918354087</v>
      </c>
      <c r="G43" s="17">
        <f t="shared" si="7"/>
        <v>0.03842986134723639</v>
      </c>
      <c r="H43" s="14">
        <f t="shared" si="8"/>
        <v>5086</v>
      </c>
      <c r="I43" s="35">
        <f t="shared" si="9"/>
        <v>0.01662363131230593</v>
      </c>
      <c r="J43" s="11">
        <v>138403.7</v>
      </c>
      <c r="K43" s="14">
        <v>138962</v>
      </c>
      <c r="L43" s="35">
        <f t="shared" si="10"/>
        <v>0.004033851696161218</v>
      </c>
      <c r="M43" s="14">
        <f t="shared" si="11"/>
        <v>558.2999999999884</v>
      </c>
    </row>
    <row r="44" spans="1:13" ht="15">
      <c r="A44" s="4">
        <v>47</v>
      </c>
      <c r="B44" s="29" t="s">
        <v>44</v>
      </c>
      <c r="C44" s="10">
        <v>362722</v>
      </c>
      <c r="D44" s="14">
        <v>382174</v>
      </c>
      <c r="E44" s="11">
        <v>381931</v>
      </c>
      <c r="F44" s="41">
        <f t="shared" si="6"/>
        <v>0.1279149446383238</v>
      </c>
      <c r="G44" s="17">
        <f t="shared" si="7"/>
        <v>0.05295791267141227</v>
      </c>
      <c r="H44" s="14">
        <f t="shared" si="8"/>
        <v>19209</v>
      </c>
      <c r="I44" s="35">
        <f t="shared" si="9"/>
        <v>0.06278476875306423</v>
      </c>
      <c r="J44" s="11">
        <v>386741.6</v>
      </c>
      <c r="K44" s="14">
        <v>386663.2</v>
      </c>
      <c r="L44" s="35">
        <f t="shared" si="10"/>
        <v>-0.00020271933508049064</v>
      </c>
      <c r="M44" s="14">
        <f t="shared" si="11"/>
        <v>-78.39999999996508</v>
      </c>
    </row>
    <row r="45" spans="1:13" ht="15">
      <c r="A45" s="4">
        <v>49</v>
      </c>
      <c r="B45" s="29" t="s">
        <v>45</v>
      </c>
      <c r="C45" s="10">
        <v>59088</v>
      </c>
      <c r="D45" s="14">
        <v>62563</v>
      </c>
      <c r="E45" s="11">
        <v>61924</v>
      </c>
      <c r="F45" s="41">
        <f t="shared" si="6"/>
        <v>0.02073936138146305</v>
      </c>
      <c r="G45" s="17">
        <f t="shared" si="7"/>
        <v>0.04799620904413756</v>
      </c>
      <c r="H45" s="14">
        <f t="shared" si="8"/>
        <v>2836</v>
      </c>
      <c r="I45" s="35">
        <f t="shared" si="9"/>
        <v>0.009269488478509561</v>
      </c>
      <c r="J45" s="11">
        <v>62123.95</v>
      </c>
      <c r="K45" s="14">
        <v>62261.04</v>
      </c>
      <c r="L45" s="35">
        <f t="shared" si="10"/>
        <v>0.002206717377114684</v>
      </c>
      <c r="M45" s="14">
        <f t="shared" si="11"/>
        <v>137.09000000000378</v>
      </c>
    </row>
    <row r="46" spans="1:13" ht="15">
      <c r="A46" s="4">
        <v>50</v>
      </c>
      <c r="B46" s="29" t="s">
        <v>46</v>
      </c>
      <c r="C46" s="10">
        <v>1036</v>
      </c>
      <c r="D46" s="14">
        <v>1611</v>
      </c>
      <c r="E46" s="11">
        <v>1624</v>
      </c>
      <c r="F46" s="41">
        <f t="shared" si="6"/>
        <v>0.000543904187124475</v>
      </c>
      <c r="G46" s="17">
        <f t="shared" si="7"/>
        <v>0.5675675675675675</v>
      </c>
      <c r="H46" s="14">
        <f t="shared" si="8"/>
        <v>588</v>
      </c>
      <c r="I46" s="35">
        <f t="shared" si="9"/>
        <v>0.001921882660565452</v>
      </c>
      <c r="J46" s="11">
        <v>1658.326</v>
      </c>
      <c r="K46" s="14">
        <v>1716.034</v>
      </c>
      <c r="L46" s="35">
        <f t="shared" si="10"/>
        <v>0.03479894785464383</v>
      </c>
      <c r="M46" s="14">
        <f t="shared" si="11"/>
        <v>57.708000000000084</v>
      </c>
    </row>
    <row r="47" spans="1:13" ht="15">
      <c r="A47" s="4">
        <v>51</v>
      </c>
      <c r="B47" s="29" t="s">
        <v>47</v>
      </c>
      <c r="C47" s="10">
        <v>1918</v>
      </c>
      <c r="D47" s="14">
        <v>7836</v>
      </c>
      <c r="E47" s="11">
        <v>7846</v>
      </c>
      <c r="F47" s="41">
        <f t="shared" si="6"/>
        <v>0.002627753849863689</v>
      </c>
      <c r="G47" s="17">
        <f t="shared" si="7"/>
        <v>3.0907194994786233</v>
      </c>
      <c r="H47" s="14">
        <f t="shared" si="8"/>
        <v>5928</v>
      </c>
      <c r="I47" s="35">
        <f t="shared" si="9"/>
        <v>0.019375714986108843</v>
      </c>
      <c r="J47" s="11">
        <v>7855.123</v>
      </c>
      <c r="K47" s="14">
        <v>7967.023</v>
      </c>
      <c r="L47" s="35">
        <f t="shared" si="10"/>
        <v>0.014245480306291901</v>
      </c>
      <c r="M47" s="14">
        <f t="shared" si="11"/>
        <v>111.90000000000055</v>
      </c>
    </row>
    <row r="48" spans="1:13" ht="15">
      <c r="A48" s="4">
        <v>52</v>
      </c>
      <c r="B48" s="29" t="s">
        <v>48</v>
      </c>
      <c r="C48" s="10">
        <v>39633</v>
      </c>
      <c r="D48" s="14">
        <v>38302</v>
      </c>
      <c r="E48" s="11">
        <v>38143</v>
      </c>
      <c r="F48" s="41">
        <f t="shared" si="6"/>
        <v>0.01277471515362614</v>
      </c>
      <c r="G48" s="17">
        <f t="shared" si="7"/>
        <v>-0.03759493351500012</v>
      </c>
      <c r="H48" s="14">
        <f t="shared" si="8"/>
        <v>-1490</v>
      </c>
      <c r="I48" s="35">
        <f t="shared" si="9"/>
        <v>-0.004870076809936264</v>
      </c>
      <c r="J48" s="11">
        <v>40553.71</v>
      </c>
      <c r="K48" s="14">
        <v>40567.35</v>
      </c>
      <c r="L48" s="35">
        <f t="shared" si="10"/>
        <v>0.0003363440730823251</v>
      </c>
      <c r="M48" s="14">
        <f t="shared" si="11"/>
        <v>13.639999999999418</v>
      </c>
    </row>
    <row r="49" spans="1:13" ht="15">
      <c r="A49" s="4">
        <v>53</v>
      </c>
      <c r="B49" s="29" t="s">
        <v>49</v>
      </c>
      <c r="C49" s="10">
        <v>2648</v>
      </c>
      <c r="D49" s="14">
        <v>3134</v>
      </c>
      <c r="E49" s="11">
        <v>3214</v>
      </c>
      <c r="F49" s="41">
        <f t="shared" si="6"/>
        <v>0.0010764212176219599</v>
      </c>
      <c r="G49" s="17">
        <f t="shared" si="7"/>
        <v>0.21374622356495468</v>
      </c>
      <c r="H49" s="14">
        <f t="shared" si="8"/>
        <v>566</v>
      </c>
      <c r="I49" s="35">
        <f t="shared" si="9"/>
        <v>0.001849975486190554</v>
      </c>
      <c r="J49" s="11">
        <v>3241.217</v>
      </c>
      <c r="K49" s="14">
        <v>3357.79</v>
      </c>
      <c r="L49" s="35">
        <f t="shared" si="10"/>
        <v>0.03596581160718331</v>
      </c>
      <c r="M49" s="14">
        <f t="shared" si="11"/>
        <v>116.57299999999987</v>
      </c>
    </row>
    <row r="50" spans="1:13" ht="15">
      <c r="A50" s="4">
        <v>55</v>
      </c>
      <c r="B50" s="29" t="s">
        <v>50</v>
      </c>
      <c r="C50" s="10">
        <v>43255</v>
      </c>
      <c r="D50" s="14">
        <v>51128</v>
      </c>
      <c r="E50" s="11">
        <v>52019</v>
      </c>
      <c r="F50" s="41">
        <f t="shared" si="6"/>
        <v>0.017422014722923686</v>
      </c>
      <c r="G50" s="17">
        <f t="shared" si="7"/>
        <v>0.20261241474973993</v>
      </c>
      <c r="H50" s="14">
        <f t="shared" si="8"/>
        <v>8764</v>
      </c>
      <c r="I50" s="35">
        <f t="shared" si="9"/>
        <v>0.0286452034646184</v>
      </c>
      <c r="J50" s="11">
        <v>76789.89</v>
      </c>
      <c r="K50" s="14">
        <v>79262.5</v>
      </c>
      <c r="L50" s="35">
        <f t="shared" si="10"/>
        <v>0.032199681494530084</v>
      </c>
      <c r="M50" s="14">
        <f t="shared" si="11"/>
        <v>2472.6100000000006</v>
      </c>
    </row>
    <row r="51" spans="1:13" ht="15">
      <c r="A51" s="4">
        <v>56</v>
      </c>
      <c r="B51" s="29" t="s">
        <v>51</v>
      </c>
      <c r="C51" s="10">
        <v>92288</v>
      </c>
      <c r="D51" s="14">
        <v>113567</v>
      </c>
      <c r="E51" s="11">
        <v>113095</v>
      </c>
      <c r="F51" s="41">
        <f t="shared" si="6"/>
        <v>0.03787736702145474</v>
      </c>
      <c r="G51" s="17">
        <f t="shared" si="7"/>
        <v>0.22545726421636617</v>
      </c>
      <c r="H51" s="14">
        <f t="shared" si="8"/>
        <v>20807</v>
      </c>
      <c r="I51" s="35">
        <f t="shared" si="9"/>
        <v>0.06800784441902272</v>
      </c>
      <c r="J51" s="11">
        <v>111029.3</v>
      </c>
      <c r="K51" s="14">
        <v>112868.1</v>
      </c>
      <c r="L51" s="35">
        <f t="shared" si="10"/>
        <v>0.016561394154515997</v>
      </c>
      <c r="M51" s="14">
        <f t="shared" si="11"/>
        <v>1838.800000000003</v>
      </c>
    </row>
    <row r="52" spans="1:13" ht="15">
      <c r="A52" s="4">
        <v>58</v>
      </c>
      <c r="B52" s="29" t="s">
        <v>52</v>
      </c>
      <c r="C52" s="10">
        <v>4808</v>
      </c>
      <c r="D52" s="14">
        <v>5671</v>
      </c>
      <c r="E52" s="11">
        <v>5837</v>
      </c>
      <c r="F52" s="41">
        <f t="shared" si="6"/>
        <v>0.0019549068597571185</v>
      </c>
      <c r="G52" s="17">
        <f t="shared" si="7"/>
        <v>0.21401830282861897</v>
      </c>
      <c r="H52" s="14">
        <f t="shared" si="8"/>
        <v>1029</v>
      </c>
      <c r="I52" s="35">
        <f t="shared" si="9"/>
        <v>0.0033632946559895406</v>
      </c>
      <c r="J52" s="11">
        <v>5624.326</v>
      </c>
      <c r="K52" s="14">
        <v>5774.919</v>
      </c>
      <c r="L52" s="35">
        <f t="shared" si="10"/>
        <v>0.02677529716449577</v>
      </c>
      <c r="M52" s="14">
        <f t="shared" si="11"/>
        <v>150.59299999999985</v>
      </c>
    </row>
    <row r="53" spans="1:13" ht="15">
      <c r="A53" s="4">
        <v>59</v>
      </c>
      <c r="B53" s="29" t="s">
        <v>53</v>
      </c>
      <c r="C53" s="10">
        <v>5593</v>
      </c>
      <c r="D53" s="14">
        <v>7551</v>
      </c>
      <c r="E53" s="11">
        <v>7693</v>
      </c>
      <c r="F53" s="41">
        <f t="shared" si="6"/>
        <v>0.002576511645042233</v>
      </c>
      <c r="G53" s="17">
        <f t="shared" si="7"/>
        <v>0.37546933667083854</v>
      </c>
      <c r="H53" s="14">
        <f t="shared" si="8"/>
        <v>2100</v>
      </c>
      <c r="I53" s="35">
        <f t="shared" si="9"/>
        <v>0.006863866644876614</v>
      </c>
      <c r="J53" s="11">
        <v>7520.909</v>
      </c>
      <c r="K53" s="14">
        <v>7708.84</v>
      </c>
      <c r="L53" s="35">
        <f t="shared" si="10"/>
        <v>0.02498780400081965</v>
      </c>
      <c r="M53" s="14">
        <f t="shared" si="11"/>
        <v>187.9310000000005</v>
      </c>
    </row>
    <row r="54" spans="1:13" ht="15">
      <c r="A54" s="4">
        <v>60</v>
      </c>
      <c r="B54" s="29" t="s">
        <v>54</v>
      </c>
      <c r="C54" s="10">
        <v>1957</v>
      </c>
      <c r="D54" s="14">
        <v>2328</v>
      </c>
      <c r="E54" s="11">
        <v>2367</v>
      </c>
      <c r="F54" s="41">
        <f t="shared" si="6"/>
        <v>0.00079274705106135</v>
      </c>
      <c r="G54" s="17">
        <f t="shared" si="7"/>
        <v>0.20950434338272866</v>
      </c>
      <c r="H54" s="14">
        <f t="shared" si="8"/>
        <v>410</v>
      </c>
      <c r="I54" s="35">
        <f t="shared" si="9"/>
        <v>0.0013400882497140055</v>
      </c>
      <c r="J54" s="11">
        <v>2309.481</v>
      </c>
      <c r="K54" s="14">
        <v>2354.853</v>
      </c>
      <c r="L54" s="35">
        <f t="shared" si="10"/>
        <v>0.019645972406787428</v>
      </c>
      <c r="M54" s="14">
        <f t="shared" si="11"/>
        <v>45.371999999999844</v>
      </c>
    </row>
    <row r="55" spans="1:13" ht="15">
      <c r="A55" s="4">
        <v>61</v>
      </c>
      <c r="B55" s="29" t="s">
        <v>55</v>
      </c>
      <c r="C55" s="10">
        <v>4732</v>
      </c>
      <c r="D55" s="14">
        <v>6595</v>
      </c>
      <c r="E55" s="11">
        <v>6454</v>
      </c>
      <c r="F55" s="41">
        <f t="shared" si="6"/>
        <v>0.0021615502608998533</v>
      </c>
      <c r="G55" s="17">
        <f t="shared" si="7"/>
        <v>0.363905325443787</v>
      </c>
      <c r="H55" s="14">
        <f t="shared" si="8"/>
        <v>1722</v>
      </c>
      <c r="I55" s="35">
        <f t="shared" si="9"/>
        <v>0.005628370648798823</v>
      </c>
      <c r="J55" s="11">
        <v>6447.29</v>
      </c>
      <c r="K55" s="14">
        <v>6166.247</v>
      </c>
      <c r="L55" s="35">
        <f t="shared" si="10"/>
        <v>-0.04359087306449681</v>
      </c>
      <c r="M55" s="14">
        <f t="shared" si="11"/>
        <v>-281.04299999999967</v>
      </c>
    </row>
    <row r="56" spans="1:13" ht="15">
      <c r="A56" s="4">
        <v>62</v>
      </c>
      <c r="B56" s="29" t="s">
        <v>56</v>
      </c>
      <c r="C56" s="10">
        <v>13831</v>
      </c>
      <c r="D56" s="14">
        <v>16531</v>
      </c>
      <c r="E56" s="11">
        <v>16876</v>
      </c>
      <c r="F56" s="41">
        <f t="shared" si="6"/>
        <v>0.005652048683443744</v>
      </c>
      <c r="G56" s="17">
        <f t="shared" si="7"/>
        <v>0.2201576169474369</v>
      </c>
      <c r="H56" s="14">
        <f t="shared" si="8"/>
        <v>3045</v>
      </c>
      <c r="I56" s="35">
        <f t="shared" si="9"/>
        <v>0.00995260663507109</v>
      </c>
      <c r="J56" s="11">
        <v>16936.08</v>
      </c>
      <c r="K56" s="14">
        <v>17300.06</v>
      </c>
      <c r="L56" s="35">
        <f t="shared" si="10"/>
        <v>0.02149139588381724</v>
      </c>
      <c r="M56" s="14">
        <f t="shared" si="11"/>
        <v>363.97999999999956</v>
      </c>
    </row>
    <row r="57" spans="1:13" ht="15">
      <c r="A57" s="4">
        <v>63</v>
      </c>
      <c r="B57" s="29" t="s">
        <v>57</v>
      </c>
      <c r="C57" s="10">
        <v>26978</v>
      </c>
      <c r="D57" s="14">
        <v>32270</v>
      </c>
      <c r="E57" s="11">
        <v>31780</v>
      </c>
      <c r="F57" s="41">
        <f t="shared" si="6"/>
        <v>0.010643642282522054</v>
      </c>
      <c r="G57" s="17">
        <f t="shared" si="7"/>
        <v>0.17799688635184224</v>
      </c>
      <c r="H57" s="14">
        <f t="shared" si="8"/>
        <v>4802</v>
      </c>
      <c r="I57" s="35">
        <f t="shared" si="9"/>
        <v>0.015695375061284524</v>
      </c>
      <c r="J57" s="11">
        <v>30600.48</v>
      </c>
      <c r="K57" s="14">
        <v>31033.13</v>
      </c>
      <c r="L57" s="35">
        <f t="shared" si="10"/>
        <v>0.01413866710587551</v>
      </c>
      <c r="M57" s="14">
        <f t="shared" si="11"/>
        <v>432.65000000000146</v>
      </c>
    </row>
    <row r="58" spans="1:13" ht="15">
      <c r="A58" s="4">
        <v>64</v>
      </c>
      <c r="B58" s="29" t="s">
        <v>58</v>
      </c>
      <c r="C58" s="10">
        <v>36785</v>
      </c>
      <c r="D58" s="14">
        <v>39314</v>
      </c>
      <c r="E58" s="11">
        <v>39645</v>
      </c>
      <c r="F58" s="41">
        <f t="shared" si="6"/>
        <v>0.013277759543442003</v>
      </c>
      <c r="G58" s="17">
        <f t="shared" si="7"/>
        <v>0.07774908250645643</v>
      </c>
      <c r="H58" s="14">
        <f t="shared" si="8"/>
        <v>2860</v>
      </c>
      <c r="I58" s="35">
        <f t="shared" si="9"/>
        <v>0.009347932668736722</v>
      </c>
      <c r="J58" s="11">
        <v>39389.12</v>
      </c>
      <c r="K58" s="14">
        <v>39800.28</v>
      </c>
      <c r="L58" s="35">
        <f t="shared" si="10"/>
        <v>0.010438415481229238</v>
      </c>
      <c r="M58" s="14">
        <f t="shared" si="11"/>
        <v>411.1599999999962</v>
      </c>
    </row>
    <row r="59" spans="1:13" ht="15">
      <c r="A59" s="4">
        <v>65</v>
      </c>
      <c r="B59" s="29" t="s">
        <v>59</v>
      </c>
      <c r="C59" s="10">
        <v>12878</v>
      </c>
      <c r="D59" s="14">
        <v>12820</v>
      </c>
      <c r="E59" s="11">
        <v>12857</v>
      </c>
      <c r="F59" s="41">
        <f t="shared" si="6"/>
        <v>0.004306019786859221</v>
      </c>
      <c r="G59" s="17">
        <f t="shared" si="7"/>
        <v>-0.001630687995030284</v>
      </c>
      <c r="H59" s="14">
        <f t="shared" si="8"/>
        <v>-21</v>
      </c>
      <c r="I59" s="35">
        <f t="shared" si="9"/>
        <v>-6.863866644876614E-05</v>
      </c>
      <c r="J59" s="11">
        <v>12655.55</v>
      </c>
      <c r="K59" s="14">
        <v>12582.68</v>
      </c>
      <c r="L59" s="35">
        <f t="shared" si="10"/>
        <v>-0.005757948093919188</v>
      </c>
      <c r="M59" s="14">
        <f t="shared" si="11"/>
        <v>-72.86999999999898</v>
      </c>
    </row>
    <row r="60" spans="1:13" ht="15">
      <c r="A60" s="4">
        <v>66</v>
      </c>
      <c r="B60" s="29" t="s">
        <v>60</v>
      </c>
      <c r="C60" s="10">
        <v>16868</v>
      </c>
      <c r="D60" s="14">
        <v>20139</v>
      </c>
      <c r="E60" s="11">
        <v>20278</v>
      </c>
      <c r="F60" s="41">
        <f t="shared" si="6"/>
        <v>0.006791434178885532</v>
      </c>
      <c r="G60" s="17">
        <f t="shared" si="7"/>
        <v>0.20215793217927436</v>
      </c>
      <c r="H60" s="14">
        <f t="shared" si="8"/>
        <v>3410</v>
      </c>
      <c r="I60" s="35">
        <f t="shared" si="9"/>
        <v>0.011145612028109169</v>
      </c>
      <c r="J60" s="11">
        <v>20468.39</v>
      </c>
      <c r="K60" s="14">
        <v>20835.91</v>
      </c>
      <c r="L60" s="35">
        <f t="shared" si="10"/>
        <v>0.017955491369863505</v>
      </c>
      <c r="M60" s="14">
        <f t="shared" si="11"/>
        <v>367.52000000000044</v>
      </c>
    </row>
    <row r="61" spans="1:13" ht="15">
      <c r="A61" s="4">
        <v>68</v>
      </c>
      <c r="B61" s="29" t="s">
        <v>61</v>
      </c>
      <c r="C61" s="10">
        <v>7418</v>
      </c>
      <c r="D61" s="14">
        <v>10652</v>
      </c>
      <c r="E61" s="11">
        <v>10848</v>
      </c>
      <c r="F61" s="41">
        <f t="shared" si="6"/>
        <v>0.003633172796752651</v>
      </c>
      <c r="G61" s="17">
        <f t="shared" si="7"/>
        <v>0.4623887840388245</v>
      </c>
      <c r="H61" s="14">
        <f t="shared" si="8"/>
        <v>3430</v>
      </c>
      <c r="I61" s="35">
        <f t="shared" si="9"/>
        <v>0.011210982186631803</v>
      </c>
      <c r="J61" s="11">
        <v>10736.05</v>
      </c>
      <c r="K61" s="14">
        <v>11031.2</v>
      </c>
      <c r="L61" s="35">
        <f t="shared" si="10"/>
        <v>0.02749148895543533</v>
      </c>
      <c r="M61" s="14">
        <f t="shared" si="11"/>
        <v>295.15000000000146</v>
      </c>
    </row>
    <row r="62" spans="1:13" ht="15">
      <c r="A62" s="4">
        <v>69</v>
      </c>
      <c r="B62" s="29" t="s">
        <v>62</v>
      </c>
      <c r="C62" s="10">
        <v>59212</v>
      </c>
      <c r="D62" s="14">
        <v>65238</v>
      </c>
      <c r="E62" s="11">
        <v>65293</v>
      </c>
      <c r="F62" s="41">
        <f t="shared" si="6"/>
        <v>0.02186769463664923</v>
      </c>
      <c r="G62" s="17">
        <f t="shared" si="7"/>
        <v>0.10269877727487671</v>
      </c>
      <c r="H62" s="14">
        <f t="shared" si="8"/>
        <v>6081</v>
      </c>
      <c r="I62" s="35">
        <f t="shared" si="9"/>
        <v>0.019875796698806996</v>
      </c>
      <c r="J62" s="11">
        <v>65726.5</v>
      </c>
      <c r="K62" s="14">
        <v>66204.33</v>
      </c>
      <c r="L62" s="35">
        <f t="shared" si="10"/>
        <v>0.007269974819897633</v>
      </c>
      <c r="M62" s="14">
        <f t="shared" si="11"/>
        <v>477.83000000000175</v>
      </c>
    </row>
    <row r="63" spans="1:13" ht="15">
      <c r="A63" s="4">
        <v>70</v>
      </c>
      <c r="B63" s="29" t="s">
        <v>63</v>
      </c>
      <c r="C63" s="10">
        <v>107613</v>
      </c>
      <c r="D63" s="14">
        <v>93654</v>
      </c>
      <c r="E63" s="11">
        <v>92990</v>
      </c>
      <c r="F63" s="41">
        <f t="shared" si="6"/>
        <v>0.031143873374818307</v>
      </c>
      <c r="G63" s="17">
        <f t="shared" si="7"/>
        <v>-0.13588506964771915</v>
      </c>
      <c r="H63" s="14">
        <f t="shared" si="8"/>
        <v>-14623</v>
      </c>
      <c r="I63" s="35">
        <f t="shared" si="9"/>
        <v>-0.047795391403824154</v>
      </c>
      <c r="J63" s="11">
        <v>94967.1</v>
      </c>
      <c r="K63" s="14">
        <v>93771.92</v>
      </c>
      <c r="L63" s="35">
        <f t="shared" si="10"/>
        <v>-0.012585200558930488</v>
      </c>
      <c r="M63" s="14">
        <f t="shared" si="11"/>
        <v>-1195.1800000000076</v>
      </c>
    </row>
    <row r="64" spans="1:13" ht="15">
      <c r="A64" s="4">
        <v>71</v>
      </c>
      <c r="B64" s="29" t="s">
        <v>64</v>
      </c>
      <c r="C64" s="10">
        <v>31971</v>
      </c>
      <c r="D64" s="14">
        <v>37476</v>
      </c>
      <c r="E64" s="11">
        <v>36803</v>
      </c>
      <c r="F64" s="41">
        <f t="shared" si="6"/>
        <v>0.012325927215974171</v>
      </c>
      <c r="G64" s="17">
        <f t="shared" si="7"/>
        <v>0.15113696787713865</v>
      </c>
      <c r="H64" s="14">
        <f t="shared" si="8"/>
        <v>4832</v>
      </c>
      <c r="I64" s="35">
        <f t="shared" si="9"/>
        <v>0.015793430299068476</v>
      </c>
      <c r="J64" s="11">
        <v>37021.03</v>
      </c>
      <c r="K64" s="14">
        <v>37294.32</v>
      </c>
      <c r="L64" s="35">
        <f t="shared" si="10"/>
        <v>0.007382020435412005</v>
      </c>
      <c r="M64" s="14">
        <f t="shared" si="11"/>
        <v>273.2900000000009</v>
      </c>
    </row>
    <row r="65" spans="1:13" ht="15">
      <c r="A65" s="4">
        <v>72</v>
      </c>
      <c r="B65" s="29" t="s">
        <v>65</v>
      </c>
      <c r="C65" s="10">
        <v>2366</v>
      </c>
      <c r="D65" s="14">
        <v>2860</v>
      </c>
      <c r="E65" s="11">
        <v>2918</v>
      </c>
      <c r="F65" s="41">
        <f t="shared" si="6"/>
        <v>0.0009772859716928684</v>
      </c>
      <c r="G65" s="17">
        <f t="shared" si="7"/>
        <v>0.23330515638207946</v>
      </c>
      <c r="H65" s="14">
        <f t="shared" si="8"/>
        <v>552</v>
      </c>
      <c r="I65" s="35">
        <f t="shared" si="9"/>
        <v>0.00180421637522471</v>
      </c>
      <c r="J65" s="11">
        <v>2868.744</v>
      </c>
      <c r="K65" s="14">
        <v>3064.582</v>
      </c>
      <c r="L65" s="35">
        <f t="shared" si="10"/>
        <v>0.0682661122777075</v>
      </c>
      <c r="M65" s="14">
        <f t="shared" si="11"/>
        <v>195.83799999999974</v>
      </c>
    </row>
    <row r="66" spans="1:13" ht="15">
      <c r="A66" s="4">
        <v>73</v>
      </c>
      <c r="B66" s="29" t="s">
        <v>66</v>
      </c>
      <c r="C66" s="10">
        <v>20742</v>
      </c>
      <c r="D66" s="14">
        <v>22947</v>
      </c>
      <c r="E66" s="11">
        <v>22966</v>
      </c>
      <c r="F66" s="41">
        <f aca="true" t="shared" si="12" ref="F66:F90">E66/$E$90</f>
        <v>0.007691689385160526</v>
      </c>
      <c r="G66" s="17">
        <f aca="true" t="shared" si="13" ref="G66:G90">(E66-C66)/C66</f>
        <v>0.10722206151769356</v>
      </c>
      <c r="H66" s="14">
        <f aca="true" t="shared" si="14" ref="H66:H90">E66-C66</f>
        <v>2224</v>
      </c>
      <c r="I66" s="35">
        <f aca="true" t="shared" si="15" ref="I66:I90">H66/$H$90</f>
        <v>0.0072691616277169475</v>
      </c>
      <c r="J66" s="11">
        <v>23735</v>
      </c>
      <c r="K66" s="14">
        <v>24751.62</v>
      </c>
      <c r="L66" s="35">
        <f aca="true" t="shared" si="16" ref="L66:L90">(K66-J66)/J66</f>
        <v>0.04283210448704441</v>
      </c>
      <c r="M66" s="14">
        <f aca="true" t="shared" si="17" ref="M66:M90">K66-J66</f>
        <v>1016.619999999999</v>
      </c>
    </row>
    <row r="67" spans="1:13" ht="15">
      <c r="A67" s="4">
        <v>74</v>
      </c>
      <c r="B67" s="29" t="s">
        <v>67</v>
      </c>
      <c r="C67" s="10">
        <v>4444</v>
      </c>
      <c r="D67" s="14">
        <v>5695</v>
      </c>
      <c r="E67" s="11">
        <v>5711</v>
      </c>
      <c r="F67" s="41">
        <f t="shared" si="12"/>
        <v>0.0019127073969629784</v>
      </c>
      <c r="G67" s="17">
        <f t="shared" si="13"/>
        <v>0.2851035103510351</v>
      </c>
      <c r="H67" s="14">
        <f t="shared" si="14"/>
        <v>1267</v>
      </c>
      <c r="I67" s="35">
        <f t="shared" si="15"/>
        <v>0.00414119954240889</v>
      </c>
      <c r="J67" s="11">
        <v>5693.053</v>
      </c>
      <c r="K67" s="14">
        <v>5790.618</v>
      </c>
      <c r="L67" s="35">
        <f t="shared" si="16"/>
        <v>0.017137553435740104</v>
      </c>
      <c r="M67" s="14">
        <f t="shared" si="17"/>
        <v>97.56500000000051</v>
      </c>
    </row>
    <row r="68" spans="1:13" ht="15">
      <c r="A68" s="4">
        <v>75</v>
      </c>
      <c r="B68" s="29" t="s">
        <v>68</v>
      </c>
      <c r="C68" s="10">
        <v>8665</v>
      </c>
      <c r="D68" s="14">
        <v>3595</v>
      </c>
      <c r="E68" s="11">
        <v>3634</v>
      </c>
      <c r="F68" s="41">
        <f t="shared" si="12"/>
        <v>0.0012170860936024275</v>
      </c>
      <c r="G68" s="17">
        <f t="shared" si="13"/>
        <v>-0.5806116560877091</v>
      </c>
      <c r="H68" s="14">
        <f t="shared" si="14"/>
        <v>-5031</v>
      </c>
      <c r="I68" s="35">
        <f t="shared" si="15"/>
        <v>-0.01644386337636869</v>
      </c>
      <c r="J68" s="11">
        <v>3733.741</v>
      </c>
      <c r="K68" s="14">
        <v>3549.493</v>
      </c>
      <c r="L68" s="35">
        <f t="shared" si="16"/>
        <v>-0.049346754367804314</v>
      </c>
      <c r="M68" s="14">
        <f t="shared" si="17"/>
        <v>-184.24800000000005</v>
      </c>
    </row>
    <row r="69" spans="1:13" ht="15">
      <c r="A69" s="4">
        <v>77</v>
      </c>
      <c r="B69" s="29" t="s">
        <v>69</v>
      </c>
      <c r="C69" s="10">
        <v>6993</v>
      </c>
      <c r="D69" s="14">
        <v>6161</v>
      </c>
      <c r="E69" s="11">
        <v>6200</v>
      </c>
      <c r="F69" s="41">
        <f t="shared" si="12"/>
        <v>0.0020764815025688084</v>
      </c>
      <c r="G69" s="17">
        <f t="shared" si="13"/>
        <v>-0.1133991133991134</v>
      </c>
      <c r="H69" s="14">
        <f t="shared" si="14"/>
        <v>-793</v>
      </c>
      <c r="I69" s="35">
        <f t="shared" si="15"/>
        <v>-0.0025919267854224545</v>
      </c>
      <c r="J69" s="11">
        <v>6238.846</v>
      </c>
      <c r="K69" s="14">
        <v>6130.731</v>
      </c>
      <c r="L69" s="35">
        <f t="shared" si="16"/>
        <v>-0.017329326609440237</v>
      </c>
      <c r="M69" s="14">
        <f t="shared" si="17"/>
        <v>-108.11499999999978</v>
      </c>
    </row>
    <row r="70" spans="1:13" ht="15">
      <c r="A70" s="4">
        <v>78</v>
      </c>
      <c r="B70" s="29" t="s">
        <v>70</v>
      </c>
      <c r="C70" s="10">
        <v>1883</v>
      </c>
      <c r="D70" s="14">
        <v>5265</v>
      </c>
      <c r="E70" s="11">
        <v>5261</v>
      </c>
      <c r="F70" s="41">
        <f t="shared" si="12"/>
        <v>0.0017619950298410486</v>
      </c>
      <c r="G70" s="17">
        <f t="shared" si="13"/>
        <v>1.7939458311205523</v>
      </c>
      <c r="H70" s="14">
        <f t="shared" si="14"/>
        <v>3378</v>
      </c>
      <c r="I70" s="35">
        <f t="shared" si="15"/>
        <v>0.011041019774472954</v>
      </c>
      <c r="J70" s="11">
        <v>5127.612</v>
      </c>
      <c r="K70" s="14">
        <v>5725.115</v>
      </c>
      <c r="L70" s="35">
        <f t="shared" si="16"/>
        <v>0.11652656246221432</v>
      </c>
      <c r="M70" s="14">
        <f t="shared" si="17"/>
        <v>597.5029999999997</v>
      </c>
    </row>
    <row r="71" spans="1:13" ht="15">
      <c r="A71" s="4">
        <v>79</v>
      </c>
      <c r="B71" s="29" t="s">
        <v>71</v>
      </c>
      <c r="C71" s="10">
        <v>16056</v>
      </c>
      <c r="D71" s="14">
        <v>18057</v>
      </c>
      <c r="E71" s="11">
        <v>17682</v>
      </c>
      <c r="F71" s="41">
        <f t="shared" si="12"/>
        <v>0.005921991278777689</v>
      </c>
      <c r="G71" s="17">
        <f t="shared" si="13"/>
        <v>0.10127055306427504</v>
      </c>
      <c r="H71" s="14">
        <f t="shared" si="14"/>
        <v>1626</v>
      </c>
      <c r="I71" s="35">
        <f t="shared" si="15"/>
        <v>0.005314593887890178</v>
      </c>
      <c r="J71" s="11">
        <v>19607.32</v>
      </c>
      <c r="K71" s="14">
        <v>19610.05</v>
      </c>
      <c r="L71" s="35">
        <f t="shared" si="16"/>
        <v>0.0001392337147554874</v>
      </c>
      <c r="M71" s="14">
        <f t="shared" si="17"/>
        <v>2.7299999999995634</v>
      </c>
    </row>
    <row r="72" spans="1:13" ht="15">
      <c r="A72" s="4">
        <v>80</v>
      </c>
      <c r="B72" s="29" t="s">
        <v>72</v>
      </c>
      <c r="C72" s="10">
        <v>19633</v>
      </c>
      <c r="D72" s="14">
        <v>22955</v>
      </c>
      <c r="E72" s="11">
        <v>22605</v>
      </c>
      <c r="F72" s="41">
        <f t="shared" si="12"/>
        <v>0.0075707845750916</v>
      </c>
      <c r="G72" s="17">
        <f t="shared" si="13"/>
        <v>0.1513777823053023</v>
      </c>
      <c r="H72" s="14">
        <f t="shared" si="14"/>
        <v>2972</v>
      </c>
      <c r="I72" s="35">
        <f t="shared" si="15"/>
        <v>0.009714005556463474</v>
      </c>
      <c r="J72" s="11">
        <v>22910.9</v>
      </c>
      <c r="K72" s="14">
        <v>22912.84</v>
      </c>
      <c r="L72" s="35">
        <f t="shared" si="16"/>
        <v>8.467585297821955E-05</v>
      </c>
      <c r="M72" s="14">
        <f t="shared" si="17"/>
        <v>1.9399999999986903</v>
      </c>
    </row>
    <row r="73" spans="1:13" ht="15">
      <c r="A73" s="4">
        <v>81</v>
      </c>
      <c r="B73" s="29" t="s">
        <v>73</v>
      </c>
      <c r="C73" s="10">
        <v>73425</v>
      </c>
      <c r="D73" s="14">
        <v>89541</v>
      </c>
      <c r="E73" s="11">
        <v>87718</v>
      </c>
      <c r="F73" s="41">
        <f t="shared" si="12"/>
        <v>0.029378194264892056</v>
      </c>
      <c r="G73" s="17">
        <f t="shared" si="13"/>
        <v>0.19466121893088184</v>
      </c>
      <c r="H73" s="14">
        <f t="shared" si="14"/>
        <v>14293</v>
      </c>
      <c r="I73" s="35">
        <f t="shared" si="15"/>
        <v>0.04671678378820068</v>
      </c>
      <c r="J73" s="11">
        <v>87871.69</v>
      </c>
      <c r="K73" s="14">
        <v>87637.01</v>
      </c>
      <c r="L73" s="35">
        <f t="shared" si="16"/>
        <v>-0.0026707122623908517</v>
      </c>
      <c r="M73" s="14">
        <f t="shared" si="17"/>
        <v>-234.68000000000757</v>
      </c>
    </row>
    <row r="74" spans="1:13" ht="15">
      <c r="A74" s="4">
        <v>82</v>
      </c>
      <c r="B74" s="29" t="s">
        <v>74</v>
      </c>
      <c r="C74" s="10">
        <v>101623</v>
      </c>
      <c r="D74" s="14">
        <v>119864</v>
      </c>
      <c r="E74" s="11">
        <v>119442</v>
      </c>
      <c r="F74" s="41">
        <f t="shared" si="12"/>
        <v>0.040003081230616716</v>
      </c>
      <c r="G74" s="17">
        <f t="shared" si="13"/>
        <v>0.1753441642147939</v>
      </c>
      <c r="H74" s="14">
        <f t="shared" si="14"/>
        <v>17819</v>
      </c>
      <c r="I74" s="35">
        <f t="shared" si="15"/>
        <v>0.058241542735741135</v>
      </c>
      <c r="J74" s="11">
        <v>129127.4</v>
      </c>
      <c r="K74" s="14">
        <v>128153</v>
      </c>
      <c r="L74" s="35">
        <f t="shared" si="16"/>
        <v>-0.00754603593040667</v>
      </c>
      <c r="M74" s="14">
        <f t="shared" si="17"/>
        <v>-974.3999999999942</v>
      </c>
    </row>
    <row r="75" spans="1:13" ht="15">
      <c r="A75" s="4">
        <v>84</v>
      </c>
      <c r="B75" s="29" t="s">
        <v>75</v>
      </c>
      <c r="C75" s="10">
        <v>630</v>
      </c>
      <c r="D75" s="14">
        <v>686</v>
      </c>
      <c r="E75" s="11">
        <v>671</v>
      </c>
      <c r="F75" s="41">
        <f t="shared" si="12"/>
        <v>0.00022472888519736622</v>
      </c>
      <c r="G75" s="17">
        <f t="shared" si="13"/>
        <v>0.06507936507936508</v>
      </c>
      <c r="H75" s="14">
        <f t="shared" si="14"/>
        <v>41</v>
      </c>
      <c r="I75" s="35">
        <f t="shared" si="15"/>
        <v>0.00013400882497140057</v>
      </c>
      <c r="J75" s="11">
        <v>704.5396</v>
      </c>
      <c r="K75" s="14">
        <v>699.3534</v>
      </c>
      <c r="L75" s="35">
        <f t="shared" si="16"/>
        <v>-0.007361119233042381</v>
      </c>
      <c r="M75" s="14">
        <f t="shared" si="17"/>
        <v>-5.186199999999985</v>
      </c>
    </row>
    <row r="76" spans="1:13" ht="15">
      <c r="A76" s="4">
        <v>85</v>
      </c>
      <c r="B76" s="29" t="s">
        <v>76</v>
      </c>
      <c r="C76" s="10">
        <v>228971</v>
      </c>
      <c r="D76" s="14">
        <v>275565</v>
      </c>
      <c r="E76" s="11">
        <v>276938</v>
      </c>
      <c r="F76" s="41">
        <f t="shared" si="12"/>
        <v>0.09275107005780657</v>
      </c>
      <c r="G76" s="17">
        <f t="shared" si="13"/>
        <v>0.20948941132283128</v>
      </c>
      <c r="H76" s="14">
        <f t="shared" si="14"/>
        <v>47967</v>
      </c>
      <c r="I76" s="35">
        <f t="shared" si="15"/>
        <v>0.15678051969276025</v>
      </c>
      <c r="J76" s="11">
        <v>274118.5</v>
      </c>
      <c r="K76" s="14">
        <v>278197.1</v>
      </c>
      <c r="L76" s="35">
        <f t="shared" si="16"/>
        <v>0.014878966578322793</v>
      </c>
      <c r="M76" s="14">
        <f t="shared" si="17"/>
        <v>4078.5999999999767</v>
      </c>
    </row>
    <row r="77" spans="1:13" ht="15">
      <c r="A77" s="4">
        <v>86</v>
      </c>
      <c r="B77" s="29" t="s">
        <v>77</v>
      </c>
      <c r="C77" s="10">
        <v>133313</v>
      </c>
      <c r="D77" s="14">
        <v>159738</v>
      </c>
      <c r="E77" s="11">
        <v>159279</v>
      </c>
      <c r="F77" s="41">
        <f t="shared" si="12"/>
        <v>0.053345144717364075</v>
      </c>
      <c r="G77" s="17">
        <f t="shared" si="13"/>
        <v>0.1947747031422292</v>
      </c>
      <c r="H77" s="14">
        <f t="shared" si="14"/>
        <v>25966</v>
      </c>
      <c r="I77" s="35">
        <f t="shared" si="15"/>
        <v>0.08487007680993626</v>
      </c>
      <c r="J77" s="11">
        <v>159314.3</v>
      </c>
      <c r="K77" s="14">
        <v>159973</v>
      </c>
      <c r="L77" s="35">
        <f t="shared" si="16"/>
        <v>0.004134594320786092</v>
      </c>
      <c r="M77" s="14">
        <f t="shared" si="17"/>
        <v>658.7000000000116</v>
      </c>
    </row>
    <row r="78" spans="1:13" ht="15">
      <c r="A78" s="4">
        <v>87</v>
      </c>
      <c r="B78" s="29" t="s">
        <v>78</v>
      </c>
      <c r="C78" s="10">
        <v>9389</v>
      </c>
      <c r="D78" s="14">
        <v>12640</v>
      </c>
      <c r="E78" s="11">
        <v>12060</v>
      </c>
      <c r="F78" s="41">
        <f t="shared" si="12"/>
        <v>0.004039091438867715</v>
      </c>
      <c r="G78" s="17">
        <f t="shared" si="13"/>
        <v>0.2844818404515923</v>
      </c>
      <c r="H78" s="14">
        <f t="shared" si="14"/>
        <v>2671</v>
      </c>
      <c r="I78" s="35">
        <f t="shared" si="15"/>
        <v>0.008730184670697826</v>
      </c>
      <c r="J78" s="11">
        <v>12446.53</v>
      </c>
      <c r="K78" s="14">
        <v>11935.87</v>
      </c>
      <c r="L78" s="35">
        <f t="shared" si="16"/>
        <v>-0.04102830266749044</v>
      </c>
      <c r="M78" s="14">
        <f t="shared" si="17"/>
        <v>-510.65999999999985</v>
      </c>
    </row>
    <row r="79" spans="1:13" ht="15">
      <c r="A79" s="4">
        <v>88</v>
      </c>
      <c r="B79" s="29" t="s">
        <v>79</v>
      </c>
      <c r="C79" s="10">
        <v>19234</v>
      </c>
      <c r="D79" s="14">
        <v>20945</v>
      </c>
      <c r="E79" s="11">
        <v>21305</v>
      </c>
      <c r="F79" s="41">
        <f t="shared" si="12"/>
        <v>0.007135393292294914</v>
      </c>
      <c r="G79" s="17">
        <f t="shared" si="13"/>
        <v>0.10767391078298846</v>
      </c>
      <c r="H79" s="14">
        <f t="shared" si="14"/>
        <v>2071</v>
      </c>
      <c r="I79" s="35">
        <f t="shared" si="15"/>
        <v>0.006769079915018794</v>
      </c>
      <c r="J79" s="11">
        <v>20424.03</v>
      </c>
      <c r="K79" s="14">
        <v>21052.56</v>
      </c>
      <c r="L79" s="35">
        <f t="shared" si="16"/>
        <v>0.03077404410393064</v>
      </c>
      <c r="M79" s="14">
        <f t="shared" si="17"/>
        <v>628.5300000000025</v>
      </c>
    </row>
    <row r="80" spans="1:13" ht="15">
      <c r="A80" s="4">
        <v>90</v>
      </c>
      <c r="B80" s="29" t="s">
        <v>80</v>
      </c>
      <c r="C80" s="10">
        <v>3713</v>
      </c>
      <c r="D80" s="14">
        <v>4070</v>
      </c>
      <c r="E80" s="11">
        <v>4077</v>
      </c>
      <c r="F80" s="41">
        <f t="shared" si="12"/>
        <v>0.0013654540461246827</v>
      </c>
      <c r="G80" s="17">
        <f t="shared" si="13"/>
        <v>0.09803393482359278</v>
      </c>
      <c r="H80" s="14">
        <f t="shared" si="14"/>
        <v>364</v>
      </c>
      <c r="I80" s="35">
        <f t="shared" si="15"/>
        <v>0.0011897368851119465</v>
      </c>
      <c r="J80" s="11">
        <v>4134.184</v>
      </c>
      <c r="K80" s="14">
        <v>4220.585</v>
      </c>
      <c r="L80" s="35">
        <f t="shared" si="16"/>
        <v>0.020899166558624345</v>
      </c>
      <c r="M80" s="14">
        <f t="shared" si="17"/>
        <v>86.40099999999984</v>
      </c>
    </row>
    <row r="81" spans="1:13" ht="15">
      <c r="A81" s="4">
        <v>91</v>
      </c>
      <c r="B81" s="29" t="s">
        <v>81</v>
      </c>
      <c r="C81" s="10">
        <v>751</v>
      </c>
      <c r="D81" s="14">
        <v>587</v>
      </c>
      <c r="E81" s="11">
        <v>750</v>
      </c>
      <c r="F81" s="41">
        <f t="shared" si="12"/>
        <v>0.00025118727853654945</v>
      </c>
      <c r="G81" s="17">
        <f t="shared" si="13"/>
        <v>-0.0013315579227696406</v>
      </c>
      <c r="H81" s="14">
        <f t="shared" si="14"/>
        <v>-1</v>
      </c>
      <c r="I81" s="35">
        <f t="shared" si="15"/>
        <v>-3.2685079261317207E-06</v>
      </c>
      <c r="J81" s="11">
        <v>636.2933</v>
      </c>
      <c r="K81" s="14">
        <v>645.2666</v>
      </c>
      <c r="L81" s="35">
        <f t="shared" si="16"/>
        <v>0.014102458724616454</v>
      </c>
      <c r="M81" s="14">
        <f t="shared" si="17"/>
        <v>8.973299999999995</v>
      </c>
    </row>
    <row r="82" spans="1:13" ht="15">
      <c r="A82" s="4">
        <v>92</v>
      </c>
      <c r="B82" s="29" t="s">
        <v>82</v>
      </c>
      <c r="C82" s="10">
        <v>5088</v>
      </c>
      <c r="D82" s="14">
        <v>3229</v>
      </c>
      <c r="E82" s="11">
        <v>3227</v>
      </c>
      <c r="F82" s="41">
        <f t="shared" si="12"/>
        <v>0.0010807751304499267</v>
      </c>
      <c r="G82" s="17">
        <f t="shared" si="13"/>
        <v>-0.3657625786163522</v>
      </c>
      <c r="H82" s="14">
        <f t="shared" si="14"/>
        <v>-1861</v>
      </c>
      <c r="I82" s="35">
        <f t="shared" si="15"/>
        <v>-0.006082693250531132</v>
      </c>
      <c r="J82" s="11">
        <v>3271.957</v>
      </c>
      <c r="K82" s="14">
        <v>3208.514</v>
      </c>
      <c r="L82" s="35">
        <f t="shared" si="16"/>
        <v>-0.019389924745343463</v>
      </c>
      <c r="M82" s="14">
        <f t="shared" si="17"/>
        <v>-63.442999999999756</v>
      </c>
    </row>
    <row r="83" spans="1:13" ht="15">
      <c r="A83" s="4">
        <v>93</v>
      </c>
      <c r="B83" s="29" t="s">
        <v>83</v>
      </c>
      <c r="C83" s="10">
        <v>11418</v>
      </c>
      <c r="D83" s="14">
        <v>14730</v>
      </c>
      <c r="E83" s="11">
        <v>15047</v>
      </c>
      <c r="F83" s="41">
        <f t="shared" si="12"/>
        <v>0.005039486640185945</v>
      </c>
      <c r="G83" s="17">
        <f t="shared" si="13"/>
        <v>0.3178314941320722</v>
      </c>
      <c r="H83" s="14">
        <f t="shared" si="14"/>
        <v>3629</v>
      </c>
      <c r="I83" s="35">
        <f t="shared" si="15"/>
        <v>0.011861415263932015</v>
      </c>
      <c r="J83" s="11">
        <v>14906.9</v>
      </c>
      <c r="K83" s="14">
        <v>15351.49</v>
      </c>
      <c r="L83" s="35">
        <f t="shared" si="16"/>
        <v>0.029824443713984808</v>
      </c>
      <c r="M83" s="14">
        <f t="shared" si="17"/>
        <v>444.59000000000015</v>
      </c>
    </row>
    <row r="84" spans="1:13" ht="15">
      <c r="A84" s="4">
        <v>94</v>
      </c>
      <c r="B84" s="29" t="s">
        <v>84</v>
      </c>
      <c r="C84" s="10">
        <v>12699</v>
      </c>
      <c r="D84" s="14">
        <v>14475</v>
      </c>
      <c r="E84" s="11">
        <v>14778</v>
      </c>
      <c r="F84" s="41">
        <f t="shared" si="12"/>
        <v>0.00494939413628417</v>
      </c>
      <c r="G84" s="17">
        <f t="shared" si="13"/>
        <v>0.16371367824238128</v>
      </c>
      <c r="H84" s="14">
        <f t="shared" si="14"/>
        <v>2079</v>
      </c>
      <c r="I84" s="35">
        <f t="shared" si="15"/>
        <v>0.0067952279784278475</v>
      </c>
      <c r="J84" s="11">
        <v>14374.97</v>
      </c>
      <c r="K84" s="14">
        <v>14699.81</v>
      </c>
      <c r="L84" s="35">
        <f t="shared" si="16"/>
        <v>0.022597612377625843</v>
      </c>
      <c r="M84" s="14">
        <f t="shared" si="17"/>
        <v>324.84000000000015</v>
      </c>
    </row>
    <row r="85" spans="1:13" ht="15">
      <c r="A85" s="4">
        <v>95</v>
      </c>
      <c r="B85" s="29" t="s">
        <v>85</v>
      </c>
      <c r="C85" s="10">
        <v>15205</v>
      </c>
      <c r="D85" s="14">
        <v>14111</v>
      </c>
      <c r="E85" s="11">
        <v>14030</v>
      </c>
      <c r="F85" s="41">
        <f t="shared" si="12"/>
        <v>0.004698876690490385</v>
      </c>
      <c r="G85" s="17">
        <f t="shared" si="13"/>
        <v>-0.07727721144360408</v>
      </c>
      <c r="H85" s="14">
        <f t="shared" si="14"/>
        <v>-1175</v>
      </c>
      <c r="I85" s="35">
        <f t="shared" si="15"/>
        <v>-0.003840496813204772</v>
      </c>
      <c r="J85" s="11">
        <v>14064.29</v>
      </c>
      <c r="K85" s="14">
        <v>13942.82</v>
      </c>
      <c r="L85" s="35">
        <f t="shared" si="16"/>
        <v>-0.008636767302153266</v>
      </c>
      <c r="M85" s="14">
        <f t="shared" si="17"/>
        <v>-121.47000000000116</v>
      </c>
    </row>
    <row r="86" spans="1:13" ht="15">
      <c r="A86" s="4">
        <v>96</v>
      </c>
      <c r="B86" s="29" t="s">
        <v>86</v>
      </c>
      <c r="C86" s="10">
        <v>104140</v>
      </c>
      <c r="D86" s="14">
        <v>120492</v>
      </c>
      <c r="E86" s="11">
        <v>112587</v>
      </c>
      <c r="F86" s="41">
        <f t="shared" si="12"/>
        <v>0.037707229504792654</v>
      </c>
      <c r="G86" s="17">
        <f t="shared" si="13"/>
        <v>0.08111196466295371</v>
      </c>
      <c r="H86" s="14">
        <f t="shared" si="14"/>
        <v>8447</v>
      </c>
      <c r="I86" s="35">
        <f t="shared" si="15"/>
        <v>0.027609086452034647</v>
      </c>
      <c r="J86" s="11">
        <v>114803.6</v>
      </c>
      <c r="K86" s="14">
        <v>113767.9</v>
      </c>
      <c r="L86" s="35">
        <f t="shared" si="16"/>
        <v>-0.00902149409948827</v>
      </c>
      <c r="M86" s="14">
        <f t="shared" si="17"/>
        <v>-1035.7000000000116</v>
      </c>
    </row>
    <row r="87" spans="1:13" ht="15">
      <c r="A87" s="4">
        <v>97</v>
      </c>
      <c r="B87" s="29" t="s">
        <v>87</v>
      </c>
      <c r="C87" s="10">
        <v>2674</v>
      </c>
      <c r="D87" s="14">
        <v>9504</v>
      </c>
      <c r="E87" s="11">
        <v>10326</v>
      </c>
      <c r="F87" s="41">
        <f t="shared" si="12"/>
        <v>0.0034583464508912126</v>
      </c>
      <c r="G87" s="17">
        <f t="shared" si="13"/>
        <v>2.861630516080778</v>
      </c>
      <c r="H87" s="14">
        <f t="shared" si="14"/>
        <v>7652</v>
      </c>
      <c r="I87" s="35">
        <f t="shared" si="15"/>
        <v>0.02501062265075993</v>
      </c>
      <c r="J87" s="11">
        <v>9333.59</v>
      </c>
      <c r="K87" s="14">
        <v>10198.76</v>
      </c>
      <c r="L87" s="35">
        <f t="shared" si="16"/>
        <v>0.09269423662277859</v>
      </c>
      <c r="M87" s="14">
        <f t="shared" si="17"/>
        <v>865.1700000000001</v>
      </c>
    </row>
    <row r="88" spans="1:13" ht="15">
      <c r="A88" s="4">
        <v>98</v>
      </c>
      <c r="B88" s="29" t="s">
        <v>88</v>
      </c>
      <c r="C88" s="10">
        <v>1024</v>
      </c>
      <c r="D88" s="14">
        <v>968</v>
      </c>
      <c r="E88" s="11">
        <v>952</v>
      </c>
      <c r="F88" s="41">
        <f t="shared" si="12"/>
        <v>0.00031884038555572675</v>
      </c>
      <c r="G88" s="17">
        <f t="shared" si="13"/>
        <v>-0.0703125</v>
      </c>
      <c r="H88" s="14">
        <f t="shared" si="14"/>
        <v>-72</v>
      </c>
      <c r="I88" s="35">
        <f t="shared" si="15"/>
        <v>-0.0002353325706814839</v>
      </c>
      <c r="J88" s="11">
        <v>952.593</v>
      </c>
      <c r="K88" s="14">
        <v>954.4263</v>
      </c>
      <c r="L88" s="35">
        <f t="shared" si="16"/>
        <v>0.0019245365019478502</v>
      </c>
      <c r="M88" s="14">
        <f t="shared" si="17"/>
        <v>1.8333000000000084</v>
      </c>
    </row>
    <row r="89" spans="1:13" ht="15.75" thickBot="1">
      <c r="A89" s="5">
        <v>99</v>
      </c>
      <c r="B89" s="30" t="s">
        <v>89</v>
      </c>
      <c r="C89" s="10">
        <v>1441</v>
      </c>
      <c r="D89" s="14">
        <v>1522</v>
      </c>
      <c r="E89" s="11">
        <v>1502</v>
      </c>
      <c r="F89" s="41">
        <f t="shared" si="12"/>
        <v>0.000503044389815863</v>
      </c>
      <c r="G89" s="17">
        <f t="shared" si="13"/>
        <v>0.04233171408743928</v>
      </c>
      <c r="H89" s="14">
        <f t="shared" si="14"/>
        <v>61</v>
      </c>
      <c r="I89" s="35">
        <f t="shared" si="15"/>
        <v>0.00019937898349403496</v>
      </c>
      <c r="J89" s="11">
        <v>1431.394</v>
      </c>
      <c r="K89" s="14">
        <v>1393.967</v>
      </c>
      <c r="L89" s="35">
        <f t="shared" si="16"/>
        <v>-0.026147238286593284</v>
      </c>
      <c r="M89" s="14">
        <f t="shared" si="17"/>
        <v>-37.42699999999991</v>
      </c>
    </row>
    <row r="90" spans="1:13" ht="15.75" thickBot="1">
      <c r="A90" s="163" t="s">
        <v>90</v>
      </c>
      <c r="B90" s="164"/>
      <c r="C90" s="56">
        <v>2679870</v>
      </c>
      <c r="D90" s="55">
        <v>2995687</v>
      </c>
      <c r="E90" s="106">
        <v>2985820</v>
      </c>
      <c r="F90" s="43">
        <f t="shared" si="12"/>
        <v>1</v>
      </c>
      <c r="G90" s="26">
        <f t="shared" si="13"/>
        <v>0.11416598566348368</v>
      </c>
      <c r="H90" s="55">
        <f t="shared" si="14"/>
        <v>305950</v>
      </c>
      <c r="I90" s="37">
        <f t="shared" si="15"/>
        <v>1</v>
      </c>
      <c r="J90" s="106">
        <v>3027594</v>
      </c>
      <c r="K90" s="55">
        <v>3049667</v>
      </c>
      <c r="L90" s="37">
        <f t="shared" si="16"/>
        <v>0.007290607657433592</v>
      </c>
      <c r="M90" s="55">
        <f t="shared" si="17"/>
        <v>22073</v>
      </c>
    </row>
    <row r="91" spans="3:11" s="64" customFormat="1" ht="15">
      <c r="C91" s="128"/>
      <c r="D91" s="3"/>
      <c r="E91" s="3"/>
      <c r="H91" s="93"/>
      <c r="I91" s="94"/>
      <c r="J91" s="99"/>
      <c r="K91" s="99"/>
    </row>
    <row r="92" spans="3:11" ht="15">
      <c r="C92" s="3"/>
      <c r="D92" s="3"/>
      <c r="E92" s="3"/>
      <c r="J92" s="98"/>
      <c r="K92" s="98"/>
    </row>
  </sheetData>
  <sheetProtection/>
  <autoFilter ref="A1:M90">
    <sortState ref="A2:M92">
      <sortCondition sortBy="value" ref="A2:A92"/>
    </sortState>
  </autoFilter>
  <mergeCells count="1">
    <mergeCell ref="A90:B90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M2" sqref="M2"/>
    </sheetView>
  </sheetViews>
  <sheetFormatPr defaultColWidth="8.8515625" defaultRowHeight="15"/>
  <cols>
    <col min="1" max="1" width="13.7109375" style="0" bestFit="1" customWidth="1"/>
    <col min="2" max="2" width="34.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33.140625" style="0" customWidth="1"/>
    <col min="7" max="7" width="28.421875" style="0" customWidth="1"/>
    <col min="8" max="8" width="26.7109375" style="0" customWidth="1"/>
    <col min="9" max="9" width="20.28125" style="0" customWidth="1"/>
    <col min="10" max="11" width="21.28125" style="0" bestFit="1" customWidth="1"/>
    <col min="12" max="13" width="36.421875" style="0" customWidth="1"/>
  </cols>
  <sheetData>
    <row r="1" spans="1:13" ht="45.75" thickBot="1">
      <c r="A1" s="39" t="s">
        <v>1</v>
      </c>
      <c r="B1" s="18" t="s">
        <v>91</v>
      </c>
      <c r="C1" s="75">
        <v>40940</v>
      </c>
      <c r="D1" s="95">
        <v>41275</v>
      </c>
      <c r="E1" s="103">
        <v>41306</v>
      </c>
      <c r="F1" s="42" t="s">
        <v>315</v>
      </c>
      <c r="G1" s="42" t="s">
        <v>299</v>
      </c>
      <c r="H1" s="42" t="s">
        <v>311</v>
      </c>
      <c r="I1" s="42" t="s">
        <v>288</v>
      </c>
      <c r="J1" s="107" t="s">
        <v>284</v>
      </c>
      <c r="K1" s="73" t="s">
        <v>289</v>
      </c>
      <c r="L1" s="53" t="s">
        <v>318</v>
      </c>
      <c r="M1" s="42" t="s">
        <v>317</v>
      </c>
    </row>
    <row r="2" spans="1:13" ht="15">
      <c r="A2" s="4">
        <v>10</v>
      </c>
      <c r="B2" s="29" t="s">
        <v>10</v>
      </c>
      <c r="C2" s="100">
        <v>89317</v>
      </c>
      <c r="D2" s="13">
        <v>102717</v>
      </c>
      <c r="E2" s="9">
        <v>101181</v>
      </c>
      <c r="F2" s="40">
        <f aca="true" t="shared" si="0" ref="F2:F25">E2/$E$26</f>
        <v>0.13688350271112698</v>
      </c>
      <c r="G2" s="16">
        <f aca="true" t="shared" si="1" ref="G2:G25">(E2-C2)/C2</f>
        <v>0.1328302562782001</v>
      </c>
      <c r="H2" s="13">
        <f aca="true" t="shared" si="2" ref="H2:H25">E2-C2</f>
        <v>11864</v>
      </c>
      <c r="I2" s="113">
        <f aca="true" t="shared" si="3" ref="I2:I25">H2/$H$26</f>
        <v>0.16112997419530084</v>
      </c>
      <c r="J2" s="13">
        <v>105215.9</v>
      </c>
      <c r="K2" s="9">
        <v>106165.1</v>
      </c>
      <c r="L2" s="45">
        <f aca="true" t="shared" si="4" ref="L2:L25">(K2-J2)/J2</f>
        <v>0.009021450180058448</v>
      </c>
      <c r="M2" s="13">
        <f aca="true" t="shared" si="5" ref="M2:M25">K2-J2</f>
        <v>949.2000000000116</v>
      </c>
    </row>
    <row r="3" spans="1:13" ht="15">
      <c r="A3" s="4">
        <v>11</v>
      </c>
      <c r="B3" s="29" t="s">
        <v>11</v>
      </c>
      <c r="C3" s="10">
        <v>1695</v>
      </c>
      <c r="D3" s="14">
        <v>1858</v>
      </c>
      <c r="E3" s="11">
        <v>1878</v>
      </c>
      <c r="F3" s="41">
        <f t="shared" si="0"/>
        <v>0.0025406669047696355</v>
      </c>
      <c r="G3" s="17">
        <f t="shared" si="1"/>
        <v>0.1079646017699115</v>
      </c>
      <c r="H3" s="14">
        <f t="shared" si="2"/>
        <v>183</v>
      </c>
      <c r="I3" s="87">
        <f t="shared" si="3"/>
        <v>0.0024853999728371586</v>
      </c>
      <c r="J3" s="14">
        <v>1899.756</v>
      </c>
      <c r="K3" s="11">
        <v>1939.523</v>
      </c>
      <c r="L3" s="35">
        <f t="shared" si="4"/>
        <v>0.020932688197852684</v>
      </c>
      <c r="M3" s="14">
        <f t="shared" si="5"/>
        <v>39.766999999999825</v>
      </c>
    </row>
    <row r="4" spans="1:13" ht="15">
      <c r="A4" s="4">
        <v>12</v>
      </c>
      <c r="B4" s="29" t="s">
        <v>12</v>
      </c>
      <c r="C4" s="10">
        <v>1317</v>
      </c>
      <c r="D4" s="14">
        <v>1892</v>
      </c>
      <c r="E4" s="11">
        <v>1593</v>
      </c>
      <c r="F4" s="41">
        <f>E4/$E$26</f>
        <v>0.002155102438390857</v>
      </c>
      <c r="G4" s="17">
        <f t="shared" si="1"/>
        <v>0.20956719817767655</v>
      </c>
      <c r="H4" s="14">
        <f t="shared" si="2"/>
        <v>276</v>
      </c>
      <c r="I4" s="87">
        <f t="shared" si="3"/>
        <v>0.003748472090180633</v>
      </c>
      <c r="J4" s="14">
        <v>1949.04</v>
      </c>
      <c r="K4" s="11">
        <v>1868.163</v>
      </c>
      <c r="L4" s="35">
        <f t="shared" si="4"/>
        <v>-0.0414958133234823</v>
      </c>
      <c r="M4" s="14">
        <f t="shared" si="5"/>
        <v>-80.87699999999995</v>
      </c>
    </row>
    <row r="5" spans="1:13" ht="15">
      <c r="A5" s="4">
        <v>13</v>
      </c>
      <c r="B5" s="29" t="s">
        <v>13</v>
      </c>
      <c r="C5" s="10">
        <v>115053</v>
      </c>
      <c r="D5" s="14">
        <v>126868</v>
      </c>
      <c r="E5" s="11">
        <v>126305</v>
      </c>
      <c r="F5" s="41">
        <f t="shared" si="0"/>
        <v>0.17087270149463726</v>
      </c>
      <c r="G5" s="17">
        <f t="shared" si="1"/>
        <v>0.0977984059520395</v>
      </c>
      <c r="H5" s="14">
        <f t="shared" si="2"/>
        <v>11252</v>
      </c>
      <c r="I5" s="87">
        <f t="shared" si="3"/>
        <v>0.15281814477794378</v>
      </c>
      <c r="J5" s="14">
        <v>126585.5</v>
      </c>
      <c r="K5" s="11">
        <v>127224.6</v>
      </c>
      <c r="L5" s="35">
        <f t="shared" si="4"/>
        <v>0.005048761509019641</v>
      </c>
      <c r="M5" s="14">
        <f t="shared" si="5"/>
        <v>639.1000000000058</v>
      </c>
    </row>
    <row r="6" spans="1:13" ht="15">
      <c r="A6" s="4">
        <v>14</v>
      </c>
      <c r="B6" s="29" t="s">
        <v>14</v>
      </c>
      <c r="C6" s="10">
        <v>197273</v>
      </c>
      <c r="D6" s="14">
        <v>216183</v>
      </c>
      <c r="E6" s="11">
        <v>217401</v>
      </c>
      <c r="F6" s="41">
        <f>E6/$E$26</f>
        <v>0.2941126335270626</v>
      </c>
      <c r="G6" s="17">
        <f t="shared" si="1"/>
        <v>0.10203119534857785</v>
      </c>
      <c r="H6" s="14">
        <f t="shared" si="2"/>
        <v>20128</v>
      </c>
      <c r="I6" s="87">
        <f t="shared" si="3"/>
        <v>0.2733668341708543</v>
      </c>
      <c r="J6" s="14">
        <v>215925.8</v>
      </c>
      <c r="K6" s="11">
        <v>217901.6</v>
      </c>
      <c r="L6" s="35">
        <f t="shared" si="4"/>
        <v>0.009150365542237276</v>
      </c>
      <c r="M6" s="14">
        <f t="shared" si="5"/>
        <v>1975.8000000000175</v>
      </c>
    </row>
    <row r="7" spans="1:13" ht="15">
      <c r="A7" s="4">
        <v>15</v>
      </c>
      <c r="B7" s="29" t="s">
        <v>15</v>
      </c>
      <c r="C7" s="10">
        <v>9902</v>
      </c>
      <c r="D7" s="14">
        <v>11680</v>
      </c>
      <c r="E7" s="11">
        <v>11857</v>
      </c>
      <c r="F7" s="41">
        <f t="shared" si="0"/>
        <v>0.016040834659133956</v>
      </c>
      <c r="G7" s="17">
        <f t="shared" si="1"/>
        <v>0.1974348616441123</v>
      </c>
      <c r="H7" s="14">
        <f t="shared" si="2"/>
        <v>1955</v>
      </c>
      <c r="I7" s="87">
        <f t="shared" si="3"/>
        <v>0.02655167730544615</v>
      </c>
      <c r="J7" s="14">
        <v>11841.72</v>
      </c>
      <c r="K7" s="11">
        <v>12088.53</v>
      </c>
      <c r="L7" s="35">
        <f t="shared" si="4"/>
        <v>0.0208424114064512</v>
      </c>
      <c r="M7" s="14">
        <f t="shared" si="5"/>
        <v>246.8100000000013</v>
      </c>
    </row>
    <row r="8" spans="1:13" ht="15">
      <c r="A8" s="4">
        <v>16</v>
      </c>
      <c r="B8" s="29" t="s">
        <v>16</v>
      </c>
      <c r="C8" s="10">
        <v>6190</v>
      </c>
      <c r="D8" s="14">
        <v>6307</v>
      </c>
      <c r="E8" s="11">
        <v>6318</v>
      </c>
      <c r="F8" s="41">
        <f t="shared" si="0"/>
        <v>0.008547355433617974</v>
      </c>
      <c r="G8" s="17">
        <f t="shared" si="1"/>
        <v>0.020678513731825526</v>
      </c>
      <c r="H8" s="14">
        <f t="shared" si="2"/>
        <v>128</v>
      </c>
      <c r="I8" s="87">
        <f t="shared" si="3"/>
        <v>0.0017384218389243514</v>
      </c>
      <c r="J8" s="14">
        <v>6434.416</v>
      </c>
      <c r="K8" s="11">
        <v>6449.355</v>
      </c>
      <c r="L8" s="35">
        <f t="shared" si="4"/>
        <v>0.002321733627418463</v>
      </c>
      <c r="M8" s="14">
        <f t="shared" si="5"/>
        <v>14.938999999999396</v>
      </c>
    </row>
    <row r="9" spans="1:13" ht="15">
      <c r="A9" s="4">
        <v>17</v>
      </c>
      <c r="B9" s="29" t="s">
        <v>17</v>
      </c>
      <c r="C9" s="10">
        <v>7297</v>
      </c>
      <c r="D9" s="14">
        <v>7607</v>
      </c>
      <c r="E9" s="11">
        <v>7643</v>
      </c>
      <c r="F9" s="41">
        <f t="shared" si="0"/>
        <v>0.010339891987835102</v>
      </c>
      <c r="G9" s="17">
        <f t="shared" si="1"/>
        <v>0.04741674660819515</v>
      </c>
      <c r="H9" s="14">
        <f t="shared" si="2"/>
        <v>346</v>
      </c>
      <c r="I9" s="87">
        <f t="shared" si="3"/>
        <v>0.004699171533342388</v>
      </c>
      <c r="J9" s="14">
        <v>7568.958</v>
      </c>
      <c r="K9" s="11">
        <v>7645.098</v>
      </c>
      <c r="L9" s="35">
        <f t="shared" si="4"/>
        <v>0.010059508851812936</v>
      </c>
      <c r="M9" s="14">
        <f t="shared" si="5"/>
        <v>76.14000000000033</v>
      </c>
    </row>
    <row r="10" spans="1:13" ht="15">
      <c r="A10" s="4">
        <v>18</v>
      </c>
      <c r="B10" s="29" t="s">
        <v>18</v>
      </c>
      <c r="C10" s="10">
        <v>16217</v>
      </c>
      <c r="D10" s="14">
        <v>16057</v>
      </c>
      <c r="E10" s="11">
        <v>16114</v>
      </c>
      <c r="F10" s="41">
        <f t="shared" si="0"/>
        <v>0.021799950214833816</v>
      </c>
      <c r="G10" s="17">
        <f t="shared" si="1"/>
        <v>-0.006351359684281926</v>
      </c>
      <c r="H10" s="14">
        <f t="shared" si="2"/>
        <v>-103</v>
      </c>
      <c r="I10" s="87">
        <f t="shared" si="3"/>
        <v>-0.001398886323509439</v>
      </c>
      <c r="J10" s="14">
        <v>16295.47</v>
      </c>
      <c r="K10" s="11">
        <v>16284.76</v>
      </c>
      <c r="L10" s="35">
        <f t="shared" si="4"/>
        <v>-0.0006572378704019662</v>
      </c>
      <c r="M10" s="14">
        <f t="shared" si="5"/>
        <v>-10.709999999999127</v>
      </c>
    </row>
    <row r="11" spans="1:13" ht="15">
      <c r="A11" s="4">
        <v>19</v>
      </c>
      <c r="B11" s="29" t="s">
        <v>19</v>
      </c>
      <c r="C11" s="10">
        <v>1003</v>
      </c>
      <c r="D11" s="14">
        <v>1060</v>
      </c>
      <c r="E11" s="11">
        <v>1040</v>
      </c>
      <c r="F11" s="41">
        <f t="shared" si="0"/>
        <v>0.0014069720878383497</v>
      </c>
      <c r="G11" s="17">
        <f t="shared" si="1"/>
        <v>0.036889332003988036</v>
      </c>
      <c r="H11" s="14">
        <f t="shared" si="2"/>
        <v>37</v>
      </c>
      <c r="I11" s="87">
        <f t="shared" si="3"/>
        <v>0.0005025125628140704</v>
      </c>
      <c r="J11" s="14">
        <v>1104.215</v>
      </c>
      <c r="K11" s="11">
        <v>1107.866</v>
      </c>
      <c r="L11" s="35">
        <f t="shared" si="4"/>
        <v>0.0033064213038222334</v>
      </c>
      <c r="M11" s="14">
        <f t="shared" si="5"/>
        <v>3.6510000000000673</v>
      </c>
    </row>
    <row r="12" spans="1:13" ht="15">
      <c r="A12" s="4">
        <v>20</v>
      </c>
      <c r="B12" s="29" t="s">
        <v>20</v>
      </c>
      <c r="C12" s="10">
        <v>17023</v>
      </c>
      <c r="D12" s="14">
        <v>15651</v>
      </c>
      <c r="E12" s="11">
        <v>15704</v>
      </c>
      <c r="F12" s="41">
        <f t="shared" si="0"/>
        <v>0.02124527852635908</v>
      </c>
      <c r="G12" s="17">
        <f t="shared" si="1"/>
        <v>-0.07748340480526347</v>
      </c>
      <c r="H12" s="14">
        <f t="shared" si="2"/>
        <v>-1319</v>
      </c>
      <c r="I12" s="87">
        <f t="shared" si="3"/>
        <v>-0.017913893793290777</v>
      </c>
      <c r="J12" s="14">
        <v>15742.69</v>
      </c>
      <c r="K12" s="11">
        <v>16011.62</v>
      </c>
      <c r="L12" s="35">
        <f t="shared" si="4"/>
        <v>0.0170828492462216</v>
      </c>
      <c r="M12" s="14">
        <f t="shared" si="5"/>
        <v>268.9300000000003</v>
      </c>
    </row>
    <row r="13" spans="1:13" ht="15">
      <c r="A13" s="4">
        <v>21</v>
      </c>
      <c r="B13" s="29" t="s">
        <v>21</v>
      </c>
      <c r="C13" s="10">
        <v>3570</v>
      </c>
      <c r="D13" s="14">
        <v>5772</v>
      </c>
      <c r="E13" s="11">
        <v>5789</v>
      </c>
      <c r="F13" s="41">
        <f t="shared" si="0"/>
        <v>0.00783169366970789</v>
      </c>
      <c r="G13" s="17">
        <f t="shared" si="1"/>
        <v>0.6215686274509804</v>
      </c>
      <c r="H13" s="14">
        <f t="shared" si="2"/>
        <v>2219</v>
      </c>
      <c r="I13" s="87">
        <f t="shared" si="3"/>
        <v>0.030137172348227624</v>
      </c>
      <c r="J13" s="14">
        <v>5769.653</v>
      </c>
      <c r="K13" s="11">
        <v>5951.882</v>
      </c>
      <c r="L13" s="35">
        <f t="shared" si="4"/>
        <v>0.03158404846877262</v>
      </c>
      <c r="M13" s="14">
        <f t="shared" si="5"/>
        <v>182.22899999999936</v>
      </c>
    </row>
    <row r="14" spans="1:13" ht="15">
      <c r="A14" s="4">
        <v>22</v>
      </c>
      <c r="B14" s="29" t="s">
        <v>22</v>
      </c>
      <c r="C14" s="10">
        <v>26664</v>
      </c>
      <c r="D14" s="14">
        <v>31030</v>
      </c>
      <c r="E14" s="11">
        <v>31412</v>
      </c>
      <c r="F14" s="41">
        <f t="shared" si="0"/>
        <v>0.04249596848382523</v>
      </c>
      <c r="G14" s="17">
        <f t="shared" si="1"/>
        <v>0.17806780678067807</v>
      </c>
      <c r="H14" s="14">
        <f t="shared" si="2"/>
        <v>4748</v>
      </c>
      <c r="I14" s="87">
        <f t="shared" si="3"/>
        <v>0.06448458508760016</v>
      </c>
      <c r="J14" s="14">
        <v>31173.8</v>
      </c>
      <c r="K14" s="11">
        <v>31636.57</v>
      </c>
      <c r="L14" s="35">
        <f t="shared" si="4"/>
        <v>0.01484483765213097</v>
      </c>
      <c r="M14" s="14">
        <f t="shared" si="5"/>
        <v>462.77000000000044</v>
      </c>
    </row>
    <row r="15" spans="1:13" ht="15">
      <c r="A15" s="4">
        <v>23</v>
      </c>
      <c r="B15" s="29" t="s">
        <v>23</v>
      </c>
      <c r="C15" s="10">
        <v>20211</v>
      </c>
      <c r="D15" s="14">
        <v>21558</v>
      </c>
      <c r="E15" s="11">
        <v>21448</v>
      </c>
      <c r="F15" s="41">
        <f t="shared" si="0"/>
        <v>0.029016093596112427</v>
      </c>
      <c r="G15" s="17">
        <f t="shared" si="1"/>
        <v>0.061204294691009846</v>
      </c>
      <c r="H15" s="14">
        <f t="shared" si="2"/>
        <v>1237</v>
      </c>
      <c r="I15" s="87">
        <f t="shared" si="3"/>
        <v>0.016800217302729865</v>
      </c>
      <c r="J15" s="14">
        <v>22472.48</v>
      </c>
      <c r="K15" s="11">
        <v>22741.54</v>
      </c>
      <c r="L15" s="35">
        <f t="shared" si="4"/>
        <v>0.011972866368108964</v>
      </c>
      <c r="M15" s="14">
        <f t="shared" si="5"/>
        <v>269.0600000000013</v>
      </c>
    </row>
    <row r="16" spans="1:13" ht="15">
      <c r="A16" s="4">
        <v>24</v>
      </c>
      <c r="B16" s="29" t="s">
        <v>24</v>
      </c>
      <c r="C16" s="10">
        <v>12038</v>
      </c>
      <c r="D16" s="14">
        <v>12347</v>
      </c>
      <c r="E16" s="11">
        <v>12367</v>
      </c>
      <c r="F16" s="41">
        <f t="shared" si="0"/>
        <v>0.016730792125285453</v>
      </c>
      <c r="G16" s="17">
        <f t="shared" si="1"/>
        <v>0.027330121282605084</v>
      </c>
      <c r="H16" s="14">
        <f t="shared" si="2"/>
        <v>329</v>
      </c>
      <c r="I16" s="87">
        <f t="shared" si="3"/>
        <v>0.0044682873828602475</v>
      </c>
      <c r="J16" s="14">
        <v>12466.29</v>
      </c>
      <c r="K16" s="11">
        <v>12545.17</v>
      </c>
      <c r="L16" s="35">
        <f t="shared" si="4"/>
        <v>0.006327463904658017</v>
      </c>
      <c r="M16" s="14">
        <f t="shared" si="5"/>
        <v>78.8799999999992</v>
      </c>
    </row>
    <row r="17" spans="1:13" ht="15">
      <c r="A17" s="4">
        <v>25</v>
      </c>
      <c r="B17" s="29" t="s">
        <v>25</v>
      </c>
      <c r="C17" s="10">
        <v>39232</v>
      </c>
      <c r="D17" s="14">
        <v>43857</v>
      </c>
      <c r="E17" s="11">
        <v>43851</v>
      </c>
      <c r="F17" s="41">
        <f t="shared" si="0"/>
        <v>0.05932416636903796</v>
      </c>
      <c r="G17" s="17">
        <f t="shared" si="1"/>
        <v>0.1177355220228385</v>
      </c>
      <c r="H17" s="14">
        <f t="shared" si="2"/>
        <v>4619</v>
      </c>
      <c r="I17" s="87">
        <f t="shared" si="3"/>
        <v>0.06273258182805921</v>
      </c>
      <c r="J17" s="14">
        <v>44107.8</v>
      </c>
      <c r="K17" s="11">
        <v>44404.64</v>
      </c>
      <c r="L17" s="35">
        <f t="shared" si="4"/>
        <v>0.006729875441531804</v>
      </c>
      <c r="M17" s="14">
        <f t="shared" si="5"/>
        <v>296.8399999999965</v>
      </c>
    </row>
    <row r="18" spans="1:13" ht="15">
      <c r="A18" s="4">
        <v>26</v>
      </c>
      <c r="B18" s="29" t="s">
        <v>26</v>
      </c>
      <c r="C18" s="10">
        <v>11596</v>
      </c>
      <c r="D18" s="14">
        <v>9780</v>
      </c>
      <c r="E18" s="11">
        <v>9773</v>
      </c>
      <c r="F18" s="41">
        <f t="shared" si="0"/>
        <v>0.013221479052350184</v>
      </c>
      <c r="G18" s="17">
        <f t="shared" si="1"/>
        <v>-0.1572093825457054</v>
      </c>
      <c r="H18" s="14">
        <f t="shared" si="2"/>
        <v>-1823</v>
      </c>
      <c r="I18" s="87">
        <f t="shared" si="3"/>
        <v>-0.024758929784055413</v>
      </c>
      <c r="J18" s="14">
        <v>9960.917</v>
      </c>
      <c r="K18" s="11">
        <v>9971.751</v>
      </c>
      <c r="L18" s="35">
        <f t="shared" si="4"/>
        <v>0.0010876508658791899</v>
      </c>
      <c r="M18" s="14">
        <f t="shared" si="5"/>
        <v>10.834000000000742</v>
      </c>
    </row>
    <row r="19" spans="1:13" ht="15">
      <c r="A19" s="4">
        <v>27</v>
      </c>
      <c r="B19" s="29" t="s">
        <v>27</v>
      </c>
      <c r="C19" s="10">
        <v>15794</v>
      </c>
      <c r="D19" s="14">
        <v>20472</v>
      </c>
      <c r="E19" s="11">
        <v>20435</v>
      </c>
      <c r="F19" s="41">
        <f t="shared" si="0"/>
        <v>0.027645648668246803</v>
      </c>
      <c r="G19" s="17">
        <f t="shared" si="1"/>
        <v>0.29384576421425856</v>
      </c>
      <c r="H19" s="14">
        <f t="shared" si="2"/>
        <v>4641</v>
      </c>
      <c r="I19" s="87">
        <f t="shared" si="3"/>
        <v>0.06303137308162433</v>
      </c>
      <c r="J19" s="14">
        <v>20553.22</v>
      </c>
      <c r="K19" s="11">
        <v>20697.08</v>
      </c>
      <c r="L19" s="35">
        <f t="shared" si="4"/>
        <v>0.0069993898766227665</v>
      </c>
      <c r="M19" s="14">
        <f t="shared" si="5"/>
        <v>143.86000000000058</v>
      </c>
    </row>
    <row r="20" spans="1:13" ht="15">
      <c r="A20" s="4">
        <v>28</v>
      </c>
      <c r="B20" s="29" t="s">
        <v>28</v>
      </c>
      <c r="C20" s="10">
        <v>22665</v>
      </c>
      <c r="D20" s="14">
        <v>21707</v>
      </c>
      <c r="E20" s="11">
        <v>21789</v>
      </c>
      <c r="F20" s="41">
        <f t="shared" si="0"/>
        <v>0.029477418097990194</v>
      </c>
      <c r="G20" s="17">
        <f t="shared" si="1"/>
        <v>-0.03864990072799471</v>
      </c>
      <c r="H20" s="14">
        <f t="shared" si="2"/>
        <v>-876</v>
      </c>
      <c r="I20" s="87">
        <f t="shared" si="3"/>
        <v>-0.01189732446013853</v>
      </c>
      <c r="J20" s="14">
        <v>22131.83</v>
      </c>
      <c r="K20" s="11">
        <v>22315.38</v>
      </c>
      <c r="L20" s="35">
        <f t="shared" si="4"/>
        <v>0.008293484994236773</v>
      </c>
      <c r="M20" s="14">
        <f t="shared" si="5"/>
        <v>183.54999999999927</v>
      </c>
    </row>
    <row r="21" spans="1:13" ht="15">
      <c r="A21" s="4">
        <v>29</v>
      </c>
      <c r="B21" s="29" t="s">
        <v>29</v>
      </c>
      <c r="C21" s="10">
        <v>12611</v>
      </c>
      <c r="D21" s="14">
        <v>17034</v>
      </c>
      <c r="E21" s="11">
        <v>17025</v>
      </c>
      <c r="F21" s="41">
        <f t="shared" si="0"/>
        <v>0.023032403649469138</v>
      </c>
      <c r="G21" s="17">
        <f t="shared" si="1"/>
        <v>0.350011894377924</v>
      </c>
      <c r="H21" s="14">
        <f t="shared" si="2"/>
        <v>4414</v>
      </c>
      <c r="I21" s="87">
        <f t="shared" si="3"/>
        <v>0.05994839060165694</v>
      </c>
      <c r="J21" s="14">
        <v>16593.86</v>
      </c>
      <c r="K21" s="11">
        <v>16862.97</v>
      </c>
      <c r="L21" s="35">
        <f t="shared" si="4"/>
        <v>0.01621744428360855</v>
      </c>
      <c r="M21" s="14">
        <f t="shared" si="5"/>
        <v>269.1100000000006</v>
      </c>
    </row>
    <row r="22" spans="1:13" ht="15">
      <c r="A22" s="4">
        <v>30</v>
      </c>
      <c r="B22" s="29" t="s">
        <v>30</v>
      </c>
      <c r="C22" s="10">
        <v>2180</v>
      </c>
      <c r="D22" s="14">
        <v>2522</v>
      </c>
      <c r="E22" s="11">
        <v>2552</v>
      </c>
      <c r="F22" s="41">
        <f t="shared" si="0"/>
        <v>0.0034524930463110276</v>
      </c>
      <c r="G22" s="17">
        <f t="shared" si="1"/>
        <v>0.1706422018348624</v>
      </c>
      <c r="H22" s="14">
        <f t="shared" si="2"/>
        <v>372</v>
      </c>
      <c r="I22" s="87">
        <f t="shared" si="3"/>
        <v>0.005052288469373897</v>
      </c>
      <c r="J22" s="14">
        <v>2421.996</v>
      </c>
      <c r="K22" s="11">
        <v>2463.614</v>
      </c>
      <c r="L22" s="35">
        <f t="shared" si="4"/>
        <v>0.017183347949377266</v>
      </c>
      <c r="M22" s="14">
        <f t="shared" si="5"/>
        <v>41.61799999999994</v>
      </c>
    </row>
    <row r="23" spans="1:13" ht="15">
      <c r="A23" s="4">
        <v>31</v>
      </c>
      <c r="B23" s="29" t="s">
        <v>31</v>
      </c>
      <c r="C23" s="10">
        <v>12642</v>
      </c>
      <c r="D23" s="14">
        <v>15925</v>
      </c>
      <c r="E23" s="11">
        <v>16274</v>
      </c>
      <c r="F23" s="41">
        <f t="shared" si="0"/>
        <v>0.02201640745911664</v>
      </c>
      <c r="G23" s="17">
        <f t="shared" si="1"/>
        <v>0.287296313874387</v>
      </c>
      <c r="H23" s="14">
        <f t="shared" si="2"/>
        <v>3632</v>
      </c>
      <c r="I23" s="87">
        <f t="shared" si="3"/>
        <v>0.04932771967947847</v>
      </c>
      <c r="J23" s="14">
        <v>16059.87</v>
      </c>
      <c r="K23" s="11">
        <v>16489.32</v>
      </c>
      <c r="L23" s="35">
        <f t="shared" si="4"/>
        <v>0.026740565147787554</v>
      </c>
      <c r="M23" s="14">
        <f t="shared" si="5"/>
        <v>429.4499999999989</v>
      </c>
    </row>
    <row r="24" spans="1:13" ht="15">
      <c r="A24" s="4">
        <v>32</v>
      </c>
      <c r="B24" s="29" t="s">
        <v>32</v>
      </c>
      <c r="C24" s="10">
        <v>8356</v>
      </c>
      <c r="D24" s="14">
        <v>10858</v>
      </c>
      <c r="E24" s="11">
        <v>10815</v>
      </c>
      <c r="F24" s="41">
        <f t="shared" si="0"/>
        <v>0.01463115685574207</v>
      </c>
      <c r="G24" s="17">
        <f t="shared" si="1"/>
        <v>0.2942795595978937</v>
      </c>
      <c r="H24" s="14">
        <f t="shared" si="2"/>
        <v>2459</v>
      </c>
      <c r="I24" s="87">
        <f t="shared" si="3"/>
        <v>0.03339671329621079</v>
      </c>
      <c r="J24" s="14">
        <v>10815.09</v>
      </c>
      <c r="K24" s="11">
        <v>10879.63</v>
      </c>
      <c r="L24" s="35">
        <f t="shared" si="4"/>
        <v>0.0059675878795274985</v>
      </c>
      <c r="M24" s="14">
        <f t="shared" si="5"/>
        <v>64.53999999999905</v>
      </c>
    </row>
    <row r="25" spans="1:13" ht="15.75" thickBot="1">
      <c r="A25" s="4">
        <v>33</v>
      </c>
      <c r="B25" s="29" t="s">
        <v>33</v>
      </c>
      <c r="C25" s="10">
        <v>19165</v>
      </c>
      <c r="D25" s="14">
        <v>18434</v>
      </c>
      <c r="E25" s="11">
        <v>18270</v>
      </c>
      <c r="F25" s="41">
        <f t="shared" si="0"/>
        <v>0.024716711581544856</v>
      </c>
      <c r="G25" s="17">
        <f t="shared" si="1"/>
        <v>-0.04669971301852335</v>
      </c>
      <c r="H25" s="14">
        <f t="shared" si="2"/>
        <v>-895</v>
      </c>
      <c r="I25" s="87">
        <f t="shared" si="3"/>
        <v>-0.012155371451853863</v>
      </c>
      <c r="J25" s="14">
        <v>18769.99</v>
      </c>
      <c r="K25" s="11">
        <v>18829.24</v>
      </c>
      <c r="L25" s="35">
        <f t="shared" si="4"/>
        <v>0.0031566346066247237</v>
      </c>
      <c r="M25" s="14">
        <f t="shared" si="5"/>
        <v>59.25</v>
      </c>
    </row>
    <row r="26" spans="1:13" ht="15.75" thickBot="1">
      <c r="A26" s="163" t="s">
        <v>261</v>
      </c>
      <c r="B26" s="168"/>
      <c r="C26" s="56">
        <v>665546</v>
      </c>
      <c r="D26" s="56">
        <v>737047</v>
      </c>
      <c r="E26" s="56">
        <v>739176</v>
      </c>
      <c r="F26" s="43">
        <f>E26/$E$26</f>
        <v>1</v>
      </c>
      <c r="G26" s="26">
        <f>(E26-C26)/C26</f>
        <v>0.11063097066168229</v>
      </c>
      <c r="H26" s="55">
        <f>E26-C26</f>
        <v>73630</v>
      </c>
      <c r="I26" s="88">
        <f>H26/$H$26</f>
        <v>1</v>
      </c>
      <c r="J26" s="55"/>
      <c r="K26" s="106"/>
      <c r="L26" s="37" t="e">
        <f>(K26-J26)/J26</f>
        <v>#DIV/0!</v>
      </c>
      <c r="M26" s="55">
        <f>K26-J26</f>
        <v>0</v>
      </c>
    </row>
    <row r="27" spans="8:9" ht="15">
      <c r="H27" s="93"/>
      <c r="I27" s="94"/>
    </row>
  </sheetData>
  <sheetProtection/>
  <autoFilter ref="A1:M27"/>
  <mergeCells count="1">
    <mergeCell ref="A26:B2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8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7" sqref="G7"/>
    </sheetView>
  </sheetViews>
  <sheetFormatPr defaultColWidth="8.8515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9.28125" style="0" customWidth="1"/>
    <col min="7" max="7" width="18.140625" style="0" customWidth="1"/>
    <col min="8" max="8" width="30.421875" style="0" customWidth="1"/>
    <col min="9" max="9" width="27.421875" style="0" customWidth="1"/>
    <col min="10" max="10" width="22.28125" style="0" customWidth="1"/>
    <col min="11" max="12" width="28.28125" style="0" customWidth="1"/>
    <col min="13" max="13" width="29.8515625" style="0" customWidth="1"/>
    <col min="14" max="14" width="30.421875" style="0" customWidth="1"/>
  </cols>
  <sheetData>
    <row r="1" spans="1:14" s="70" customFormat="1" ht="60.75" thickBot="1">
      <c r="A1" s="12" t="s">
        <v>92</v>
      </c>
      <c r="B1" s="27" t="s">
        <v>175</v>
      </c>
      <c r="C1" s="75">
        <v>40940</v>
      </c>
      <c r="D1" s="95">
        <v>41275</v>
      </c>
      <c r="E1" s="103">
        <v>41306</v>
      </c>
      <c r="F1" s="42" t="s">
        <v>323</v>
      </c>
      <c r="G1" s="42" t="s">
        <v>297</v>
      </c>
      <c r="H1" s="71" t="s">
        <v>322</v>
      </c>
      <c r="I1" s="73" t="s">
        <v>321</v>
      </c>
      <c r="J1" s="73" t="s">
        <v>298</v>
      </c>
      <c r="K1" s="107" t="s">
        <v>284</v>
      </c>
      <c r="L1" s="73" t="s">
        <v>289</v>
      </c>
      <c r="M1" s="71" t="s">
        <v>320</v>
      </c>
      <c r="N1" s="73" t="s">
        <v>319</v>
      </c>
    </row>
    <row r="2" spans="1:14" ht="15">
      <c r="A2" s="21">
        <v>1</v>
      </c>
      <c r="B2" s="22" t="s">
        <v>93</v>
      </c>
      <c r="C2" s="100">
        <v>51037</v>
      </c>
      <c r="D2" s="13">
        <v>56758</v>
      </c>
      <c r="E2" s="9">
        <v>56623</v>
      </c>
      <c r="F2" s="129">
        <f>E2/4a_İl!E2</f>
        <v>0.21903940334073485</v>
      </c>
      <c r="G2" s="78">
        <f>E2/$E$83</f>
        <v>0.018963969696766718</v>
      </c>
      <c r="H2" s="40">
        <f aca="true" t="shared" si="0" ref="H2:H33">(E2-C2)/C2</f>
        <v>0.10945000685776986</v>
      </c>
      <c r="I2" s="100">
        <f aca="true" t="shared" si="1" ref="I2:I33">E2-C2</f>
        <v>5586</v>
      </c>
      <c r="J2" s="45">
        <f aca="true" t="shared" si="2" ref="J2:J33">I2/$I$83</f>
        <v>0.018257885275371793</v>
      </c>
      <c r="K2" s="13">
        <v>56274.3</v>
      </c>
      <c r="L2" s="9">
        <v>56595.98</v>
      </c>
      <c r="M2" s="45">
        <f>(L2-K2)/K2</f>
        <v>0.005716286119951741</v>
      </c>
      <c r="N2" s="13">
        <f>L2-K2</f>
        <v>321.6800000000003</v>
      </c>
    </row>
    <row r="3" spans="1:14" ht="15">
      <c r="A3" s="1">
        <v>2</v>
      </c>
      <c r="B3" s="23" t="s">
        <v>94</v>
      </c>
      <c r="C3" s="10">
        <v>6818</v>
      </c>
      <c r="D3" s="14">
        <v>7266</v>
      </c>
      <c r="E3" s="11">
        <v>7101</v>
      </c>
      <c r="F3" s="130">
        <f>E3/4a_İl!E3</f>
        <v>0.17969936228363195</v>
      </c>
      <c r="G3" s="79">
        <f aca="true" t="shared" si="3" ref="G3:G33">E3/$E$83</f>
        <v>0.0023782411531840498</v>
      </c>
      <c r="H3" s="41">
        <f t="shared" si="0"/>
        <v>0.04150777354062775</v>
      </c>
      <c r="I3" s="10">
        <f t="shared" si="1"/>
        <v>283</v>
      </c>
      <c r="J3" s="35">
        <f t="shared" si="2"/>
        <v>0.000924987743095277</v>
      </c>
      <c r="K3" s="14">
        <v>7010.844</v>
      </c>
      <c r="L3" s="11">
        <v>6981.9</v>
      </c>
      <c r="M3" s="35">
        <f aca="true" t="shared" si="4" ref="M3:M33">(L3-K3)/K3</f>
        <v>-0.004128461566111072</v>
      </c>
      <c r="N3" s="14">
        <f aca="true" t="shared" si="5" ref="N3:N33">L3-K3</f>
        <v>-28.944000000000415</v>
      </c>
    </row>
    <row r="4" spans="1:14" ht="15">
      <c r="A4" s="1">
        <v>3</v>
      </c>
      <c r="B4" s="23" t="s">
        <v>95</v>
      </c>
      <c r="C4" s="10">
        <v>11919</v>
      </c>
      <c r="D4" s="14">
        <v>13442</v>
      </c>
      <c r="E4" s="11">
        <v>13412</v>
      </c>
      <c r="F4" s="130">
        <f>E4/4a_İl!E4</f>
        <v>0.19056279393586337</v>
      </c>
      <c r="G4" s="79">
        <f>E4/$E$83</f>
        <v>0.004491898372976268</v>
      </c>
      <c r="H4" s="41">
        <f t="shared" si="0"/>
        <v>0.12526218642503567</v>
      </c>
      <c r="I4" s="10">
        <f t="shared" si="1"/>
        <v>1493</v>
      </c>
      <c r="J4" s="35">
        <f t="shared" si="2"/>
        <v>0.0048798823337146595</v>
      </c>
      <c r="K4" s="14">
        <v>13622.09</v>
      </c>
      <c r="L4" s="11">
        <v>13787.31</v>
      </c>
      <c r="M4" s="35">
        <f t="shared" si="4"/>
        <v>0.01212882898292401</v>
      </c>
      <c r="N4" s="14">
        <f t="shared" si="5"/>
        <v>165.21999999999935</v>
      </c>
    </row>
    <row r="5" spans="1:14" ht="15">
      <c r="A5" s="1">
        <v>4</v>
      </c>
      <c r="B5" s="23" t="s">
        <v>96</v>
      </c>
      <c r="C5" s="10">
        <v>2169</v>
      </c>
      <c r="D5" s="14">
        <v>2833</v>
      </c>
      <c r="E5" s="11">
        <v>2831</v>
      </c>
      <c r="F5" s="130">
        <f>E5/4a_İl!E5</f>
        <v>0.14597298133443332</v>
      </c>
      <c r="G5" s="79">
        <f t="shared" si="3"/>
        <v>0.0009481482473826286</v>
      </c>
      <c r="H5" s="41">
        <f>(E5-C5)/C5</f>
        <v>0.30520977408944217</v>
      </c>
      <c r="I5" s="10">
        <f t="shared" si="1"/>
        <v>662</v>
      </c>
      <c r="J5" s="35">
        <f t="shared" si="2"/>
        <v>0.0021637522470991993</v>
      </c>
      <c r="K5" s="14">
        <v>2591.485</v>
      </c>
      <c r="L5" s="11">
        <v>2587.886</v>
      </c>
      <c r="M5" s="35">
        <f t="shared" si="4"/>
        <v>-0.0013887790205230437</v>
      </c>
      <c r="N5" s="14">
        <f t="shared" si="5"/>
        <v>-3.59900000000016</v>
      </c>
    </row>
    <row r="6" spans="1:14" ht="15">
      <c r="A6" s="1">
        <v>5</v>
      </c>
      <c r="B6" s="23" t="s">
        <v>97</v>
      </c>
      <c r="C6" s="10">
        <v>5990</v>
      </c>
      <c r="D6" s="14">
        <v>6708</v>
      </c>
      <c r="E6" s="11">
        <v>6681</v>
      </c>
      <c r="F6" s="130">
        <f>E6/4a_İl!E6</f>
        <v>0.19971900035872295</v>
      </c>
      <c r="G6" s="79">
        <f t="shared" si="3"/>
        <v>0.0022375762772035824</v>
      </c>
      <c r="H6" s="41">
        <f t="shared" si="0"/>
        <v>0.11535893155258764</v>
      </c>
      <c r="I6" s="10">
        <f t="shared" si="1"/>
        <v>691</v>
      </c>
      <c r="J6" s="35">
        <f t="shared" si="2"/>
        <v>0.0022585389769570192</v>
      </c>
      <c r="K6" s="14">
        <v>6700.887</v>
      </c>
      <c r="L6" s="11">
        <v>6690.713</v>
      </c>
      <c r="M6" s="35">
        <f t="shared" si="4"/>
        <v>-0.001518306457040684</v>
      </c>
      <c r="N6" s="14">
        <f t="shared" si="5"/>
        <v>-10.173999999999978</v>
      </c>
    </row>
    <row r="7" spans="1:14" ht="15">
      <c r="A7" s="1">
        <v>6</v>
      </c>
      <c r="B7" s="23" t="s">
        <v>98</v>
      </c>
      <c r="C7" s="10">
        <v>241678</v>
      </c>
      <c r="D7" s="14">
        <v>281679</v>
      </c>
      <c r="E7" s="11">
        <v>279205</v>
      </c>
      <c r="F7" s="130">
        <f>E7/4a_İl!E7</f>
        <v>0.28052035996788943</v>
      </c>
      <c r="G7" s="79">
        <f t="shared" si="3"/>
        <v>0.0935103254717297</v>
      </c>
      <c r="H7" s="41">
        <f t="shared" si="0"/>
        <v>0.15527685598192636</v>
      </c>
      <c r="I7" s="10">
        <f t="shared" si="1"/>
        <v>37527</v>
      </c>
      <c r="J7" s="35">
        <f t="shared" si="2"/>
        <v>0.12265729694394509</v>
      </c>
      <c r="K7" s="14">
        <v>283831.6</v>
      </c>
      <c r="L7" s="11">
        <v>285726.4</v>
      </c>
      <c r="M7" s="35">
        <f t="shared" si="4"/>
        <v>0.006675789446982107</v>
      </c>
      <c r="N7" s="14">
        <f t="shared" si="5"/>
        <v>1894.8000000000466</v>
      </c>
    </row>
    <row r="8" spans="1:14" ht="15">
      <c r="A8" s="1">
        <v>7</v>
      </c>
      <c r="B8" s="23" t="s">
        <v>99</v>
      </c>
      <c r="C8" s="10">
        <v>95768</v>
      </c>
      <c r="D8" s="14">
        <v>103545</v>
      </c>
      <c r="E8" s="11">
        <v>104820</v>
      </c>
      <c r="F8" s="130">
        <f>E8/4a_İl!E8</f>
        <v>0.25981494196177385</v>
      </c>
      <c r="G8" s="79">
        <f t="shared" si="3"/>
        <v>0.035105934048268145</v>
      </c>
      <c r="H8" s="41">
        <f t="shared" si="0"/>
        <v>0.0945200902180269</v>
      </c>
      <c r="I8" s="10">
        <f t="shared" si="1"/>
        <v>9052</v>
      </c>
      <c r="J8" s="35">
        <f t="shared" si="2"/>
        <v>0.029586533747344337</v>
      </c>
      <c r="K8" s="14">
        <v>123048.8</v>
      </c>
      <c r="L8" s="11">
        <v>124157.2</v>
      </c>
      <c r="M8" s="35">
        <f t="shared" si="4"/>
        <v>0.00900780828419289</v>
      </c>
      <c r="N8" s="14">
        <f t="shared" si="5"/>
        <v>1108.3999999999942</v>
      </c>
    </row>
    <row r="9" spans="1:14" ht="15">
      <c r="A9" s="1">
        <v>8</v>
      </c>
      <c r="B9" s="23" t="s">
        <v>100</v>
      </c>
      <c r="C9" s="10">
        <v>2979</v>
      </c>
      <c r="D9" s="14">
        <v>3634</v>
      </c>
      <c r="E9" s="11">
        <v>3687</v>
      </c>
      <c r="F9" s="130">
        <f>E9/4a_İl!E9</f>
        <v>0.1752209865982321</v>
      </c>
      <c r="G9" s="79">
        <f t="shared" si="3"/>
        <v>0.001234836661285677</v>
      </c>
      <c r="H9" s="41">
        <f t="shared" si="0"/>
        <v>0.23766364551863042</v>
      </c>
      <c r="I9" s="10">
        <f t="shared" si="1"/>
        <v>708</v>
      </c>
      <c r="J9" s="35">
        <f t="shared" si="2"/>
        <v>0.0023141036117012583</v>
      </c>
      <c r="K9" s="14">
        <v>3680.968</v>
      </c>
      <c r="L9" s="11">
        <v>3687.703</v>
      </c>
      <c r="M9" s="35">
        <f t="shared" si="4"/>
        <v>0.0018296817576246595</v>
      </c>
      <c r="N9" s="14">
        <f t="shared" si="5"/>
        <v>6.735000000000127</v>
      </c>
    </row>
    <row r="10" spans="1:14" ht="15">
      <c r="A10" s="1">
        <v>9</v>
      </c>
      <c r="B10" s="23" t="s">
        <v>101</v>
      </c>
      <c r="C10" s="10">
        <v>29432</v>
      </c>
      <c r="D10" s="14">
        <v>32442</v>
      </c>
      <c r="E10" s="11">
        <v>32226</v>
      </c>
      <c r="F10" s="130">
        <f>E10/4a_İl!E10</f>
        <v>0.27123751167821164</v>
      </c>
      <c r="G10" s="79">
        <f t="shared" si="3"/>
        <v>0.010793014984158456</v>
      </c>
      <c r="H10" s="41">
        <f t="shared" si="0"/>
        <v>0.09493068768687143</v>
      </c>
      <c r="I10" s="10">
        <f t="shared" si="1"/>
        <v>2794</v>
      </c>
      <c r="J10" s="35">
        <f t="shared" si="2"/>
        <v>0.009132211145612029</v>
      </c>
      <c r="K10" s="14">
        <v>34196.52</v>
      </c>
      <c r="L10" s="11">
        <v>34387.07</v>
      </c>
      <c r="M10" s="35">
        <f t="shared" si="4"/>
        <v>0.005572204423140218</v>
      </c>
      <c r="N10" s="14">
        <f t="shared" si="5"/>
        <v>190.5500000000029</v>
      </c>
    </row>
    <row r="11" spans="1:14" ht="15">
      <c r="A11" s="1">
        <v>10</v>
      </c>
      <c r="B11" s="23" t="s">
        <v>102</v>
      </c>
      <c r="C11" s="10">
        <v>30474</v>
      </c>
      <c r="D11" s="14">
        <v>32163</v>
      </c>
      <c r="E11" s="11">
        <v>32288</v>
      </c>
      <c r="F11" s="130">
        <f>E11/4a_İl!E11</f>
        <v>0.23584581784182962</v>
      </c>
      <c r="G11" s="79">
        <f t="shared" si="3"/>
        <v>0.010813779799184143</v>
      </c>
      <c r="H11" s="41">
        <f t="shared" si="0"/>
        <v>0.05952615344227866</v>
      </c>
      <c r="I11" s="10">
        <f t="shared" si="1"/>
        <v>1814</v>
      </c>
      <c r="J11" s="35">
        <f t="shared" si="2"/>
        <v>0.005929073378002941</v>
      </c>
      <c r="K11" s="14">
        <v>33344.59</v>
      </c>
      <c r="L11" s="11">
        <v>33527.46</v>
      </c>
      <c r="M11" s="35">
        <f t="shared" si="4"/>
        <v>0.005484247969460792</v>
      </c>
      <c r="N11" s="14">
        <f t="shared" si="5"/>
        <v>182.87000000000262</v>
      </c>
    </row>
    <row r="12" spans="1:14" ht="15">
      <c r="A12" s="1">
        <v>11</v>
      </c>
      <c r="B12" s="23" t="s">
        <v>103</v>
      </c>
      <c r="C12" s="10">
        <v>7426</v>
      </c>
      <c r="D12" s="14">
        <v>8270</v>
      </c>
      <c r="E12" s="11">
        <v>8301</v>
      </c>
      <c r="F12" s="130">
        <f>E12/4a_İl!E12</f>
        <v>0.216064967854447</v>
      </c>
      <c r="G12" s="79">
        <f t="shared" si="3"/>
        <v>0.002780140798842529</v>
      </c>
      <c r="H12" s="41">
        <f t="shared" si="0"/>
        <v>0.11782924858604901</v>
      </c>
      <c r="I12" s="10">
        <f t="shared" si="1"/>
        <v>875</v>
      </c>
      <c r="J12" s="35">
        <f t="shared" si="2"/>
        <v>0.0028599444353652557</v>
      </c>
      <c r="K12" s="14">
        <v>8457.17</v>
      </c>
      <c r="L12" s="11">
        <v>8553.265</v>
      </c>
      <c r="M12" s="35">
        <f t="shared" si="4"/>
        <v>0.011362547991822246</v>
      </c>
      <c r="N12" s="14">
        <f t="shared" si="5"/>
        <v>96.09499999999935</v>
      </c>
    </row>
    <row r="13" spans="1:14" ht="15">
      <c r="A13" s="1">
        <v>12</v>
      </c>
      <c r="B13" s="23" t="s">
        <v>104</v>
      </c>
      <c r="C13" s="10">
        <v>1984</v>
      </c>
      <c r="D13" s="14">
        <v>2454</v>
      </c>
      <c r="E13" s="11">
        <v>2441</v>
      </c>
      <c r="F13" s="130">
        <f>E13/4a_İl!E13</f>
        <v>0.1686122815500449</v>
      </c>
      <c r="G13" s="79">
        <f t="shared" si="3"/>
        <v>0.0008175308625436228</v>
      </c>
      <c r="H13" s="41">
        <f t="shared" si="0"/>
        <v>0.23034274193548387</v>
      </c>
      <c r="I13" s="10">
        <f t="shared" si="1"/>
        <v>457</v>
      </c>
      <c r="J13" s="35">
        <f t="shared" si="2"/>
        <v>0.0014937081222421965</v>
      </c>
      <c r="K13" s="14">
        <v>2345.402</v>
      </c>
      <c r="L13" s="11">
        <v>2376.956</v>
      </c>
      <c r="M13" s="35">
        <f t="shared" si="4"/>
        <v>0.013453557215351606</v>
      </c>
      <c r="N13" s="14">
        <f t="shared" si="5"/>
        <v>31.554000000000087</v>
      </c>
    </row>
    <row r="14" spans="1:14" ht="15">
      <c r="A14" s="1">
        <v>13</v>
      </c>
      <c r="B14" s="23" t="s">
        <v>105</v>
      </c>
      <c r="C14" s="10">
        <v>1695</v>
      </c>
      <c r="D14" s="14">
        <v>1778</v>
      </c>
      <c r="E14" s="11">
        <v>1978</v>
      </c>
      <c r="F14" s="130">
        <f>E14/4a_İl!E14</f>
        <v>0.1383991043940666</v>
      </c>
      <c r="G14" s="79">
        <f t="shared" si="3"/>
        <v>0.0006624645825937264</v>
      </c>
      <c r="H14" s="41">
        <f t="shared" si="0"/>
        <v>0.16696165191740414</v>
      </c>
      <c r="I14" s="10">
        <f t="shared" si="1"/>
        <v>283</v>
      </c>
      <c r="J14" s="35">
        <f t="shared" si="2"/>
        <v>0.000924987743095277</v>
      </c>
      <c r="K14" s="14">
        <v>1781.677</v>
      </c>
      <c r="L14" s="11">
        <v>1788</v>
      </c>
      <c r="M14" s="35">
        <f t="shared" si="4"/>
        <v>0.0035489036452735784</v>
      </c>
      <c r="N14" s="14">
        <f t="shared" si="5"/>
        <v>6.323000000000093</v>
      </c>
    </row>
    <row r="15" spans="1:14" ht="15">
      <c r="A15" s="1">
        <v>14</v>
      </c>
      <c r="B15" s="23" t="s">
        <v>106</v>
      </c>
      <c r="C15" s="10">
        <v>12003</v>
      </c>
      <c r="D15" s="14">
        <v>13696</v>
      </c>
      <c r="E15" s="11">
        <v>13341</v>
      </c>
      <c r="F15" s="130">
        <f>E15/4a_İl!E15</f>
        <v>0.27720406424668065</v>
      </c>
      <c r="G15" s="79">
        <f t="shared" si="3"/>
        <v>0.004468119310608141</v>
      </c>
      <c r="H15" s="41">
        <f t="shared" si="0"/>
        <v>0.11147213196700825</v>
      </c>
      <c r="I15" s="10">
        <f t="shared" si="1"/>
        <v>1338</v>
      </c>
      <c r="J15" s="35">
        <f t="shared" si="2"/>
        <v>0.004373263605164242</v>
      </c>
      <c r="K15" s="14">
        <v>13712.91</v>
      </c>
      <c r="L15" s="11">
        <v>13761.69</v>
      </c>
      <c r="M15" s="35">
        <f t="shared" si="4"/>
        <v>0.003557231834818478</v>
      </c>
      <c r="N15" s="14">
        <f t="shared" si="5"/>
        <v>48.780000000000655</v>
      </c>
    </row>
    <row r="16" spans="1:14" ht="15">
      <c r="A16" s="1">
        <v>15</v>
      </c>
      <c r="B16" s="23" t="s">
        <v>107</v>
      </c>
      <c r="C16" s="10">
        <v>5937</v>
      </c>
      <c r="D16" s="14">
        <v>6271</v>
      </c>
      <c r="E16" s="11">
        <v>6448</v>
      </c>
      <c r="F16" s="130">
        <f>E16/4a_İl!E16</f>
        <v>0.21181262729124237</v>
      </c>
      <c r="G16" s="79">
        <f t="shared" si="3"/>
        <v>0.002159540762671561</v>
      </c>
      <c r="H16" s="41">
        <f t="shared" si="0"/>
        <v>0.08607040592892033</v>
      </c>
      <c r="I16" s="10">
        <f t="shared" si="1"/>
        <v>511</v>
      </c>
      <c r="J16" s="35">
        <f t="shared" si="2"/>
        <v>0.0016702075502533094</v>
      </c>
      <c r="K16" s="14">
        <v>6520.026</v>
      </c>
      <c r="L16" s="11">
        <v>6586.833</v>
      </c>
      <c r="M16" s="35">
        <f t="shared" si="4"/>
        <v>0.01024643153263496</v>
      </c>
      <c r="N16" s="14">
        <f t="shared" si="5"/>
        <v>66.80699999999979</v>
      </c>
    </row>
    <row r="17" spans="1:14" ht="15">
      <c r="A17" s="1">
        <v>16</v>
      </c>
      <c r="B17" s="23" t="s">
        <v>108</v>
      </c>
      <c r="C17" s="10">
        <v>144303</v>
      </c>
      <c r="D17" s="14">
        <v>160651</v>
      </c>
      <c r="E17" s="11">
        <v>158681</v>
      </c>
      <c r="F17" s="130">
        <f>E17/4a_İl!E17</f>
        <v>0.2806928477549844</v>
      </c>
      <c r="G17" s="79">
        <f t="shared" si="3"/>
        <v>0.0531448647272776</v>
      </c>
      <c r="H17" s="41">
        <f t="shared" si="0"/>
        <v>0.09963756817252586</v>
      </c>
      <c r="I17" s="10">
        <f t="shared" si="1"/>
        <v>14378</v>
      </c>
      <c r="J17" s="35">
        <f t="shared" si="2"/>
        <v>0.046994606961921884</v>
      </c>
      <c r="K17" s="14">
        <v>160238.7</v>
      </c>
      <c r="L17" s="11">
        <v>160864.7</v>
      </c>
      <c r="M17" s="35">
        <f t="shared" si="4"/>
        <v>0.0039066717341066795</v>
      </c>
      <c r="N17" s="14">
        <f t="shared" si="5"/>
        <v>626</v>
      </c>
    </row>
    <row r="18" spans="1:14" ht="15">
      <c r="A18" s="1">
        <v>17</v>
      </c>
      <c r="B18" s="23" t="s">
        <v>109</v>
      </c>
      <c r="C18" s="10">
        <v>14262</v>
      </c>
      <c r="D18" s="14">
        <v>15386</v>
      </c>
      <c r="E18" s="11">
        <v>15883</v>
      </c>
      <c r="F18" s="130">
        <f>E18/4a_İl!E18</f>
        <v>0.24617936079853683</v>
      </c>
      <c r="G18" s="79">
        <f t="shared" si="3"/>
        <v>0.005319476726661353</v>
      </c>
      <c r="H18" s="41">
        <f t="shared" si="0"/>
        <v>0.11365867339784042</v>
      </c>
      <c r="I18" s="10">
        <f t="shared" si="1"/>
        <v>1621</v>
      </c>
      <c r="J18" s="35">
        <f t="shared" si="2"/>
        <v>0.00529825134825952</v>
      </c>
      <c r="K18" s="14">
        <v>15942.83</v>
      </c>
      <c r="L18" s="11">
        <v>16418.36</v>
      </c>
      <c r="M18" s="35">
        <f t="shared" si="4"/>
        <v>0.029827201318711964</v>
      </c>
      <c r="N18" s="14">
        <f t="shared" si="5"/>
        <v>475.53000000000065</v>
      </c>
    </row>
    <row r="19" spans="1:14" ht="15">
      <c r="A19" s="1">
        <v>18</v>
      </c>
      <c r="B19" s="23" t="s">
        <v>110</v>
      </c>
      <c r="C19" s="10">
        <v>3722</v>
      </c>
      <c r="D19" s="14">
        <v>4542</v>
      </c>
      <c r="E19" s="11">
        <v>4576</v>
      </c>
      <c r="F19" s="130">
        <f>E19/4a_İl!E19</f>
        <v>0.22248152469856086</v>
      </c>
      <c r="G19" s="79">
        <f t="shared" si="3"/>
        <v>0.0015325773154443334</v>
      </c>
      <c r="H19" s="41">
        <f t="shared" si="0"/>
        <v>0.2294465341214401</v>
      </c>
      <c r="I19" s="10">
        <f t="shared" si="1"/>
        <v>854</v>
      </c>
      <c r="J19" s="35">
        <f t="shared" si="2"/>
        <v>0.0027913057689164895</v>
      </c>
      <c r="K19" s="14">
        <v>4454.547</v>
      </c>
      <c r="L19" s="11">
        <v>4553.494</v>
      </c>
      <c r="M19" s="35">
        <f t="shared" si="4"/>
        <v>0.02221258413032798</v>
      </c>
      <c r="N19" s="14">
        <f t="shared" si="5"/>
        <v>98.94700000000012</v>
      </c>
    </row>
    <row r="20" spans="1:14" ht="15">
      <c r="A20" s="1">
        <v>19</v>
      </c>
      <c r="B20" s="23" t="s">
        <v>111</v>
      </c>
      <c r="C20" s="10">
        <v>10161</v>
      </c>
      <c r="D20" s="14">
        <v>11184</v>
      </c>
      <c r="E20" s="11">
        <v>11039</v>
      </c>
      <c r="F20" s="130">
        <f>E20/4a_İl!E20</f>
        <v>0.22544674767691208</v>
      </c>
      <c r="G20" s="79">
        <f t="shared" si="3"/>
        <v>0.0036971418236866256</v>
      </c>
      <c r="H20" s="41">
        <f t="shared" si="0"/>
        <v>0.08640881802972149</v>
      </c>
      <c r="I20" s="10">
        <f t="shared" si="1"/>
        <v>878</v>
      </c>
      <c r="J20" s="35">
        <f t="shared" si="2"/>
        <v>0.002869749959143651</v>
      </c>
      <c r="K20" s="14">
        <v>11205.99</v>
      </c>
      <c r="L20" s="11">
        <v>11203</v>
      </c>
      <c r="M20" s="35">
        <f t="shared" si="4"/>
        <v>-0.00026682158381363734</v>
      </c>
      <c r="N20" s="14">
        <f t="shared" si="5"/>
        <v>-2.9899999999997817</v>
      </c>
    </row>
    <row r="21" spans="1:14" ht="15">
      <c r="A21" s="1">
        <v>20</v>
      </c>
      <c r="B21" s="23" t="s">
        <v>112</v>
      </c>
      <c r="C21" s="10">
        <v>46588</v>
      </c>
      <c r="D21" s="14">
        <v>57548</v>
      </c>
      <c r="E21" s="11">
        <v>52020</v>
      </c>
      <c r="F21" s="130">
        <f>E21/4a_İl!E21</f>
        <v>0.3116294951745952</v>
      </c>
      <c r="G21" s="79">
        <f t="shared" si="3"/>
        <v>0.01742234963929507</v>
      </c>
      <c r="H21" s="41">
        <f t="shared" si="0"/>
        <v>0.1165965484674165</v>
      </c>
      <c r="I21" s="10">
        <f t="shared" si="1"/>
        <v>5432</v>
      </c>
      <c r="J21" s="35">
        <f t="shared" si="2"/>
        <v>0.017754535054747507</v>
      </c>
      <c r="K21" s="14">
        <v>58076.37</v>
      </c>
      <c r="L21" s="11">
        <v>52877.91</v>
      </c>
      <c r="M21" s="35">
        <f t="shared" si="4"/>
        <v>-0.08951075971173816</v>
      </c>
      <c r="N21" s="14">
        <f t="shared" si="5"/>
        <v>-5198.459999999999</v>
      </c>
    </row>
    <row r="22" spans="1:14" ht="15">
      <c r="A22" s="1">
        <v>21</v>
      </c>
      <c r="B22" s="23" t="s">
        <v>113</v>
      </c>
      <c r="C22" s="10">
        <v>15265</v>
      </c>
      <c r="D22" s="14">
        <v>17227</v>
      </c>
      <c r="E22" s="11">
        <v>16906</v>
      </c>
      <c r="F22" s="130">
        <f>E22/4a_İl!E22</f>
        <v>0.16253268727888018</v>
      </c>
      <c r="G22" s="79">
        <f t="shared" si="3"/>
        <v>0.005662096174585206</v>
      </c>
      <c r="H22" s="41">
        <f t="shared" si="0"/>
        <v>0.1075008188666885</v>
      </c>
      <c r="I22" s="10">
        <f t="shared" si="1"/>
        <v>1641</v>
      </c>
      <c r="J22" s="35">
        <f t="shared" si="2"/>
        <v>0.005363621506782154</v>
      </c>
      <c r="K22" s="14">
        <v>16650.99</v>
      </c>
      <c r="L22" s="11">
        <v>16601.9</v>
      </c>
      <c r="M22" s="35">
        <f t="shared" si="4"/>
        <v>-0.0029481730515723173</v>
      </c>
      <c r="N22" s="14">
        <f t="shared" si="5"/>
        <v>-49.090000000000146</v>
      </c>
    </row>
    <row r="23" spans="1:14" ht="15">
      <c r="A23" s="1">
        <v>22</v>
      </c>
      <c r="B23" s="23" t="s">
        <v>114</v>
      </c>
      <c r="C23" s="10">
        <v>13944</v>
      </c>
      <c r="D23" s="14">
        <v>16333</v>
      </c>
      <c r="E23" s="11">
        <v>16234</v>
      </c>
      <c r="F23" s="130">
        <f>E23/4a_İl!E23</f>
        <v>0.32423255906848547</v>
      </c>
      <c r="G23" s="79">
        <f t="shared" si="3"/>
        <v>0.005437032373016458</v>
      </c>
      <c r="H23" s="41">
        <f t="shared" si="0"/>
        <v>0.1642283419391853</v>
      </c>
      <c r="I23" s="10">
        <f t="shared" si="1"/>
        <v>2290</v>
      </c>
      <c r="J23" s="35">
        <f t="shared" si="2"/>
        <v>0.007484883150841641</v>
      </c>
      <c r="K23" s="14">
        <v>16529.67</v>
      </c>
      <c r="L23" s="11">
        <v>16660.04</v>
      </c>
      <c r="M23" s="35">
        <f t="shared" si="4"/>
        <v>0.007887029807612774</v>
      </c>
      <c r="N23" s="14">
        <f t="shared" si="5"/>
        <v>130.37000000000262</v>
      </c>
    </row>
    <row r="24" spans="1:14" ht="15">
      <c r="A24" s="1">
        <v>23</v>
      </c>
      <c r="B24" s="23" t="s">
        <v>115</v>
      </c>
      <c r="C24" s="10">
        <v>7726</v>
      </c>
      <c r="D24" s="14">
        <v>8824</v>
      </c>
      <c r="E24" s="11">
        <v>8471</v>
      </c>
      <c r="F24" s="130">
        <f>E24/4a_İl!E24</f>
        <v>0.16578597150461877</v>
      </c>
      <c r="G24" s="79">
        <f t="shared" si="3"/>
        <v>0.00283707658197748</v>
      </c>
      <c r="H24" s="41">
        <f t="shared" si="0"/>
        <v>0.09642764690654931</v>
      </c>
      <c r="I24" s="10">
        <f t="shared" si="1"/>
        <v>745</v>
      </c>
      <c r="J24" s="35">
        <f t="shared" si="2"/>
        <v>0.002435038404968132</v>
      </c>
      <c r="K24" s="14">
        <v>8748.51</v>
      </c>
      <c r="L24" s="11">
        <v>8684.567</v>
      </c>
      <c r="M24" s="35">
        <f t="shared" si="4"/>
        <v>-0.0073090160495902865</v>
      </c>
      <c r="N24" s="14">
        <f t="shared" si="5"/>
        <v>-63.94300000000112</v>
      </c>
    </row>
    <row r="25" spans="1:14" ht="15">
      <c r="A25" s="1">
        <v>24</v>
      </c>
      <c r="B25" s="23" t="s">
        <v>116</v>
      </c>
      <c r="C25" s="10">
        <v>3842</v>
      </c>
      <c r="D25" s="14">
        <v>4349</v>
      </c>
      <c r="E25" s="11">
        <v>4352</v>
      </c>
      <c r="F25" s="130">
        <f>E25/4a_İl!E25</f>
        <v>0.1927710843373494</v>
      </c>
      <c r="G25" s="79">
        <f t="shared" si="3"/>
        <v>0.0014575560482547507</v>
      </c>
      <c r="H25" s="41">
        <f t="shared" si="0"/>
        <v>0.13274336283185842</v>
      </c>
      <c r="I25" s="10">
        <f t="shared" si="1"/>
        <v>510</v>
      </c>
      <c r="J25" s="35">
        <f t="shared" si="2"/>
        <v>0.0016669390423271777</v>
      </c>
      <c r="K25" s="14">
        <v>4505.858</v>
      </c>
      <c r="L25" s="11">
        <v>4562.861</v>
      </c>
      <c r="M25" s="35">
        <f t="shared" si="4"/>
        <v>0.012650864718772695</v>
      </c>
      <c r="N25" s="14">
        <f t="shared" si="5"/>
        <v>57.0029999999997</v>
      </c>
    </row>
    <row r="26" spans="1:14" ht="15">
      <c r="A26" s="1">
        <v>25</v>
      </c>
      <c r="B26" s="23" t="s">
        <v>117</v>
      </c>
      <c r="C26" s="10">
        <v>8721</v>
      </c>
      <c r="D26" s="14">
        <v>10353</v>
      </c>
      <c r="E26" s="11">
        <v>10216</v>
      </c>
      <c r="F26" s="130">
        <f>E26/4a_İl!E26</f>
        <v>0.16197618556864485</v>
      </c>
      <c r="G26" s="79">
        <f t="shared" si="3"/>
        <v>0.0034215056500391853</v>
      </c>
      <c r="H26" s="41">
        <f t="shared" si="0"/>
        <v>0.17142529526430456</v>
      </c>
      <c r="I26" s="10">
        <f t="shared" si="1"/>
        <v>1495</v>
      </c>
      <c r="J26" s="35">
        <f t="shared" si="2"/>
        <v>0.004886419349566923</v>
      </c>
      <c r="K26" s="14">
        <v>10346.36</v>
      </c>
      <c r="L26" s="11">
        <v>10270.94</v>
      </c>
      <c r="M26" s="35">
        <f t="shared" si="4"/>
        <v>-0.007289520179077479</v>
      </c>
      <c r="N26" s="14">
        <f t="shared" si="5"/>
        <v>-75.42000000000007</v>
      </c>
    </row>
    <row r="27" spans="1:14" ht="15">
      <c r="A27" s="1">
        <v>26</v>
      </c>
      <c r="B27" s="23" t="s">
        <v>118</v>
      </c>
      <c r="C27" s="10">
        <v>33821</v>
      </c>
      <c r="D27" s="14">
        <v>38254</v>
      </c>
      <c r="E27" s="11">
        <v>37839</v>
      </c>
      <c r="F27" s="130">
        <f>E27/4a_İl!E27</f>
        <v>0.25976014114190393</v>
      </c>
      <c r="G27" s="79">
        <f t="shared" si="3"/>
        <v>0.01267290057672599</v>
      </c>
      <c r="H27" s="41">
        <f t="shared" si="0"/>
        <v>0.11880192779633955</v>
      </c>
      <c r="I27" s="10">
        <f t="shared" si="1"/>
        <v>4018</v>
      </c>
      <c r="J27" s="35">
        <f t="shared" si="2"/>
        <v>0.013132864847197254</v>
      </c>
      <c r="K27" s="14">
        <v>38506.38</v>
      </c>
      <c r="L27" s="11">
        <v>39076.89</v>
      </c>
      <c r="M27" s="35">
        <f t="shared" si="4"/>
        <v>0.014815986337848483</v>
      </c>
      <c r="N27" s="14">
        <f t="shared" si="5"/>
        <v>570.510000000002</v>
      </c>
    </row>
    <row r="28" spans="1:14" ht="15">
      <c r="A28" s="1">
        <v>27</v>
      </c>
      <c r="B28" s="23" t="s">
        <v>119</v>
      </c>
      <c r="C28" s="10">
        <v>27502</v>
      </c>
      <c r="D28" s="14">
        <v>32061</v>
      </c>
      <c r="E28" s="11">
        <v>31970</v>
      </c>
      <c r="F28" s="130">
        <f>E28/4a_İl!E28</f>
        <v>0.136199037191667</v>
      </c>
      <c r="G28" s="79">
        <f t="shared" si="3"/>
        <v>0.010707276393084646</v>
      </c>
      <c r="H28" s="41">
        <f t="shared" si="0"/>
        <v>0.16246091193367754</v>
      </c>
      <c r="I28" s="10">
        <f t="shared" si="1"/>
        <v>4468</v>
      </c>
      <c r="J28" s="35">
        <f t="shared" si="2"/>
        <v>0.01460369341395653</v>
      </c>
      <c r="K28" s="14">
        <v>31739.16</v>
      </c>
      <c r="L28" s="11">
        <v>31875.8</v>
      </c>
      <c r="M28" s="35">
        <f t="shared" si="4"/>
        <v>0.004305091880188367</v>
      </c>
      <c r="N28" s="14">
        <f t="shared" si="5"/>
        <v>136.63999999999942</v>
      </c>
    </row>
    <row r="29" spans="1:14" ht="15">
      <c r="A29" s="1">
        <v>28</v>
      </c>
      <c r="B29" s="23" t="s">
        <v>120</v>
      </c>
      <c r="C29" s="10">
        <v>11307</v>
      </c>
      <c r="D29" s="14">
        <v>12054</v>
      </c>
      <c r="E29" s="11">
        <v>12061</v>
      </c>
      <c r="F29" s="130">
        <f>E29/4a_İl!E29</f>
        <v>0.28302905148542734</v>
      </c>
      <c r="G29" s="79">
        <f t="shared" si="3"/>
        <v>0.004039426355239096</v>
      </c>
      <c r="H29" s="41">
        <f t="shared" si="0"/>
        <v>0.06668435482444503</v>
      </c>
      <c r="I29" s="10">
        <f t="shared" si="1"/>
        <v>754</v>
      </c>
      <c r="J29" s="35">
        <f t="shared" si="2"/>
        <v>0.0024644549763033177</v>
      </c>
      <c r="K29" s="14">
        <v>11911.19</v>
      </c>
      <c r="L29" s="11">
        <v>11979.9</v>
      </c>
      <c r="M29" s="35">
        <f t="shared" si="4"/>
        <v>0.005768525227118291</v>
      </c>
      <c r="N29" s="14">
        <f t="shared" si="5"/>
        <v>68.70999999999913</v>
      </c>
    </row>
    <row r="30" spans="1:14" ht="15">
      <c r="A30" s="1">
        <v>29</v>
      </c>
      <c r="B30" s="23" t="s">
        <v>121</v>
      </c>
      <c r="C30" s="10">
        <v>1709</v>
      </c>
      <c r="D30" s="14">
        <v>2246</v>
      </c>
      <c r="E30" s="11">
        <v>2242</v>
      </c>
      <c r="F30" s="130">
        <f>E30/4a_İl!E30</f>
        <v>0.184102479881754</v>
      </c>
      <c r="G30" s="79">
        <f t="shared" si="3"/>
        <v>0.0007508825046385918</v>
      </c>
      <c r="H30" s="41">
        <f t="shared" si="0"/>
        <v>0.31187829139847867</v>
      </c>
      <c r="I30" s="10">
        <f t="shared" si="1"/>
        <v>533</v>
      </c>
      <c r="J30" s="35">
        <f t="shared" si="2"/>
        <v>0.0017421147246282072</v>
      </c>
      <c r="K30" s="14">
        <v>2268.295</v>
      </c>
      <c r="L30" s="11">
        <v>2274.86</v>
      </c>
      <c r="M30" s="35">
        <f t="shared" si="4"/>
        <v>0.0028942443553418113</v>
      </c>
      <c r="N30" s="14">
        <f t="shared" si="5"/>
        <v>6.565000000000055</v>
      </c>
    </row>
    <row r="31" spans="1:14" ht="15">
      <c r="A31" s="1">
        <v>30</v>
      </c>
      <c r="B31" s="23" t="s">
        <v>122</v>
      </c>
      <c r="C31" s="10">
        <v>1326</v>
      </c>
      <c r="D31" s="14">
        <v>1505</v>
      </c>
      <c r="E31" s="11">
        <v>1548</v>
      </c>
      <c r="F31" s="130">
        <f>E31/4a_İl!E31</f>
        <v>0.16224714390525102</v>
      </c>
      <c r="G31" s="79">
        <f t="shared" si="3"/>
        <v>0.000518450542899438</v>
      </c>
      <c r="H31" s="41">
        <f t="shared" si="0"/>
        <v>0.167420814479638</v>
      </c>
      <c r="I31" s="10">
        <f t="shared" si="1"/>
        <v>222</v>
      </c>
      <c r="J31" s="35">
        <f t="shared" si="2"/>
        <v>0.000725608759601242</v>
      </c>
      <c r="K31" s="14">
        <v>1327.946</v>
      </c>
      <c r="L31" s="11">
        <v>1305.163</v>
      </c>
      <c r="M31" s="35">
        <f t="shared" si="4"/>
        <v>-0.017156571125633048</v>
      </c>
      <c r="N31" s="14">
        <f t="shared" si="5"/>
        <v>-22.7829999999999</v>
      </c>
    </row>
    <row r="32" spans="1:14" ht="15">
      <c r="A32" s="1">
        <v>31</v>
      </c>
      <c r="B32" s="23" t="s">
        <v>123</v>
      </c>
      <c r="C32" s="10">
        <v>20552</v>
      </c>
      <c r="D32" s="14">
        <v>23016</v>
      </c>
      <c r="E32" s="11">
        <v>23160</v>
      </c>
      <c r="F32" s="130">
        <f>E32/4a_İl!E32</f>
        <v>0.17873680311168735</v>
      </c>
      <c r="G32" s="79">
        <f t="shared" si="3"/>
        <v>0.007756663161208646</v>
      </c>
      <c r="H32" s="41">
        <f t="shared" si="0"/>
        <v>0.1268976255352277</v>
      </c>
      <c r="I32" s="10">
        <f t="shared" si="1"/>
        <v>2608</v>
      </c>
      <c r="J32" s="35">
        <f t="shared" si="2"/>
        <v>0.008524268671351528</v>
      </c>
      <c r="K32" s="14">
        <v>23113.75</v>
      </c>
      <c r="L32" s="11">
        <v>23324.46</v>
      </c>
      <c r="M32" s="35">
        <f t="shared" si="4"/>
        <v>0.009116218700989633</v>
      </c>
      <c r="N32" s="14">
        <f t="shared" si="5"/>
        <v>210.70999999999913</v>
      </c>
    </row>
    <row r="33" spans="1:14" ht="15">
      <c r="A33" s="1">
        <v>32</v>
      </c>
      <c r="B33" s="23" t="s">
        <v>124</v>
      </c>
      <c r="C33" s="10">
        <v>10616</v>
      </c>
      <c r="D33" s="14">
        <v>11815</v>
      </c>
      <c r="E33" s="11">
        <v>11764</v>
      </c>
      <c r="F33" s="130">
        <f>E33/4a_İl!E33</f>
        <v>0.25363834328712187</v>
      </c>
      <c r="G33" s="79">
        <f t="shared" si="3"/>
        <v>0.003939956192938623</v>
      </c>
      <c r="H33" s="41">
        <f t="shared" si="0"/>
        <v>0.1081386586284853</v>
      </c>
      <c r="I33" s="10">
        <f t="shared" si="1"/>
        <v>1148</v>
      </c>
      <c r="J33" s="35">
        <f t="shared" si="2"/>
        <v>0.0037522470991992155</v>
      </c>
      <c r="K33" s="14">
        <v>12329.58</v>
      </c>
      <c r="L33" s="11">
        <v>12361.37</v>
      </c>
      <c r="M33" s="35">
        <f t="shared" si="4"/>
        <v>0.0025783522228657323</v>
      </c>
      <c r="N33" s="14">
        <f t="shared" si="5"/>
        <v>31.790000000000873</v>
      </c>
    </row>
    <row r="34" spans="1:14" ht="15">
      <c r="A34" s="1">
        <v>33</v>
      </c>
      <c r="B34" s="23" t="s">
        <v>125</v>
      </c>
      <c r="C34" s="10">
        <v>39198</v>
      </c>
      <c r="D34" s="14">
        <v>44230</v>
      </c>
      <c r="E34" s="11">
        <v>43748</v>
      </c>
      <c r="F34" s="130">
        <f>E34/4a_İl!E34</f>
        <v>0.22074547261874125</v>
      </c>
      <c r="G34" s="79">
        <f aca="true" t="shared" si="6" ref="G34:G65">E34/$E$83</f>
        <v>0.014651921415222618</v>
      </c>
      <c r="H34" s="41">
        <f aca="true" t="shared" si="7" ref="H34:H65">(E34-C34)/C34</f>
        <v>0.11607735088524924</v>
      </c>
      <c r="I34" s="10">
        <f aca="true" t="shared" si="8" ref="I34:I65">E34-C34</f>
        <v>4550</v>
      </c>
      <c r="J34" s="35">
        <f aca="true" t="shared" si="9" ref="J34:J65">I34/$I$83</f>
        <v>0.01487171106389933</v>
      </c>
      <c r="K34" s="14">
        <v>43898.47</v>
      </c>
      <c r="L34" s="11">
        <v>43967.86</v>
      </c>
      <c r="M34" s="35">
        <f aca="true" t="shared" si="10" ref="M34:M65">(L34-K34)/K34</f>
        <v>0.0015806929034200832</v>
      </c>
      <c r="N34" s="14">
        <f aca="true" t="shared" si="11" ref="N34:N65">L34-K34</f>
        <v>69.38999999999942</v>
      </c>
    </row>
    <row r="35" spans="1:14" ht="15">
      <c r="A35" s="1">
        <v>34</v>
      </c>
      <c r="B35" s="23" t="s">
        <v>126</v>
      </c>
      <c r="C35" s="10">
        <v>952346</v>
      </c>
      <c r="D35" s="14">
        <v>1046665</v>
      </c>
      <c r="E35" s="11">
        <v>1048908</v>
      </c>
      <c r="F35" s="130">
        <f>E35/4a_İl!E35</f>
        <v>0.29559927088511706</v>
      </c>
      <c r="G35" s="79">
        <f t="shared" si="6"/>
        <v>0.35129646127361996</v>
      </c>
      <c r="H35" s="41">
        <f t="shared" si="7"/>
        <v>0.10139382115323632</v>
      </c>
      <c r="I35" s="10">
        <f t="shared" si="8"/>
        <v>96562</v>
      </c>
      <c r="J35" s="35">
        <f t="shared" si="9"/>
        <v>0.3156136623631312</v>
      </c>
      <c r="K35" s="14">
        <v>1047890</v>
      </c>
      <c r="L35" s="11">
        <v>1059043</v>
      </c>
      <c r="M35" s="35">
        <f t="shared" si="10"/>
        <v>0.0106432927120213</v>
      </c>
      <c r="N35" s="14">
        <f t="shared" si="11"/>
        <v>11153</v>
      </c>
    </row>
    <row r="36" spans="1:14" ht="15">
      <c r="A36" s="1">
        <v>35</v>
      </c>
      <c r="B36" s="23" t="s">
        <v>127</v>
      </c>
      <c r="C36" s="10">
        <v>209415</v>
      </c>
      <c r="D36" s="14">
        <v>226154</v>
      </c>
      <c r="E36" s="11">
        <v>225936</v>
      </c>
      <c r="F36" s="130">
        <f>E36/4a_İl!E36</f>
        <v>0.29731120325397964</v>
      </c>
      <c r="G36" s="79">
        <f t="shared" si="6"/>
        <v>0.07566966528457844</v>
      </c>
      <c r="H36" s="41">
        <f t="shared" si="7"/>
        <v>0.07889119690566579</v>
      </c>
      <c r="I36" s="10">
        <f t="shared" si="8"/>
        <v>16521</v>
      </c>
      <c r="J36" s="35">
        <f t="shared" si="9"/>
        <v>0.053999019447622164</v>
      </c>
      <c r="K36" s="14">
        <v>229738.6</v>
      </c>
      <c r="L36" s="11">
        <v>231391</v>
      </c>
      <c r="M36" s="35">
        <f t="shared" si="10"/>
        <v>0.007192522284021902</v>
      </c>
      <c r="N36" s="14">
        <f t="shared" si="11"/>
        <v>1652.3999999999942</v>
      </c>
    </row>
    <row r="37" spans="1:14" ht="15">
      <c r="A37" s="1">
        <v>36</v>
      </c>
      <c r="B37" s="23" t="s">
        <v>128</v>
      </c>
      <c r="C37" s="10">
        <v>2510</v>
      </c>
      <c r="D37" s="14">
        <v>3693</v>
      </c>
      <c r="E37" s="11">
        <v>3571</v>
      </c>
      <c r="F37" s="130">
        <f>E37/4a_İl!E37</f>
        <v>0.20533609338163417</v>
      </c>
      <c r="G37" s="79">
        <f t="shared" si="6"/>
        <v>0.0011959863622053573</v>
      </c>
      <c r="H37" s="41">
        <f t="shared" si="7"/>
        <v>0.42270916334661357</v>
      </c>
      <c r="I37" s="10">
        <f t="shared" si="8"/>
        <v>1061</v>
      </c>
      <c r="J37" s="35">
        <f t="shared" si="9"/>
        <v>0.0034678869096257557</v>
      </c>
      <c r="K37" s="14">
        <v>3383.433</v>
      </c>
      <c r="L37" s="11">
        <v>3381.706</v>
      </c>
      <c r="M37" s="35">
        <f t="shared" si="10"/>
        <v>-0.0005104283134910199</v>
      </c>
      <c r="N37" s="14">
        <f t="shared" si="11"/>
        <v>-1.7269999999998618</v>
      </c>
    </row>
    <row r="38" spans="1:14" ht="15">
      <c r="A38" s="1">
        <v>37</v>
      </c>
      <c r="B38" s="23" t="s">
        <v>129</v>
      </c>
      <c r="C38" s="10">
        <v>7732</v>
      </c>
      <c r="D38" s="14">
        <v>8541</v>
      </c>
      <c r="E38" s="11">
        <v>8478</v>
      </c>
      <c r="F38" s="130">
        <f>E38/4a_İl!E38</f>
        <v>0.2344449975111996</v>
      </c>
      <c r="G38" s="79">
        <f t="shared" si="6"/>
        <v>0.0028394209965771546</v>
      </c>
      <c r="H38" s="41">
        <f t="shared" si="7"/>
        <v>0.09648215209518883</v>
      </c>
      <c r="I38" s="10">
        <f t="shared" si="8"/>
        <v>746</v>
      </c>
      <c r="J38" s="35">
        <f t="shared" si="9"/>
        <v>0.002438306912894264</v>
      </c>
      <c r="K38" s="14">
        <v>8599.71</v>
      </c>
      <c r="L38" s="11">
        <v>8649.73</v>
      </c>
      <c r="M38" s="35">
        <f t="shared" si="10"/>
        <v>0.005816475206722138</v>
      </c>
      <c r="N38" s="14">
        <f t="shared" si="11"/>
        <v>50.02000000000044</v>
      </c>
    </row>
    <row r="39" spans="1:14" ht="15">
      <c r="A39" s="1">
        <v>38</v>
      </c>
      <c r="B39" s="23" t="s">
        <v>130</v>
      </c>
      <c r="C39" s="10">
        <v>29243</v>
      </c>
      <c r="D39" s="14">
        <v>33169</v>
      </c>
      <c r="E39" s="11">
        <v>33011</v>
      </c>
      <c r="F39" s="130">
        <f>E39/4a_İl!E39</f>
        <v>0.1796986423664413</v>
      </c>
      <c r="G39" s="79">
        <f t="shared" si="6"/>
        <v>0.011055924335693378</v>
      </c>
      <c r="H39" s="41">
        <f t="shared" si="7"/>
        <v>0.1288513490407961</v>
      </c>
      <c r="I39" s="10">
        <f t="shared" si="8"/>
        <v>3768</v>
      </c>
      <c r="J39" s="35">
        <f t="shared" si="9"/>
        <v>0.012315737865664323</v>
      </c>
      <c r="K39" s="14">
        <v>33296.56</v>
      </c>
      <c r="L39" s="11">
        <v>33608.91</v>
      </c>
      <c r="M39" s="35">
        <f t="shared" si="10"/>
        <v>0.009380848952564644</v>
      </c>
      <c r="N39" s="14">
        <f t="shared" si="11"/>
        <v>312.3500000000058</v>
      </c>
    </row>
    <row r="40" spans="1:14" ht="15">
      <c r="A40" s="1">
        <v>39</v>
      </c>
      <c r="B40" s="23" t="s">
        <v>131</v>
      </c>
      <c r="C40" s="10">
        <v>14406</v>
      </c>
      <c r="D40" s="14">
        <v>15668</v>
      </c>
      <c r="E40" s="11">
        <v>15620</v>
      </c>
      <c r="F40" s="130">
        <f>E40/4a_İl!E40</f>
        <v>0.2972972972972973</v>
      </c>
      <c r="G40" s="79">
        <f t="shared" si="6"/>
        <v>0.005231393720987869</v>
      </c>
      <c r="H40" s="41">
        <f t="shared" si="7"/>
        <v>0.08427044287102596</v>
      </c>
      <c r="I40" s="10">
        <f t="shared" si="8"/>
        <v>1214</v>
      </c>
      <c r="J40" s="35">
        <f t="shared" si="9"/>
        <v>0.003967968622323909</v>
      </c>
      <c r="K40" s="14">
        <v>15760.81</v>
      </c>
      <c r="L40" s="11">
        <v>15771.56</v>
      </c>
      <c r="M40" s="35">
        <f t="shared" si="10"/>
        <v>0.0006820715432772808</v>
      </c>
      <c r="N40" s="14">
        <f t="shared" si="11"/>
        <v>10.75</v>
      </c>
    </row>
    <row r="41" spans="1:14" ht="15">
      <c r="A41" s="1">
        <v>40</v>
      </c>
      <c r="B41" s="23" t="s">
        <v>132</v>
      </c>
      <c r="C41" s="10">
        <v>3454</v>
      </c>
      <c r="D41" s="14">
        <v>3915</v>
      </c>
      <c r="E41" s="11">
        <v>3854</v>
      </c>
      <c r="F41" s="130">
        <f>E41/4a_İl!E41</f>
        <v>0.18669766991231895</v>
      </c>
      <c r="G41" s="79">
        <f t="shared" si="6"/>
        <v>0.001290767695306482</v>
      </c>
      <c r="H41" s="41">
        <f t="shared" si="7"/>
        <v>0.11580775911986103</v>
      </c>
      <c r="I41" s="10">
        <f t="shared" si="8"/>
        <v>400</v>
      </c>
      <c r="J41" s="35">
        <f t="shared" si="9"/>
        <v>0.0013074031704526884</v>
      </c>
      <c r="K41" s="14">
        <v>3979.643</v>
      </c>
      <c r="L41" s="11">
        <v>3962.053</v>
      </c>
      <c r="M41" s="35">
        <f t="shared" si="10"/>
        <v>-0.004419994456789251</v>
      </c>
      <c r="N41" s="14">
        <f t="shared" si="11"/>
        <v>-17.590000000000146</v>
      </c>
    </row>
    <row r="42" spans="1:14" ht="15">
      <c r="A42" s="1">
        <v>41</v>
      </c>
      <c r="B42" s="23" t="s">
        <v>133</v>
      </c>
      <c r="C42" s="10">
        <v>75842</v>
      </c>
      <c r="D42" s="14">
        <v>85381</v>
      </c>
      <c r="E42" s="11">
        <v>85908</v>
      </c>
      <c r="F42" s="130">
        <f>E42/4a_İl!E42</f>
        <v>0.21538006403136886</v>
      </c>
      <c r="G42" s="79">
        <f t="shared" si="6"/>
        <v>0.028771995632690516</v>
      </c>
      <c r="H42" s="41">
        <f t="shared" si="7"/>
        <v>0.13272329316210016</v>
      </c>
      <c r="I42" s="10">
        <f t="shared" si="8"/>
        <v>10066</v>
      </c>
      <c r="J42" s="35">
        <f t="shared" si="9"/>
        <v>0.0329008007844419</v>
      </c>
      <c r="K42" s="14">
        <v>85319.16</v>
      </c>
      <c r="L42" s="11">
        <v>86696.75</v>
      </c>
      <c r="M42" s="35">
        <f t="shared" si="10"/>
        <v>0.01614631461444295</v>
      </c>
      <c r="N42" s="14">
        <f t="shared" si="11"/>
        <v>1377.5899999999965</v>
      </c>
    </row>
    <row r="43" spans="1:14" ht="15">
      <c r="A43" s="1">
        <v>42</v>
      </c>
      <c r="B43" s="23" t="s">
        <v>134</v>
      </c>
      <c r="C43" s="10">
        <v>32570</v>
      </c>
      <c r="D43" s="14">
        <v>38691</v>
      </c>
      <c r="E43" s="11">
        <v>38745</v>
      </c>
      <c r="F43" s="130">
        <f>E43/4a_İl!E43</f>
        <v>0.1612715247224731</v>
      </c>
      <c r="G43" s="79">
        <f t="shared" si="6"/>
        <v>0.012976334809198143</v>
      </c>
      <c r="H43" s="41">
        <f t="shared" si="7"/>
        <v>0.1895916487565244</v>
      </c>
      <c r="I43" s="10">
        <f t="shared" si="8"/>
        <v>6175</v>
      </c>
      <c r="J43" s="35">
        <f t="shared" si="9"/>
        <v>0.020183036443863378</v>
      </c>
      <c r="K43" s="14">
        <v>39530.23</v>
      </c>
      <c r="L43" s="11">
        <v>40002.19</v>
      </c>
      <c r="M43" s="35">
        <f t="shared" si="10"/>
        <v>0.011939217151025912</v>
      </c>
      <c r="N43" s="14">
        <f t="shared" si="11"/>
        <v>471.9599999999991</v>
      </c>
    </row>
    <row r="44" spans="1:14" ht="15">
      <c r="A44" s="1">
        <v>43</v>
      </c>
      <c r="B44" s="23" t="s">
        <v>135</v>
      </c>
      <c r="C44" s="10">
        <v>11856</v>
      </c>
      <c r="D44" s="14">
        <v>13778</v>
      </c>
      <c r="E44" s="11">
        <v>13706</v>
      </c>
      <c r="F44" s="130">
        <f>E44/4a_İl!E44</f>
        <v>0.18476678349959558</v>
      </c>
      <c r="G44" s="79">
        <f t="shared" si="6"/>
        <v>0.004590363786162595</v>
      </c>
      <c r="H44" s="41">
        <f t="shared" si="7"/>
        <v>0.15603913630229418</v>
      </c>
      <c r="I44" s="10">
        <f t="shared" si="8"/>
        <v>1850</v>
      </c>
      <c r="J44" s="35">
        <f t="shared" si="9"/>
        <v>0.0060467396633436836</v>
      </c>
      <c r="K44" s="14">
        <v>13560.25</v>
      </c>
      <c r="L44" s="11">
        <v>13812.92</v>
      </c>
      <c r="M44" s="35">
        <f t="shared" si="10"/>
        <v>0.0186331372946664</v>
      </c>
      <c r="N44" s="14">
        <f t="shared" si="11"/>
        <v>252.67000000000007</v>
      </c>
    </row>
    <row r="45" spans="1:14" ht="15">
      <c r="A45" s="1">
        <v>44</v>
      </c>
      <c r="B45" s="23" t="s">
        <v>136</v>
      </c>
      <c r="C45" s="10">
        <v>13626</v>
      </c>
      <c r="D45" s="14">
        <v>15590</v>
      </c>
      <c r="E45" s="11">
        <v>15328</v>
      </c>
      <c r="F45" s="130">
        <f>E45/4a_İl!E45</f>
        <v>0.19662373646672482</v>
      </c>
      <c r="G45" s="79">
        <f t="shared" si="6"/>
        <v>0.005133598140544306</v>
      </c>
      <c r="H45" s="41">
        <f t="shared" si="7"/>
        <v>0.12490826361367972</v>
      </c>
      <c r="I45" s="10">
        <f t="shared" si="8"/>
        <v>1702</v>
      </c>
      <c r="J45" s="35">
        <f t="shared" si="9"/>
        <v>0.005563000490276189</v>
      </c>
      <c r="K45" s="14">
        <v>15226.04</v>
      </c>
      <c r="L45" s="11">
        <v>15352.64</v>
      </c>
      <c r="M45" s="35">
        <f t="shared" si="10"/>
        <v>0.00831470296938656</v>
      </c>
      <c r="N45" s="14">
        <f t="shared" si="11"/>
        <v>126.59999999999854</v>
      </c>
    </row>
    <row r="46" spans="1:14" ht="15">
      <c r="A46" s="1">
        <v>45</v>
      </c>
      <c r="B46" s="23" t="s">
        <v>137</v>
      </c>
      <c r="C46" s="10">
        <v>41468</v>
      </c>
      <c r="D46" s="14">
        <v>46967</v>
      </c>
      <c r="E46" s="11">
        <v>46841</v>
      </c>
      <c r="F46" s="130">
        <f>E46/4a_İl!E46</f>
        <v>0.2407460707420618</v>
      </c>
      <c r="G46" s="79">
        <f t="shared" si="6"/>
        <v>0.01568781775190735</v>
      </c>
      <c r="H46" s="41">
        <f t="shared" si="7"/>
        <v>0.12956978875277322</v>
      </c>
      <c r="I46" s="10">
        <f t="shared" si="8"/>
        <v>5373</v>
      </c>
      <c r="J46" s="35">
        <f t="shared" si="9"/>
        <v>0.017561693087105736</v>
      </c>
      <c r="K46" s="14">
        <v>48061.69</v>
      </c>
      <c r="L46" s="11">
        <v>48382.26</v>
      </c>
      <c r="M46" s="35">
        <f t="shared" si="10"/>
        <v>0.006669969366453816</v>
      </c>
      <c r="N46" s="14">
        <f t="shared" si="11"/>
        <v>320.5699999999997</v>
      </c>
    </row>
    <row r="47" spans="1:14" ht="15">
      <c r="A47" s="1">
        <v>46</v>
      </c>
      <c r="B47" s="23" t="s">
        <v>138</v>
      </c>
      <c r="C47" s="10">
        <v>14242</v>
      </c>
      <c r="D47" s="14">
        <v>15613</v>
      </c>
      <c r="E47" s="11">
        <v>15592</v>
      </c>
      <c r="F47" s="130">
        <f>E47/4a_İl!E47</f>
        <v>0.1378651764872321</v>
      </c>
      <c r="G47" s="79">
        <f t="shared" si="6"/>
        <v>0.005222016062589171</v>
      </c>
      <c r="H47" s="41">
        <f t="shared" si="7"/>
        <v>0.09479005757618313</v>
      </c>
      <c r="I47" s="10">
        <f t="shared" si="8"/>
        <v>1350</v>
      </c>
      <c r="J47" s="35">
        <f t="shared" si="9"/>
        <v>0.004412485700277823</v>
      </c>
      <c r="K47" s="14">
        <v>15689.62</v>
      </c>
      <c r="L47" s="11">
        <v>15767.01</v>
      </c>
      <c r="M47" s="35">
        <f t="shared" si="10"/>
        <v>0.004932560508157585</v>
      </c>
      <c r="N47" s="14">
        <f t="shared" si="11"/>
        <v>77.38999999999942</v>
      </c>
    </row>
    <row r="48" spans="1:14" ht="15">
      <c r="A48" s="1">
        <v>47</v>
      </c>
      <c r="B48" s="23" t="s">
        <v>139</v>
      </c>
      <c r="C48" s="10">
        <v>4192</v>
      </c>
      <c r="D48" s="14">
        <v>5145</v>
      </c>
      <c r="E48" s="11">
        <v>5038</v>
      </c>
      <c r="F48" s="130">
        <f>E48/4a_İl!E48</f>
        <v>0.10618387219154407</v>
      </c>
      <c r="G48" s="79">
        <f t="shared" si="6"/>
        <v>0.001687308679022848</v>
      </c>
      <c r="H48" s="41">
        <f t="shared" si="7"/>
        <v>0.20181297709923665</v>
      </c>
      <c r="I48" s="10">
        <f t="shared" si="8"/>
        <v>846</v>
      </c>
      <c r="J48" s="35">
        <f t="shared" si="9"/>
        <v>0.0027651577055074358</v>
      </c>
      <c r="K48" s="14">
        <v>4844.846</v>
      </c>
      <c r="L48" s="11">
        <v>4804.248</v>
      </c>
      <c r="M48" s="35">
        <f t="shared" si="10"/>
        <v>-0.008379626514444414</v>
      </c>
      <c r="N48" s="14">
        <f t="shared" si="11"/>
        <v>-40.597999999999956</v>
      </c>
    </row>
    <row r="49" spans="1:14" ht="15">
      <c r="A49" s="1">
        <v>48</v>
      </c>
      <c r="B49" s="23" t="s">
        <v>140</v>
      </c>
      <c r="C49" s="10">
        <v>30284</v>
      </c>
      <c r="D49" s="14">
        <v>32998</v>
      </c>
      <c r="E49" s="11">
        <v>33024</v>
      </c>
      <c r="F49" s="130">
        <f>E49/4a_İl!E49</f>
        <v>0.2311569044685855</v>
      </c>
      <c r="G49" s="79">
        <f t="shared" si="6"/>
        <v>0.011060278248521344</v>
      </c>
      <c r="H49" s="41">
        <f t="shared" si="7"/>
        <v>0.09047681944260996</v>
      </c>
      <c r="I49" s="10">
        <f t="shared" si="8"/>
        <v>2740</v>
      </c>
      <c r="J49" s="35">
        <f t="shared" si="9"/>
        <v>0.008955711717600914</v>
      </c>
      <c r="K49" s="14">
        <v>40384.2</v>
      </c>
      <c r="L49" s="11">
        <v>40642.33</v>
      </c>
      <c r="M49" s="35">
        <f t="shared" si="10"/>
        <v>0.006391856220997436</v>
      </c>
      <c r="N49" s="14">
        <f t="shared" si="11"/>
        <v>258.13000000000466</v>
      </c>
    </row>
    <row r="50" spans="1:14" ht="15">
      <c r="A50" s="1">
        <v>49</v>
      </c>
      <c r="B50" s="23" t="s">
        <v>141</v>
      </c>
      <c r="C50" s="10">
        <v>2071</v>
      </c>
      <c r="D50" s="14">
        <v>2551</v>
      </c>
      <c r="E50" s="11">
        <v>2546</v>
      </c>
      <c r="F50" s="130">
        <f>E50/4a_İl!E50</f>
        <v>0.14992344835708396</v>
      </c>
      <c r="G50" s="79">
        <f t="shared" si="6"/>
        <v>0.0008526970815387398</v>
      </c>
      <c r="H50" s="41">
        <f t="shared" si="7"/>
        <v>0.22935779816513763</v>
      </c>
      <c r="I50" s="10">
        <f t="shared" si="8"/>
        <v>475</v>
      </c>
      <c r="J50" s="35">
        <f t="shared" si="9"/>
        <v>0.0015525412649125673</v>
      </c>
      <c r="K50" s="14">
        <v>2399.458</v>
      </c>
      <c r="L50" s="11">
        <v>2396.252</v>
      </c>
      <c r="M50" s="35">
        <f t="shared" si="10"/>
        <v>-0.001336135077171649</v>
      </c>
      <c r="N50" s="14">
        <f t="shared" si="11"/>
        <v>-3.206000000000131</v>
      </c>
    </row>
    <row r="51" spans="1:14" ht="15">
      <c r="A51" s="1">
        <v>50</v>
      </c>
      <c r="B51" s="23" t="s">
        <v>142</v>
      </c>
      <c r="C51" s="10">
        <v>6262</v>
      </c>
      <c r="D51" s="14">
        <v>6772</v>
      </c>
      <c r="E51" s="11">
        <v>6883</v>
      </c>
      <c r="F51" s="130">
        <f>E51/4a_İl!E51</f>
        <v>0.21061811505507955</v>
      </c>
      <c r="G51" s="79">
        <f t="shared" si="6"/>
        <v>0.0023052293842227597</v>
      </c>
      <c r="H51" s="41">
        <f t="shared" si="7"/>
        <v>0.09916959437879272</v>
      </c>
      <c r="I51" s="10">
        <f t="shared" si="8"/>
        <v>621</v>
      </c>
      <c r="J51" s="35">
        <f t="shared" si="9"/>
        <v>0.0020297434221277985</v>
      </c>
      <c r="K51" s="14">
        <v>7026.302</v>
      </c>
      <c r="L51" s="11">
        <v>7139.538</v>
      </c>
      <c r="M51" s="35">
        <f t="shared" si="10"/>
        <v>0.01611601664716374</v>
      </c>
      <c r="N51" s="14">
        <f t="shared" si="11"/>
        <v>113.23599999999988</v>
      </c>
    </row>
    <row r="52" spans="1:14" ht="15">
      <c r="A52" s="1">
        <v>51</v>
      </c>
      <c r="B52" s="23" t="s">
        <v>143</v>
      </c>
      <c r="C52" s="10">
        <v>4932</v>
      </c>
      <c r="D52" s="14">
        <v>5840</v>
      </c>
      <c r="E52" s="11">
        <v>5746</v>
      </c>
      <c r="F52" s="130">
        <f>E52/4a_İl!E52</f>
        <v>0.19560185185185186</v>
      </c>
      <c r="G52" s="79">
        <f t="shared" si="6"/>
        <v>0.0019244294699613507</v>
      </c>
      <c r="H52" s="41">
        <f t="shared" si="7"/>
        <v>0.16504460665044607</v>
      </c>
      <c r="I52" s="10">
        <f t="shared" si="8"/>
        <v>814</v>
      </c>
      <c r="J52" s="35">
        <f t="shared" si="9"/>
        <v>0.0026605654518712207</v>
      </c>
      <c r="K52" s="14">
        <v>5871.834</v>
      </c>
      <c r="L52" s="11">
        <v>5890.823</v>
      </c>
      <c r="M52" s="35">
        <f t="shared" si="10"/>
        <v>0.0032339129478116185</v>
      </c>
      <c r="N52" s="14">
        <f t="shared" si="11"/>
        <v>18.989000000000487</v>
      </c>
    </row>
    <row r="53" spans="1:14" ht="15">
      <c r="A53" s="1">
        <v>52</v>
      </c>
      <c r="B53" s="23" t="s">
        <v>144</v>
      </c>
      <c r="C53" s="10">
        <v>16583</v>
      </c>
      <c r="D53" s="14">
        <v>19758</v>
      </c>
      <c r="E53" s="11">
        <v>19376</v>
      </c>
      <c r="F53" s="130">
        <f>E53/4a_İl!E53</f>
        <v>0.2948758921913284</v>
      </c>
      <c r="G53" s="79">
        <f t="shared" si="6"/>
        <v>0.0064893396118989085</v>
      </c>
      <c r="H53" s="41">
        <f t="shared" si="7"/>
        <v>0.16842549598986914</v>
      </c>
      <c r="I53" s="10">
        <f t="shared" si="8"/>
        <v>2793</v>
      </c>
      <c r="J53" s="35">
        <f t="shared" si="9"/>
        <v>0.009128942637685896</v>
      </c>
      <c r="K53" s="14">
        <v>19323.41</v>
      </c>
      <c r="L53" s="11">
        <v>19424.67</v>
      </c>
      <c r="M53" s="35">
        <f t="shared" si="10"/>
        <v>0.005240275914033724</v>
      </c>
      <c r="N53" s="14">
        <f t="shared" si="11"/>
        <v>101.2599999999984</v>
      </c>
    </row>
    <row r="54" spans="1:14" ht="15">
      <c r="A54" s="1">
        <v>53</v>
      </c>
      <c r="B54" s="23" t="s">
        <v>145</v>
      </c>
      <c r="C54" s="10">
        <v>7561</v>
      </c>
      <c r="D54" s="14">
        <v>8581</v>
      </c>
      <c r="E54" s="11">
        <v>8439</v>
      </c>
      <c r="F54" s="130">
        <f>E54/4a_İl!E54</f>
        <v>0.20794933714454683</v>
      </c>
      <c r="G54" s="79">
        <f t="shared" si="6"/>
        <v>0.0028263592580932543</v>
      </c>
      <c r="H54" s="41">
        <f t="shared" si="7"/>
        <v>0.11612220605739981</v>
      </c>
      <c r="I54" s="10">
        <f t="shared" si="8"/>
        <v>878</v>
      </c>
      <c r="J54" s="35">
        <f t="shared" si="9"/>
        <v>0.002869749959143651</v>
      </c>
      <c r="K54" s="14">
        <v>8555.922</v>
      </c>
      <c r="L54" s="11">
        <v>8610.493</v>
      </c>
      <c r="M54" s="35">
        <f t="shared" si="10"/>
        <v>0.006378155387578324</v>
      </c>
      <c r="N54" s="14">
        <f t="shared" si="11"/>
        <v>54.57099999999991</v>
      </c>
    </row>
    <row r="55" spans="1:14" ht="15">
      <c r="A55" s="1">
        <v>54</v>
      </c>
      <c r="B55" s="23" t="s">
        <v>146</v>
      </c>
      <c r="C55" s="10">
        <v>27955</v>
      </c>
      <c r="D55" s="14">
        <v>32409</v>
      </c>
      <c r="E55" s="11">
        <v>33089</v>
      </c>
      <c r="F55" s="130">
        <f>E55/4a_İl!E55</f>
        <v>0.23830752610731004</v>
      </c>
      <c r="G55" s="79">
        <f t="shared" si="6"/>
        <v>0.011082047812661179</v>
      </c>
      <c r="H55" s="41">
        <f t="shared" si="7"/>
        <v>0.18365229833661242</v>
      </c>
      <c r="I55" s="10">
        <f t="shared" si="8"/>
        <v>5134</v>
      </c>
      <c r="J55" s="35">
        <f t="shared" si="9"/>
        <v>0.016780519692760256</v>
      </c>
      <c r="K55" s="14">
        <v>32826.54</v>
      </c>
      <c r="L55" s="11">
        <v>33503.83</v>
      </c>
      <c r="M55" s="35">
        <f t="shared" si="10"/>
        <v>0.020632390742368854</v>
      </c>
      <c r="N55" s="14">
        <f t="shared" si="11"/>
        <v>677.2900000000009</v>
      </c>
    </row>
    <row r="56" spans="1:14" ht="15">
      <c r="A56" s="1">
        <v>55</v>
      </c>
      <c r="B56" s="23" t="s">
        <v>147</v>
      </c>
      <c r="C56" s="10">
        <v>29169</v>
      </c>
      <c r="D56" s="14">
        <v>33801</v>
      </c>
      <c r="E56" s="11">
        <v>33789</v>
      </c>
      <c r="F56" s="130">
        <f>E56/4a_İl!E56</f>
        <v>0.2507941927438988</v>
      </c>
      <c r="G56" s="79">
        <f t="shared" si="6"/>
        <v>0.011316489272628625</v>
      </c>
      <c r="H56" s="41">
        <f t="shared" si="7"/>
        <v>0.1583873290136789</v>
      </c>
      <c r="I56" s="10">
        <f t="shared" si="8"/>
        <v>4620</v>
      </c>
      <c r="J56" s="35">
        <f t="shared" si="9"/>
        <v>0.01510050661872855</v>
      </c>
      <c r="K56" s="14">
        <v>33471.6</v>
      </c>
      <c r="L56" s="11">
        <v>34169.79</v>
      </c>
      <c r="M56" s="35">
        <f t="shared" si="10"/>
        <v>0.02085917613738221</v>
      </c>
      <c r="N56" s="14">
        <f t="shared" si="11"/>
        <v>698.1900000000023</v>
      </c>
    </row>
    <row r="57" spans="1:14" ht="15">
      <c r="A57" s="1">
        <v>56</v>
      </c>
      <c r="B57" s="23" t="s">
        <v>148</v>
      </c>
      <c r="C57" s="10">
        <v>1491</v>
      </c>
      <c r="D57" s="14">
        <v>1795</v>
      </c>
      <c r="E57" s="11">
        <v>1848</v>
      </c>
      <c r="F57" s="130">
        <f>E57/4a_İl!E57</f>
        <v>0.10407749493129083</v>
      </c>
      <c r="G57" s="79">
        <f t="shared" si="6"/>
        <v>0.0006189254543140578</v>
      </c>
      <c r="H57" s="41">
        <f t="shared" si="7"/>
        <v>0.23943661971830985</v>
      </c>
      <c r="I57" s="10">
        <f t="shared" si="8"/>
        <v>357</v>
      </c>
      <c r="J57" s="35">
        <f t="shared" si="9"/>
        <v>0.0011668573296290243</v>
      </c>
      <c r="K57" s="14">
        <v>1721.693</v>
      </c>
      <c r="L57" s="11">
        <v>1758.695</v>
      </c>
      <c r="M57" s="35">
        <f t="shared" si="10"/>
        <v>0.021491636429955836</v>
      </c>
      <c r="N57" s="14">
        <f t="shared" si="11"/>
        <v>37.00199999999995</v>
      </c>
    </row>
    <row r="58" spans="1:14" ht="15">
      <c r="A58" s="1">
        <v>57</v>
      </c>
      <c r="B58" s="23" t="s">
        <v>149</v>
      </c>
      <c r="C58" s="10">
        <v>5041</v>
      </c>
      <c r="D58" s="14">
        <v>5836</v>
      </c>
      <c r="E58" s="11">
        <v>5829</v>
      </c>
      <c r="F58" s="130">
        <f>E58/4a_İl!E58</f>
        <v>0.26770460181868283</v>
      </c>
      <c r="G58" s="79">
        <f t="shared" si="6"/>
        <v>0.0019522275287860622</v>
      </c>
      <c r="H58" s="41">
        <f t="shared" si="7"/>
        <v>0.15631819083515175</v>
      </c>
      <c r="I58" s="10">
        <f t="shared" si="8"/>
        <v>788</v>
      </c>
      <c r="J58" s="35">
        <f t="shared" si="9"/>
        <v>0.002575584245791796</v>
      </c>
      <c r="K58" s="14">
        <v>5879.003</v>
      </c>
      <c r="L58" s="11">
        <v>5955.983</v>
      </c>
      <c r="M58" s="35">
        <f t="shared" si="10"/>
        <v>0.0130940569344837</v>
      </c>
      <c r="N58" s="14">
        <f t="shared" si="11"/>
        <v>76.98000000000047</v>
      </c>
    </row>
    <row r="59" spans="1:14" ht="15">
      <c r="A59" s="1">
        <v>58</v>
      </c>
      <c r="B59" s="23" t="s">
        <v>150</v>
      </c>
      <c r="C59" s="10">
        <v>8490</v>
      </c>
      <c r="D59" s="14">
        <v>9906</v>
      </c>
      <c r="E59" s="11">
        <v>9713</v>
      </c>
      <c r="F59" s="130">
        <f>E59/4a_İl!E59</f>
        <v>0.1703288031565103</v>
      </c>
      <c r="G59" s="79">
        <f t="shared" si="6"/>
        <v>0.003253042715234006</v>
      </c>
      <c r="H59" s="41">
        <f t="shared" si="7"/>
        <v>0.14405182567726738</v>
      </c>
      <c r="I59" s="10">
        <f t="shared" si="8"/>
        <v>1223</v>
      </c>
      <c r="J59" s="35">
        <f t="shared" si="9"/>
        <v>0.003997385193659095</v>
      </c>
      <c r="K59" s="14">
        <v>9899.805</v>
      </c>
      <c r="L59" s="11">
        <v>10001.92</v>
      </c>
      <c r="M59" s="35">
        <f t="shared" si="10"/>
        <v>0.01031484963592715</v>
      </c>
      <c r="N59" s="14">
        <f t="shared" si="11"/>
        <v>102.11499999999978</v>
      </c>
    </row>
    <row r="60" spans="1:14" ht="15">
      <c r="A60" s="1">
        <v>59</v>
      </c>
      <c r="B60" s="23" t="s">
        <v>151</v>
      </c>
      <c r="C60" s="10">
        <v>54945</v>
      </c>
      <c r="D60" s="14">
        <v>60513</v>
      </c>
      <c r="E60" s="11">
        <v>60297</v>
      </c>
      <c r="F60" s="130">
        <f>E60/4a_İl!E60</f>
        <v>0.288106762484053</v>
      </c>
      <c r="G60" s="79">
        <f t="shared" si="6"/>
        <v>0.02019445244522443</v>
      </c>
      <c r="H60" s="41">
        <f t="shared" si="7"/>
        <v>0.0974064974064974</v>
      </c>
      <c r="I60" s="10">
        <f t="shared" si="8"/>
        <v>5352</v>
      </c>
      <c r="J60" s="35">
        <f t="shared" si="9"/>
        <v>0.01749305442065697</v>
      </c>
      <c r="K60" s="14">
        <v>60892.65</v>
      </c>
      <c r="L60" s="11">
        <v>61356.99</v>
      </c>
      <c r="M60" s="35">
        <f t="shared" si="10"/>
        <v>0.0076255508669764984</v>
      </c>
      <c r="N60" s="14">
        <f t="shared" si="11"/>
        <v>464.3399999999965</v>
      </c>
    </row>
    <row r="61" spans="1:14" ht="15">
      <c r="A61" s="1">
        <v>60</v>
      </c>
      <c r="B61" s="23" t="s">
        <v>152</v>
      </c>
      <c r="C61" s="10">
        <v>8465</v>
      </c>
      <c r="D61" s="14">
        <v>9262</v>
      </c>
      <c r="E61" s="11">
        <v>9328</v>
      </c>
      <c r="F61" s="130">
        <f>E61/4a_İl!E61</f>
        <v>0.21112192472217822</v>
      </c>
      <c r="G61" s="79">
        <f t="shared" si="6"/>
        <v>0.0031240999122519107</v>
      </c>
      <c r="H61" s="41">
        <f t="shared" si="7"/>
        <v>0.10194920259893679</v>
      </c>
      <c r="I61" s="10">
        <f t="shared" si="8"/>
        <v>863</v>
      </c>
      <c r="J61" s="35">
        <f t="shared" si="9"/>
        <v>0.0028207223402516753</v>
      </c>
      <c r="K61" s="14">
        <v>9316.828</v>
      </c>
      <c r="L61" s="11">
        <v>9437.469</v>
      </c>
      <c r="M61" s="35">
        <f t="shared" si="10"/>
        <v>0.012948720315540828</v>
      </c>
      <c r="N61" s="14">
        <f t="shared" si="11"/>
        <v>120.64099999999962</v>
      </c>
    </row>
    <row r="62" spans="1:14" ht="15">
      <c r="A62" s="1">
        <v>61</v>
      </c>
      <c r="B62" s="23" t="s">
        <v>153</v>
      </c>
      <c r="C62" s="10">
        <v>22535</v>
      </c>
      <c r="D62" s="14">
        <v>23797</v>
      </c>
      <c r="E62" s="11">
        <v>23442</v>
      </c>
      <c r="F62" s="130">
        <f>E62/4a_İl!E62</f>
        <v>0.2335884252062657</v>
      </c>
      <c r="G62" s="79">
        <f t="shared" si="6"/>
        <v>0.007851109577938388</v>
      </c>
      <c r="H62" s="41">
        <f t="shared" si="7"/>
        <v>0.04024850232970934</v>
      </c>
      <c r="I62" s="10">
        <f t="shared" si="8"/>
        <v>907</v>
      </c>
      <c r="J62" s="35">
        <f t="shared" si="9"/>
        <v>0.0029645366890014707</v>
      </c>
      <c r="K62" s="14">
        <v>23797.97</v>
      </c>
      <c r="L62" s="11">
        <v>23674.06</v>
      </c>
      <c r="M62" s="35">
        <f t="shared" si="10"/>
        <v>-0.005206746625867662</v>
      </c>
      <c r="N62" s="14">
        <f t="shared" si="11"/>
        <v>-123.90999999999985</v>
      </c>
    </row>
    <row r="63" spans="1:14" ht="15">
      <c r="A63" s="1">
        <v>62</v>
      </c>
      <c r="B63" s="23" t="s">
        <v>154</v>
      </c>
      <c r="C63" s="10">
        <v>1263</v>
      </c>
      <c r="D63" s="14">
        <v>1762</v>
      </c>
      <c r="E63" s="11">
        <v>1757</v>
      </c>
      <c r="F63" s="130">
        <f>E63/4a_İl!E63</f>
        <v>0.29962482946793995</v>
      </c>
      <c r="G63" s="79">
        <f t="shared" si="6"/>
        <v>0.0005884480645182898</v>
      </c>
      <c r="H63" s="41">
        <f t="shared" si="7"/>
        <v>0.391132224861441</v>
      </c>
      <c r="I63" s="10">
        <f t="shared" si="8"/>
        <v>494</v>
      </c>
      <c r="J63" s="35">
        <f t="shared" si="9"/>
        <v>0.0016146429155090701</v>
      </c>
      <c r="K63" s="14">
        <v>1889.222</v>
      </c>
      <c r="L63" s="11">
        <v>1876.142</v>
      </c>
      <c r="M63" s="35">
        <f t="shared" si="10"/>
        <v>-0.00692348490542664</v>
      </c>
      <c r="N63" s="14">
        <f t="shared" si="11"/>
        <v>-13.079999999999927</v>
      </c>
    </row>
    <row r="64" spans="1:14" ht="15">
      <c r="A64" s="1">
        <v>63</v>
      </c>
      <c r="B64" s="23" t="s">
        <v>155</v>
      </c>
      <c r="C64" s="10">
        <v>10512</v>
      </c>
      <c r="D64" s="14">
        <v>12385</v>
      </c>
      <c r="E64" s="11">
        <v>12436</v>
      </c>
      <c r="F64" s="130">
        <f>E64/4a_İl!E64</f>
        <v>0.12449071525101356</v>
      </c>
      <c r="G64" s="79">
        <f t="shared" si="6"/>
        <v>0.004165019994507371</v>
      </c>
      <c r="H64" s="41">
        <f t="shared" si="7"/>
        <v>0.1830289193302892</v>
      </c>
      <c r="I64" s="10">
        <f t="shared" si="8"/>
        <v>1924</v>
      </c>
      <c r="J64" s="35">
        <f t="shared" si="9"/>
        <v>0.006288609249877431</v>
      </c>
      <c r="K64" s="14">
        <v>11271.48</v>
      </c>
      <c r="L64" s="11">
        <v>11506.62</v>
      </c>
      <c r="M64" s="35">
        <f t="shared" si="10"/>
        <v>0.020861501772615598</v>
      </c>
      <c r="N64" s="14">
        <f t="shared" si="11"/>
        <v>235.14000000000124</v>
      </c>
    </row>
    <row r="65" spans="1:14" ht="15">
      <c r="A65" s="1">
        <v>64</v>
      </c>
      <c r="B65" s="23" t="s">
        <v>156</v>
      </c>
      <c r="C65" s="10">
        <v>12038</v>
      </c>
      <c r="D65" s="14">
        <v>13100</v>
      </c>
      <c r="E65" s="11">
        <v>12951</v>
      </c>
      <c r="F65" s="130">
        <f>E65/4a_İl!E65</f>
        <v>0.2624262932868635</v>
      </c>
      <c r="G65" s="79">
        <f t="shared" si="6"/>
        <v>0.0043375019257691355</v>
      </c>
      <c r="H65" s="41">
        <f t="shared" si="7"/>
        <v>0.07584316331616547</v>
      </c>
      <c r="I65" s="10">
        <f t="shared" si="8"/>
        <v>913</v>
      </c>
      <c r="J65" s="35">
        <f t="shared" si="9"/>
        <v>0.0029841477365582614</v>
      </c>
      <c r="K65" s="14">
        <v>13211.03</v>
      </c>
      <c r="L65" s="11">
        <v>13204.17</v>
      </c>
      <c r="M65" s="35">
        <f t="shared" si="10"/>
        <v>-0.0005192630703283984</v>
      </c>
      <c r="N65" s="14">
        <f t="shared" si="11"/>
        <v>-6.860000000000582</v>
      </c>
    </row>
    <row r="66" spans="1:14" ht="15">
      <c r="A66" s="1">
        <v>65</v>
      </c>
      <c r="B66" s="23" t="s">
        <v>157</v>
      </c>
      <c r="C66" s="10">
        <v>4528</v>
      </c>
      <c r="D66" s="14">
        <v>6801</v>
      </c>
      <c r="E66" s="11">
        <v>6858</v>
      </c>
      <c r="F66" s="130">
        <f>E66/4a_İl!E66</f>
        <v>0.1223310322684219</v>
      </c>
      <c r="G66" s="79">
        <f aca="true" t="shared" si="12" ref="G66:G83">E66/$E$83</f>
        <v>0.002296856474938208</v>
      </c>
      <c r="H66" s="41">
        <f aca="true" t="shared" si="13" ref="H66:H83">(E66-C66)/C66</f>
        <v>0.5145759717314488</v>
      </c>
      <c r="I66" s="10">
        <f aca="true" t="shared" si="14" ref="I66:I83">E66-C66</f>
        <v>2330</v>
      </c>
      <c r="J66" s="35">
        <f aca="true" t="shared" si="15" ref="J66:J83">I66/$I$83</f>
        <v>0.00761562346788691</v>
      </c>
      <c r="K66" s="14">
        <v>6605.309</v>
      </c>
      <c r="L66" s="11">
        <v>6669.536</v>
      </c>
      <c r="M66" s="35">
        <f aca="true" t="shared" si="16" ref="M66:M83">(L66-K66)/K66</f>
        <v>0.009723542078046592</v>
      </c>
      <c r="N66" s="14">
        <f aca="true" t="shared" si="17" ref="N66:N83">L66-K66</f>
        <v>64.22699999999986</v>
      </c>
    </row>
    <row r="67" spans="1:14" ht="15">
      <c r="A67" s="1">
        <v>66</v>
      </c>
      <c r="B67" s="23" t="s">
        <v>158</v>
      </c>
      <c r="C67" s="10">
        <v>4379</v>
      </c>
      <c r="D67" s="14">
        <v>5036</v>
      </c>
      <c r="E67" s="11">
        <v>4799</v>
      </c>
      <c r="F67" s="130">
        <f>E67/4a_İl!E67</f>
        <v>0.1628988458927359</v>
      </c>
      <c r="G67" s="79">
        <f t="shared" si="12"/>
        <v>0.0016072636662625343</v>
      </c>
      <c r="H67" s="41">
        <f t="shared" si="13"/>
        <v>0.0959123087462891</v>
      </c>
      <c r="I67" s="10">
        <f t="shared" si="14"/>
        <v>420</v>
      </c>
      <c r="J67" s="35">
        <f t="shared" si="15"/>
        <v>0.0013727733289753228</v>
      </c>
      <c r="K67" s="14">
        <v>4903</v>
      </c>
      <c r="L67" s="11">
        <v>4805.085</v>
      </c>
      <c r="M67" s="35">
        <f t="shared" si="16"/>
        <v>-0.01997042626963083</v>
      </c>
      <c r="N67" s="14">
        <f t="shared" si="17"/>
        <v>-97.91499999999996</v>
      </c>
    </row>
    <row r="68" spans="1:14" ht="15">
      <c r="A68" s="1">
        <v>67</v>
      </c>
      <c r="B68" s="23" t="s">
        <v>159</v>
      </c>
      <c r="C68" s="10">
        <v>13382</v>
      </c>
      <c r="D68" s="14">
        <v>14495</v>
      </c>
      <c r="E68" s="11">
        <v>14578</v>
      </c>
      <c r="F68" s="130">
        <f>E68/4a_İl!E68</f>
        <v>0.18358351803344752</v>
      </c>
      <c r="G68" s="79">
        <f t="shared" si="12"/>
        <v>0.004882410862007757</v>
      </c>
      <c r="H68" s="41">
        <f t="shared" si="13"/>
        <v>0.08937378568225975</v>
      </c>
      <c r="I68" s="10">
        <f t="shared" si="14"/>
        <v>1196</v>
      </c>
      <c r="J68" s="35">
        <f t="shared" si="15"/>
        <v>0.0039091354796535385</v>
      </c>
      <c r="K68" s="14">
        <v>14623.64</v>
      </c>
      <c r="L68" s="11">
        <v>14698.99</v>
      </c>
      <c r="M68" s="35">
        <f t="shared" si="16"/>
        <v>0.005152615901376153</v>
      </c>
      <c r="N68" s="14">
        <f t="shared" si="17"/>
        <v>75.35000000000036</v>
      </c>
    </row>
    <row r="69" spans="1:14" ht="15">
      <c r="A69" s="1">
        <v>68</v>
      </c>
      <c r="B69" s="23" t="s">
        <v>160</v>
      </c>
      <c r="C69" s="10">
        <v>5347</v>
      </c>
      <c r="D69" s="14">
        <v>5861</v>
      </c>
      <c r="E69" s="11">
        <v>5737</v>
      </c>
      <c r="F69" s="130">
        <f>E69/4a_İl!E69</f>
        <v>0.16583321289203642</v>
      </c>
      <c r="G69" s="79">
        <f t="shared" si="12"/>
        <v>0.0019214152226189121</v>
      </c>
      <c r="H69" s="41">
        <f t="shared" si="13"/>
        <v>0.07293809612867028</v>
      </c>
      <c r="I69" s="10">
        <f t="shared" si="14"/>
        <v>390</v>
      </c>
      <c r="J69" s="35">
        <f t="shared" si="15"/>
        <v>0.001274718091191371</v>
      </c>
      <c r="K69" s="14">
        <v>5906.22</v>
      </c>
      <c r="L69" s="11">
        <v>5867.18</v>
      </c>
      <c r="M69" s="35">
        <f t="shared" si="16"/>
        <v>-0.006609980664452046</v>
      </c>
      <c r="N69" s="14">
        <f t="shared" si="17"/>
        <v>-39.039999999999964</v>
      </c>
    </row>
    <row r="70" spans="1:14" ht="15">
      <c r="A70" s="1">
        <v>69</v>
      </c>
      <c r="B70" s="23" t="s">
        <v>161</v>
      </c>
      <c r="C70" s="10">
        <v>684</v>
      </c>
      <c r="D70" s="14">
        <v>1128</v>
      </c>
      <c r="E70" s="11">
        <v>1125</v>
      </c>
      <c r="F70" s="130">
        <f>E70/4a_İl!E70</f>
        <v>0.17716535433070865</v>
      </c>
      <c r="G70" s="79">
        <f t="shared" si="12"/>
        <v>0.0003767809178048241</v>
      </c>
      <c r="H70" s="41">
        <f t="shared" si="13"/>
        <v>0.6447368421052632</v>
      </c>
      <c r="I70" s="10">
        <f t="shared" si="14"/>
        <v>441</v>
      </c>
      <c r="J70" s="35">
        <f t="shared" si="15"/>
        <v>0.001441411995424089</v>
      </c>
      <c r="K70" s="14">
        <v>1105.43</v>
      </c>
      <c r="L70" s="11">
        <v>1102.004</v>
      </c>
      <c r="M70" s="35">
        <f t="shared" si="16"/>
        <v>-0.0030992464470840832</v>
      </c>
      <c r="N70" s="14">
        <f t="shared" si="17"/>
        <v>-3.4260000000001583</v>
      </c>
    </row>
    <row r="71" spans="1:14" ht="15">
      <c r="A71" s="1">
        <v>70</v>
      </c>
      <c r="B71" s="23" t="s">
        <v>162</v>
      </c>
      <c r="C71" s="10">
        <v>9112</v>
      </c>
      <c r="D71" s="14">
        <v>10873</v>
      </c>
      <c r="E71" s="11">
        <v>10797</v>
      </c>
      <c r="F71" s="130">
        <f>E71/4a_İl!E71</f>
        <v>0.3111617049482694</v>
      </c>
      <c r="G71" s="79">
        <f t="shared" si="12"/>
        <v>0.0036160920618121656</v>
      </c>
      <c r="H71" s="41">
        <f t="shared" si="13"/>
        <v>0.1849209833187006</v>
      </c>
      <c r="I71" s="10">
        <f t="shared" si="14"/>
        <v>1685</v>
      </c>
      <c r="J71" s="35">
        <f t="shared" si="15"/>
        <v>0.00550743585553195</v>
      </c>
      <c r="K71" s="14">
        <v>11010.96</v>
      </c>
      <c r="L71" s="11">
        <v>11026.5</v>
      </c>
      <c r="M71" s="35">
        <f t="shared" si="16"/>
        <v>0.0014113210837203</v>
      </c>
      <c r="N71" s="14">
        <f t="shared" si="17"/>
        <v>15.540000000000873</v>
      </c>
    </row>
    <row r="72" spans="1:14" ht="15">
      <c r="A72" s="1">
        <v>71</v>
      </c>
      <c r="B72" s="23" t="s">
        <v>163</v>
      </c>
      <c r="C72" s="10">
        <v>3450</v>
      </c>
      <c r="D72" s="14">
        <v>4156</v>
      </c>
      <c r="E72" s="11">
        <v>4122</v>
      </c>
      <c r="F72" s="130">
        <f>E72/4a_İl!E72</f>
        <v>0.1565514622104064</v>
      </c>
      <c r="G72" s="79">
        <f t="shared" si="12"/>
        <v>0.0013805252828368757</v>
      </c>
      <c r="H72" s="41">
        <f t="shared" si="13"/>
        <v>0.19478260869565217</v>
      </c>
      <c r="I72" s="10">
        <f t="shared" si="14"/>
        <v>672</v>
      </c>
      <c r="J72" s="35">
        <f t="shared" si="15"/>
        <v>0.0021964373263605166</v>
      </c>
      <c r="K72" s="14">
        <v>4022.765</v>
      </c>
      <c r="L72" s="11">
        <v>4064.875</v>
      </c>
      <c r="M72" s="35">
        <f t="shared" si="16"/>
        <v>0.010467924425115594</v>
      </c>
      <c r="N72" s="14">
        <f t="shared" si="17"/>
        <v>42.11000000000013</v>
      </c>
    </row>
    <row r="73" spans="1:14" ht="15">
      <c r="A73" s="1">
        <v>72</v>
      </c>
      <c r="B73" s="23" t="s">
        <v>164</v>
      </c>
      <c r="C73" s="10">
        <v>4060</v>
      </c>
      <c r="D73" s="14">
        <v>5100</v>
      </c>
      <c r="E73" s="11">
        <v>4752</v>
      </c>
      <c r="F73" s="130">
        <f>E73/4a_İl!E73</f>
        <v>0.13578306712003885</v>
      </c>
      <c r="G73" s="79">
        <f t="shared" si="12"/>
        <v>0.001591522596807577</v>
      </c>
      <c r="H73" s="41">
        <f t="shared" si="13"/>
        <v>0.17044334975369457</v>
      </c>
      <c r="I73" s="10">
        <f t="shared" si="14"/>
        <v>692</v>
      </c>
      <c r="J73" s="35">
        <f t="shared" si="15"/>
        <v>0.002261807484883151</v>
      </c>
      <c r="K73" s="14">
        <v>4997.012</v>
      </c>
      <c r="L73" s="11">
        <v>4823.767</v>
      </c>
      <c r="M73" s="35">
        <f t="shared" si="16"/>
        <v>-0.03466971862384959</v>
      </c>
      <c r="N73" s="14">
        <f t="shared" si="17"/>
        <v>-173.2449999999999</v>
      </c>
    </row>
    <row r="74" spans="1:14" ht="15">
      <c r="A74" s="1">
        <v>73</v>
      </c>
      <c r="B74" s="23" t="s">
        <v>165</v>
      </c>
      <c r="C74" s="10">
        <v>1822</v>
      </c>
      <c r="D74" s="14">
        <v>2317</v>
      </c>
      <c r="E74" s="11">
        <v>2326</v>
      </c>
      <c r="F74" s="130">
        <f>E74/4a_İl!E74</f>
        <v>0.09772288043021594</v>
      </c>
      <c r="G74" s="79">
        <f t="shared" si="12"/>
        <v>0.0007790154798346853</v>
      </c>
      <c r="H74" s="41">
        <f t="shared" si="13"/>
        <v>0.27661909989023054</v>
      </c>
      <c r="I74" s="10">
        <f t="shared" si="14"/>
        <v>504</v>
      </c>
      <c r="J74" s="35">
        <f t="shared" si="15"/>
        <v>0.0016473279947703872</v>
      </c>
      <c r="K74" s="14">
        <v>2170.453</v>
      </c>
      <c r="L74" s="11">
        <v>2158.234</v>
      </c>
      <c r="M74" s="35">
        <f t="shared" si="16"/>
        <v>-0.005629700343661001</v>
      </c>
      <c r="N74" s="14">
        <f t="shared" si="17"/>
        <v>-12.219000000000051</v>
      </c>
    </row>
    <row r="75" spans="1:14" ht="15">
      <c r="A75" s="1">
        <v>74</v>
      </c>
      <c r="B75" s="23" t="s">
        <v>166</v>
      </c>
      <c r="C75" s="10">
        <v>5486</v>
      </c>
      <c r="D75" s="14">
        <v>6229</v>
      </c>
      <c r="E75" s="11">
        <v>6434</v>
      </c>
      <c r="F75" s="130">
        <f>E75/4a_İl!E75</f>
        <v>0.260127759359586</v>
      </c>
      <c r="G75" s="79">
        <f t="shared" si="12"/>
        <v>0.002154851933472212</v>
      </c>
      <c r="H75" s="41">
        <f t="shared" si="13"/>
        <v>0.17280349981771784</v>
      </c>
      <c r="I75" s="10">
        <f t="shared" si="14"/>
        <v>948</v>
      </c>
      <c r="J75" s="35">
        <f t="shared" si="15"/>
        <v>0.0030985455139728715</v>
      </c>
      <c r="K75" s="14">
        <v>6248.599</v>
      </c>
      <c r="L75" s="11">
        <v>6348.251</v>
      </c>
      <c r="M75" s="35">
        <f t="shared" si="16"/>
        <v>0.015947894880116335</v>
      </c>
      <c r="N75" s="14">
        <f t="shared" si="17"/>
        <v>99.65200000000004</v>
      </c>
    </row>
    <row r="76" spans="1:14" ht="15">
      <c r="A76" s="1">
        <v>75</v>
      </c>
      <c r="B76" s="23" t="s">
        <v>167</v>
      </c>
      <c r="C76" s="10">
        <v>1040</v>
      </c>
      <c r="D76" s="14">
        <v>1571</v>
      </c>
      <c r="E76" s="11">
        <v>1543</v>
      </c>
      <c r="F76" s="130">
        <f>E76/4a_İl!E76</f>
        <v>0.23568046433480982</v>
      </c>
      <c r="G76" s="79">
        <f t="shared" si="12"/>
        <v>0.0005167759610425277</v>
      </c>
      <c r="H76" s="41">
        <f t="shared" si="13"/>
        <v>0.48365384615384616</v>
      </c>
      <c r="I76" s="10">
        <f t="shared" si="14"/>
        <v>503</v>
      </c>
      <c r="J76" s="35">
        <f t="shared" si="15"/>
        <v>0.0016440594868442557</v>
      </c>
      <c r="K76" s="14">
        <v>1515.937</v>
      </c>
      <c r="L76" s="11">
        <v>1443.218</v>
      </c>
      <c r="M76" s="35">
        <f t="shared" si="16"/>
        <v>-0.047969671562868264</v>
      </c>
      <c r="N76" s="14">
        <f t="shared" si="17"/>
        <v>-72.71899999999982</v>
      </c>
    </row>
    <row r="77" spans="1:14" ht="15">
      <c r="A77" s="1">
        <v>76</v>
      </c>
      <c r="B77" s="23" t="s">
        <v>168</v>
      </c>
      <c r="C77" s="10">
        <v>1919</v>
      </c>
      <c r="D77" s="14">
        <v>2087</v>
      </c>
      <c r="E77" s="11">
        <v>2081</v>
      </c>
      <c r="F77" s="130">
        <f>E77/4a_İl!E77</f>
        <v>0.18211254047431522</v>
      </c>
      <c r="G77" s="79">
        <f t="shared" si="12"/>
        <v>0.0006969609688460792</v>
      </c>
      <c r="H77" s="41">
        <f t="shared" si="13"/>
        <v>0.08441896821261073</v>
      </c>
      <c r="I77" s="10">
        <f t="shared" si="14"/>
        <v>162</v>
      </c>
      <c r="J77" s="35">
        <f t="shared" si="15"/>
        <v>0.0005294982840333388</v>
      </c>
      <c r="K77" s="14">
        <v>2037.133</v>
      </c>
      <c r="L77" s="11">
        <v>2007.813</v>
      </c>
      <c r="M77" s="35">
        <f t="shared" si="16"/>
        <v>-0.014392776514837242</v>
      </c>
      <c r="N77" s="14">
        <f t="shared" si="17"/>
        <v>-29.319999999999936</v>
      </c>
    </row>
    <row r="78" spans="1:14" ht="15">
      <c r="A78" s="1">
        <v>77</v>
      </c>
      <c r="B78" s="23" t="s">
        <v>169</v>
      </c>
      <c r="C78" s="10">
        <v>7953</v>
      </c>
      <c r="D78" s="14">
        <v>9082</v>
      </c>
      <c r="E78" s="11">
        <v>9213</v>
      </c>
      <c r="F78" s="130">
        <f>E78/4a_İl!E78</f>
        <v>0.24987117246616583</v>
      </c>
      <c r="G78" s="79">
        <f t="shared" si="12"/>
        <v>0.003085584529542973</v>
      </c>
      <c r="H78" s="41">
        <f t="shared" si="13"/>
        <v>0.15843078083741985</v>
      </c>
      <c r="I78" s="10">
        <f t="shared" si="14"/>
        <v>1260</v>
      </c>
      <c r="J78" s="35">
        <f t="shared" si="15"/>
        <v>0.0041183199869259685</v>
      </c>
      <c r="K78" s="14">
        <v>9103.182</v>
      </c>
      <c r="L78" s="11">
        <v>9297.166</v>
      </c>
      <c r="M78" s="35">
        <f t="shared" si="16"/>
        <v>0.021309471786898092</v>
      </c>
      <c r="N78" s="14">
        <f t="shared" si="17"/>
        <v>193.98399999999856</v>
      </c>
    </row>
    <row r="79" spans="1:14" ht="15">
      <c r="A79" s="1">
        <v>78</v>
      </c>
      <c r="B79" s="23" t="s">
        <v>170</v>
      </c>
      <c r="C79" s="10">
        <v>5648</v>
      </c>
      <c r="D79" s="14">
        <v>6384</v>
      </c>
      <c r="E79" s="11">
        <v>6528</v>
      </c>
      <c r="F79" s="130">
        <f>E79/4a_İl!E79</f>
        <v>0.2044600350789276</v>
      </c>
      <c r="G79" s="79">
        <f t="shared" si="12"/>
        <v>0.002186334072382126</v>
      </c>
      <c r="H79" s="41">
        <f t="shared" si="13"/>
        <v>0.1558073654390935</v>
      </c>
      <c r="I79" s="10">
        <f t="shared" si="14"/>
        <v>880</v>
      </c>
      <c r="J79" s="35">
        <f t="shared" si="15"/>
        <v>0.0028762869749959143</v>
      </c>
      <c r="K79" s="14">
        <v>6440.168</v>
      </c>
      <c r="L79" s="11">
        <v>6591.79</v>
      </c>
      <c r="M79" s="35">
        <f t="shared" si="16"/>
        <v>0.023543174650102344</v>
      </c>
      <c r="N79" s="14">
        <f t="shared" si="17"/>
        <v>151.6220000000003</v>
      </c>
    </row>
    <row r="80" spans="1:14" ht="15">
      <c r="A80" s="1">
        <v>79</v>
      </c>
      <c r="B80" s="23" t="s">
        <v>171</v>
      </c>
      <c r="C80" s="10">
        <v>1470</v>
      </c>
      <c r="D80" s="14">
        <v>1787</v>
      </c>
      <c r="E80" s="11">
        <v>1642</v>
      </c>
      <c r="F80" s="130">
        <f>E80/4a_İl!E80</f>
        <v>0.16452905811623247</v>
      </c>
      <c r="G80" s="79">
        <f t="shared" si="12"/>
        <v>0.0005499326818093522</v>
      </c>
      <c r="H80" s="41">
        <f t="shared" si="13"/>
        <v>0.11700680272108843</v>
      </c>
      <c r="I80" s="10">
        <f t="shared" si="14"/>
        <v>172</v>
      </c>
      <c r="J80" s="35">
        <f t="shared" si="15"/>
        <v>0.000562183363294656</v>
      </c>
      <c r="K80" s="14">
        <v>1553.974</v>
      </c>
      <c r="L80" s="11">
        <v>1477.731</v>
      </c>
      <c r="M80" s="35">
        <f t="shared" si="16"/>
        <v>-0.04906324044031621</v>
      </c>
      <c r="N80" s="14">
        <f t="shared" si="17"/>
        <v>-76.24299999999994</v>
      </c>
    </row>
    <row r="81" spans="1:14" ht="15">
      <c r="A81" s="1">
        <v>80</v>
      </c>
      <c r="B81" s="23" t="s">
        <v>172</v>
      </c>
      <c r="C81" s="10">
        <v>8352</v>
      </c>
      <c r="D81" s="14">
        <v>9088</v>
      </c>
      <c r="E81" s="11">
        <v>8986</v>
      </c>
      <c r="F81" s="130">
        <f>E81/4a_İl!E81</f>
        <v>0.18928654182377352</v>
      </c>
      <c r="G81" s="79">
        <f t="shared" si="12"/>
        <v>0.0030095585132392444</v>
      </c>
      <c r="H81" s="41">
        <f t="shared" si="13"/>
        <v>0.07590996168582376</v>
      </c>
      <c r="I81" s="10">
        <f t="shared" si="14"/>
        <v>634</v>
      </c>
      <c r="J81" s="35">
        <f t="shared" si="15"/>
        <v>0.002072234025167511</v>
      </c>
      <c r="K81" s="14">
        <v>8774.052</v>
      </c>
      <c r="L81" s="11">
        <v>8807.978</v>
      </c>
      <c r="M81" s="35">
        <f t="shared" si="16"/>
        <v>0.003866628554287059</v>
      </c>
      <c r="N81" s="14">
        <f t="shared" si="17"/>
        <v>33.925999999999476</v>
      </c>
    </row>
    <row r="82" spans="1:14" ht="15.75" thickBot="1">
      <c r="A82" s="48">
        <v>81</v>
      </c>
      <c r="B82" s="49" t="s">
        <v>173</v>
      </c>
      <c r="C82" s="10">
        <v>16865</v>
      </c>
      <c r="D82" s="14">
        <v>19139</v>
      </c>
      <c r="E82" s="11">
        <v>19177</v>
      </c>
      <c r="F82" s="130">
        <f>E82/4a_İl!E82</f>
        <v>0.30699900746005826</v>
      </c>
      <c r="G82" s="79">
        <f>E82/$E$83</f>
        <v>0.0064226912539938775</v>
      </c>
      <c r="H82" s="41">
        <f t="shared" si="13"/>
        <v>0.13708864512303587</v>
      </c>
      <c r="I82" s="10">
        <f t="shared" si="14"/>
        <v>2312</v>
      </c>
      <c r="J82" s="35">
        <f t="shared" si="15"/>
        <v>0.0075567903252165385</v>
      </c>
      <c r="K82" s="14">
        <v>19165.7</v>
      </c>
      <c r="L82" s="11">
        <v>19473.3</v>
      </c>
      <c r="M82" s="35">
        <f t="shared" si="16"/>
        <v>0.016049505105474808</v>
      </c>
      <c r="N82" s="14">
        <f t="shared" si="17"/>
        <v>307.59999999999854</v>
      </c>
    </row>
    <row r="83" spans="1:14" ht="15.75" thickBot="1">
      <c r="A83" s="165" t="s">
        <v>174</v>
      </c>
      <c r="B83" s="166"/>
      <c r="C83" s="56">
        <v>2679870</v>
      </c>
      <c r="D83" s="55">
        <v>2995687</v>
      </c>
      <c r="E83" s="106">
        <v>2985820</v>
      </c>
      <c r="F83" s="131">
        <f>E83/4a_İl!E83</f>
        <v>0.2541546923308582</v>
      </c>
      <c r="G83" s="80">
        <f t="shared" si="12"/>
        <v>1</v>
      </c>
      <c r="H83" s="43">
        <f t="shared" si="13"/>
        <v>0.11416598566348368</v>
      </c>
      <c r="I83" s="56">
        <f t="shared" si="14"/>
        <v>305950</v>
      </c>
      <c r="J83" s="37">
        <f t="shared" si="15"/>
        <v>1</v>
      </c>
      <c r="K83" s="55">
        <v>3027594</v>
      </c>
      <c r="L83" s="106">
        <v>3049667</v>
      </c>
      <c r="M83" s="37">
        <f t="shared" si="16"/>
        <v>0.007290607657433592</v>
      </c>
      <c r="N83" s="55">
        <f t="shared" si="17"/>
        <v>22073</v>
      </c>
    </row>
    <row r="84" spans="10:14" ht="15">
      <c r="J84" s="63"/>
      <c r="K84" s="64"/>
      <c r="L84" s="134"/>
      <c r="M84" s="63"/>
      <c r="N84" s="64"/>
    </row>
    <row r="85" spans="10:14" ht="15">
      <c r="J85" s="63"/>
      <c r="K85" s="64"/>
      <c r="L85" s="64"/>
      <c r="M85" s="63"/>
      <c r="N85" s="64"/>
    </row>
    <row r="86" spans="10:14" ht="15">
      <c r="J86" s="63"/>
      <c r="K86" s="64"/>
      <c r="L86" s="64"/>
      <c r="M86" s="63"/>
      <c r="N86" s="64"/>
    </row>
    <row r="87" spans="10:14" ht="15">
      <c r="J87" s="63"/>
      <c r="K87" s="64"/>
      <c r="L87" s="64"/>
      <c r="M87" s="63"/>
      <c r="N87" s="64"/>
    </row>
    <row r="88" spans="10:14" ht="15">
      <c r="J88" s="63"/>
      <c r="K88" s="64"/>
      <c r="L88" s="64"/>
      <c r="M88" s="63"/>
      <c r="N88" s="64"/>
    </row>
    <row r="89" spans="10:14" ht="15">
      <c r="J89" s="63"/>
      <c r="K89" s="64"/>
      <c r="L89" s="64"/>
      <c r="M89" s="63"/>
      <c r="N89" s="64"/>
    </row>
  </sheetData>
  <sheetProtection/>
  <autoFilter ref="A1:N83"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Q13" sqref="Q13"/>
    </sheetView>
  </sheetViews>
  <sheetFormatPr defaultColWidth="8.8515625" defaultRowHeight="15"/>
  <cols>
    <col min="1" max="1" width="18.28125" style="0" bestFit="1" customWidth="1"/>
    <col min="2" max="2" width="12.00390625" style="0" bestFit="1" customWidth="1"/>
    <col min="3" max="3" width="12.00390625" style="0" customWidth="1"/>
    <col min="4" max="4" width="12.00390625" style="0" bestFit="1" customWidth="1"/>
    <col min="5" max="5" width="22.421875" style="0" customWidth="1"/>
    <col min="6" max="6" width="26.421875" style="0" bestFit="1" customWidth="1"/>
    <col min="7" max="7" width="27.421875" style="0" customWidth="1"/>
  </cols>
  <sheetData>
    <row r="1" spans="1:7" ht="30.75" thickBot="1">
      <c r="A1" s="27" t="s">
        <v>175</v>
      </c>
      <c r="B1" s="75">
        <v>40940</v>
      </c>
      <c r="C1" s="95">
        <v>41275</v>
      </c>
      <c r="D1" s="103">
        <v>41306</v>
      </c>
      <c r="E1" s="42" t="s">
        <v>297</v>
      </c>
      <c r="F1" s="15" t="s">
        <v>324</v>
      </c>
      <c r="G1" s="44" t="s">
        <v>325</v>
      </c>
    </row>
    <row r="2" spans="1:7" ht="15">
      <c r="A2" s="32" t="s">
        <v>176</v>
      </c>
      <c r="B2" s="3">
        <v>1024</v>
      </c>
      <c r="C2" s="13">
        <v>1479</v>
      </c>
      <c r="D2" s="3">
        <v>1296</v>
      </c>
      <c r="E2" s="35">
        <f aca="true" t="shared" si="0" ref="E2:E33">D2/$D$83</f>
        <v>0.022544619559544933</v>
      </c>
      <c r="F2" s="36">
        <f aca="true" t="shared" si="1" ref="F2:F33">(D2-B2)/B2</f>
        <v>0.265625</v>
      </c>
      <c r="G2" s="13">
        <f aca="true" t="shared" si="2" ref="G2:G33">D2-B2</f>
        <v>272</v>
      </c>
    </row>
    <row r="3" spans="1:7" ht="15">
      <c r="A3" s="32" t="s">
        <v>177</v>
      </c>
      <c r="B3" s="3">
        <v>141</v>
      </c>
      <c r="C3" s="14">
        <v>463</v>
      </c>
      <c r="D3" s="3">
        <v>186</v>
      </c>
      <c r="E3" s="35">
        <f t="shared" si="0"/>
        <v>0.003235570399749504</v>
      </c>
      <c r="F3" s="36">
        <f t="shared" si="1"/>
        <v>0.3191489361702128</v>
      </c>
      <c r="G3" s="14">
        <f t="shared" si="2"/>
        <v>45</v>
      </c>
    </row>
    <row r="4" spans="1:7" ht="15">
      <c r="A4" s="32" t="s">
        <v>178</v>
      </c>
      <c r="B4" s="3">
        <v>243</v>
      </c>
      <c r="C4" s="14">
        <v>567</v>
      </c>
      <c r="D4" s="3">
        <v>311</v>
      </c>
      <c r="E4" s="35">
        <f t="shared" si="0"/>
        <v>0.00541001287269944</v>
      </c>
      <c r="F4" s="36">
        <f t="shared" si="1"/>
        <v>0.27983539094650206</v>
      </c>
      <c r="G4" s="14">
        <f t="shared" si="2"/>
        <v>68</v>
      </c>
    </row>
    <row r="5" spans="1:7" ht="15">
      <c r="A5" s="32" t="s">
        <v>179</v>
      </c>
      <c r="B5" s="3">
        <v>25</v>
      </c>
      <c r="C5" s="14">
        <v>109</v>
      </c>
      <c r="D5" s="3">
        <v>77</v>
      </c>
      <c r="E5" s="35">
        <f t="shared" si="0"/>
        <v>0.0013394565633371603</v>
      </c>
      <c r="F5" s="36">
        <f t="shared" si="1"/>
        <v>2.08</v>
      </c>
      <c r="G5" s="14">
        <f t="shared" si="2"/>
        <v>52</v>
      </c>
    </row>
    <row r="6" spans="1:7" ht="15">
      <c r="A6" s="32" t="s">
        <v>180</v>
      </c>
      <c r="B6" s="3">
        <v>80</v>
      </c>
      <c r="C6" s="14">
        <v>290</v>
      </c>
      <c r="D6" s="3">
        <v>132</v>
      </c>
      <c r="E6" s="35">
        <f t="shared" si="0"/>
        <v>0.002296211251435132</v>
      </c>
      <c r="F6" s="36">
        <f t="shared" si="1"/>
        <v>0.65</v>
      </c>
      <c r="G6" s="14">
        <f t="shared" si="2"/>
        <v>52</v>
      </c>
    </row>
    <row r="7" spans="1:7" ht="15">
      <c r="A7" s="32" t="s">
        <v>181</v>
      </c>
      <c r="B7" s="3">
        <v>90</v>
      </c>
      <c r="C7" s="14">
        <v>210</v>
      </c>
      <c r="D7" s="3">
        <v>171</v>
      </c>
      <c r="E7" s="35">
        <f t="shared" si="0"/>
        <v>0.002974637302995512</v>
      </c>
      <c r="F7" s="36">
        <f t="shared" si="1"/>
        <v>0.9</v>
      </c>
      <c r="G7" s="14">
        <f t="shared" si="2"/>
        <v>81</v>
      </c>
    </row>
    <row r="8" spans="1:7" ht="15">
      <c r="A8" s="32" t="s">
        <v>182</v>
      </c>
      <c r="B8" s="3">
        <v>2972</v>
      </c>
      <c r="C8" s="14">
        <v>6329</v>
      </c>
      <c r="D8" s="3">
        <v>4231</v>
      </c>
      <c r="E8" s="35">
        <f t="shared" si="0"/>
        <v>0.07360052882440943</v>
      </c>
      <c r="F8" s="36">
        <f t="shared" si="1"/>
        <v>0.4236204576043069</v>
      </c>
      <c r="G8" s="14">
        <f t="shared" si="2"/>
        <v>1259</v>
      </c>
    </row>
    <row r="9" spans="1:7" ht="15">
      <c r="A9" s="32" t="s">
        <v>183</v>
      </c>
      <c r="B9" s="3">
        <v>1431</v>
      </c>
      <c r="C9" s="14">
        <v>4367</v>
      </c>
      <c r="D9" s="3">
        <v>2242</v>
      </c>
      <c r="E9" s="35">
        <f t="shared" si="0"/>
        <v>0.03900080019483004</v>
      </c>
      <c r="F9" s="36">
        <f t="shared" si="1"/>
        <v>0.5667365478686234</v>
      </c>
      <c r="G9" s="14">
        <f t="shared" si="2"/>
        <v>811</v>
      </c>
    </row>
    <row r="10" spans="1:7" ht="15">
      <c r="A10" s="32" t="s">
        <v>184</v>
      </c>
      <c r="B10" s="3">
        <v>15</v>
      </c>
      <c r="C10" s="14">
        <v>34</v>
      </c>
      <c r="D10" s="3">
        <v>11</v>
      </c>
      <c r="E10" s="35">
        <f t="shared" si="0"/>
        <v>0.00019135093761959434</v>
      </c>
      <c r="F10" s="36">
        <f t="shared" si="1"/>
        <v>-0.26666666666666666</v>
      </c>
      <c r="G10" s="14">
        <f t="shared" si="2"/>
        <v>-4</v>
      </c>
    </row>
    <row r="11" spans="1:7" ht="15">
      <c r="A11" s="32" t="s">
        <v>185</v>
      </c>
      <c r="B11" s="3">
        <v>108</v>
      </c>
      <c r="C11" s="14">
        <v>222</v>
      </c>
      <c r="D11" s="3">
        <v>156</v>
      </c>
      <c r="E11" s="35">
        <f t="shared" si="0"/>
        <v>0.0027137042062415195</v>
      </c>
      <c r="F11" s="36">
        <f t="shared" si="1"/>
        <v>0.4444444444444444</v>
      </c>
      <c r="G11" s="14">
        <f t="shared" si="2"/>
        <v>48</v>
      </c>
    </row>
    <row r="12" spans="1:7" ht="15">
      <c r="A12" s="32" t="s">
        <v>186</v>
      </c>
      <c r="B12" s="3">
        <v>340</v>
      </c>
      <c r="C12" s="14">
        <v>1109</v>
      </c>
      <c r="D12" s="3">
        <v>526</v>
      </c>
      <c r="E12" s="35">
        <f t="shared" si="0"/>
        <v>0.009150053926173329</v>
      </c>
      <c r="F12" s="36">
        <f t="shared" si="1"/>
        <v>0.5470588235294118</v>
      </c>
      <c r="G12" s="14">
        <f t="shared" si="2"/>
        <v>186</v>
      </c>
    </row>
    <row r="13" spans="1:7" ht="15">
      <c r="A13" s="32" t="s">
        <v>187</v>
      </c>
      <c r="B13" s="3">
        <v>432</v>
      </c>
      <c r="C13" s="14">
        <v>1071</v>
      </c>
      <c r="D13" s="3">
        <v>517</v>
      </c>
      <c r="E13" s="35">
        <f t="shared" si="0"/>
        <v>0.008993494068120934</v>
      </c>
      <c r="F13" s="36">
        <f t="shared" si="1"/>
        <v>0.19675925925925927</v>
      </c>
      <c r="G13" s="14">
        <f t="shared" si="2"/>
        <v>85</v>
      </c>
    </row>
    <row r="14" spans="1:7" ht="15">
      <c r="A14" s="32" t="s">
        <v>188</v>
      </c>
      <c r="B14" s="3">
        <v>58</v>
      </c>
      <c r="C14" s="14">
        <v>212</v>
      </c>
      <c r="D14" s="3">
        <v>96</v>
      </c>
      <c r="E14" s="35">
        <f t="shared" si="0"/>
        <v>0.0016699718192255506</v>
      </c>
      <c r="F14" s="36">
        <f t="shared" si="1"/>
        <v>0.6551724137931034</v>
      </c>
      <c r="G14" s="14">
        <f t="shared" si="2"/>
        <v>38</v>
      </c>
    </row>
    <row r="15" spans="1:7" ht="15">
      <c r="A15" s="32" t="s">
        <v>189</v>
      </c>
      <c r="B15" s="3">
        <v>109</v>
      </c>
      <c r="C15" s="14">
        <v>551</v>
      </c>
      <c r="D15" s="3">
        <v>398</v>
      </c>
      <c r="E15" s="35">
        <f t="shared" si="0"/>
        <v>0.006923424833872595</v>
      </c>
      <c r="F15" s="36">
        <f t="shared" si="1"/>
        <v>2.6513761467889907</v>
      </c>
      <c r="G15" s="14">
        <f t="shared" si="2"/>
        <v>289</v>
      </c>
    </row>
    <row r="16" spans="1:7" ht="15">
      <c r="A16" s="32" t="s">
        <v>190</v>
      </c>
      <c r="B16" s="3">
        <v>10</v>
      </c>
      <c r="C16" s="14">
        <v>42</v>
      </c>
      <c r="D16" s="3">
        <v>14</v>
      </c>
      <c r="E16" s="35">
        <f t="shared" si="0"/>
        <v>0.0002435375569703928</v>
      </c>
      <c r="F16" s="36">
        <f t="shared" si="1"/>
        <v>0.4</v>
      </c>
      <c r="G16" s="14">
        <f t="shared" si="2"/>
        <v>4</v>
      </c>
    </row>
    <row r="17" spans="1:7" ht="15">
      <c r="A17" s="32" t="s">
        <v>191</v>
      </c>
      <c r="B17" s="3">
        <v>201</v>
      </c>
      <c r="C17" s="14">
        <v>357</v>
      </c>
      <c r="D17" s="3">
        <v>252</v>
      </c>
      <c r="E17" s="35">
        <f t="shared" si="0"/>
        <v>0.00438367602546707</v>
      </c>
      <c r="F17" s="36">
        <f t="shared" si="1"/>
        <v>0.2537313432835821</v>
      </c>
      <c r="G17" s="14">
        <f t="shared" si="2"/>
        <v>51</v>
      </c>
    </row>
    <row r="18" spans="1:7" ht="15">
      <c r="A18" s="32" t="s">
        <v>192</v>
      </c>
      <c r="B18" s="3">
        <v>85</v>
      </c>
      <c r="C18" s="14">
        <v>228</v>
      </c>
      <c r="D18" s="3">
        <v>79</v>
      </c>
      <c r="E18" s="35">
        <f t="shared" si="0"/>
        <v>0.0013742476429043594</v>
      </c>
      <c r="F18" s="36">
        <f t="shared" si="1"/>
        <v>-0.07058823529411765</v>
      </c>
      <c r="G18" s="14">
        <f t="shared" si="2"/>
        <v>-6</v>
      </c>
    </row>
    <row r="19" spans="1:7" ht="15">
      <c r="A19" s="32" t="s">
        <v>193</v>
      </c>
      <c r="B19" s="3">
        <v>19</v>
      </c>
      <c r="C19" s="14">
        <v>148</v>
      </c>
      <c r="D19" s="3">
        <v>76</v>
      </c>
      <c r="E19" s="35">
        <f t="shared" si="0"/>
        <v>0.0013220610235535608</v>
      </c>
      <c r="F19" s="36">
        <f t="shared" si="1"/>
        <v>3</v>
      </c>
      <c r="G19" s="14">
        <f t="shared" si="2"/>
        <v>57</v>
      </c>
    </row>
    <row r="20" spans="1:7" ht="15">
      <c r="A20" s="32" t="s">
        <v>194</v>
      </c>
      <c r="B20" s="3">
        <v>226</v>
      </c>
      <c r="C20" s="14">
        <v>323</v>
      </c>
      <c r="D20" s="3">
        <v>249</v>
      </c>
      <c r="E20" s="35">
        <f t="shared" si="0"/>
        <v>0.004331489406116272</v>
      </c>
      <c r="F20" s="36">
        <f t="shared" si="1"/>
        <v>0.10176991150442478</v>
      </c>
      <c r="G20" s="14">
        <f t="shared" si="2"/>
        <v>23</v>
      </c>
    </row>
    <row r="21" spans="1:7" ht="15">
      <c r="A21" s="32" t="s">
        <v>195</v>
      </c>
      <c r="B21" s="3">
        <v>80</v>
      </c>
      <c r="C21" s="14">
        <v>213</v>
      </c>
      <c r="D21" s="3">
        <v>113</v>
      </c>
      <c r="E21" s="35">
        <f t="shared" si="0"/>
        <v>0.0019656959955467418</v>
      </c>
      <c r="F21" s="36">
        <f t="shared" si="1"/>
        <v>0.4125</v>
      </c>
      <c r="G21" s="14">
        <f t="shared" si="2"/>
        <v>33</v>
      </c>
    </row>
    <row r="22" spans="1:7" ht="15">
      <c r="A22" s="32" t="s">
        <v>196</v>
      </c>
      <c r="B22" s="3">
        <v>2332</v>
      </c>
      <c r="C22" s="14">
        <v>5148</v>
      </c>
      <c r="D22" s="3">
        <v>3405</v>
      </c>
      <c r="E22" s="35">
        <f t="shared" si="0"/>
        <v>0.059231812963156244</v>
      </c>
      <c r="F22" s="36">
        <f t="shared" si="1"/>
        <v>0.46012006861063465</v>
      </c>
      <c r="G22" s="14">
        <f t="shared" si="2"/>
        <v>1073</v>
      </c>
    </row>
    <row r="23" spans="1:7" ht="15">
      <c r="A23" s="32" t="s">
        <v>197</v>
      </c>
      <c r="B23" s="3">
        <v>156</v>
      </c>
      <c r="C23" s="14">
        <v>334</v>
      </c>
      <c r="D23" s="3">
        <v>253</v>
      </c>
      <c r="E23" s="35">
        <f t="shared" si="0"/>
        <v>0.0044010715652506695</v>
      </c>
      <c r="F23" s="36">
        <f t="shared" si="1"/>
        <v>0.6217948717948718</v>
      </c>
      <c r="G23" s="14">
        <f t="shared" si="2"/>
        <v>97</v>
      </c>
    </row>
    <row r="24" spans="1:7" ht="15">
      <c r="A24" s="32" t="s">
        <v>198</v>
      </c>
      <c r="B24" s="3">
        <v>62</v>
      </c>
      <c r="C24" s="14">
        <v>200</v>
      </c>
      <c r="D24" s="3">
        <v>97</v>
      </c>
      <c r="E24" s="35">
        <f t="shared" si="0"/>
        <v>0.00168736735900915</v>
      </c>
      <c r="F24" s="36">
        <f t="shared" si="1"/>
        <v>0.5645161290322581</v>
      </c>
      <c r="G24" s="14">
        <f t="shared" si="2"/>
        <v>35</v>
      </c>
    </row>
    <row r="25" spans="1:7" ht="15">
      <c r="A25" s="32" t="s">
        <v>199</v>
      </c>
      <c r="B25" s="3">
        <v>181</v>
      </c>
      <c r="C25" s="14">
        <v>641</v>
      </c>
      <c r="D25" s="3">
        <v>301</v>
      </c>
      <c r="E25" s="35">
        <f t="shared" si="0"/>
        <v>0.005236057474863445</v>
      </c>
      <c r="F25" s="36">
        <f t="shared" si="1"/>
        <v>0.6629834254143646</v>
      </c>
      <c r="G25" s="14">
        <f t="shared" si="2"/>
        <v>120</v>
      </c>
    </row>
    <row r="26" spans="1:7" ht="15">
      <c r="A26" s="32" t="s">
        <v>200</v>
      </c>
      <c r="B26" s="3">
        <v>572</v>
      </c>
      <c r="C26" s="14">
        <v>1015</v>
      </c>
      <c r="D26" s="3">
        <v>713</v>
      </c>
      <c r="E26" s="35">
        <f t="shared" si="0"/>
        <v>0.012403019865706433</v>
      </c>
      <c r="F26" s="36">
        <f t="shared" si="1"/>
        <v>0.2465034965034965</v>
      </c>
      <c r="G26" s="14">
        <f t="shared" si="2"/>
        <v>141</v>
      </c>
    </row>
    <row r="27" spans="1:7" ht="15">
      <c r="A27" s="32" t="s">
        <v>113</v>
      </c>
      <c r="B27" s="3">
        <v>287</v>
      </c>
      <c r="C27" s="14">
        <v>981</v>
      </c>
      <c r="D27" s="3">
        <v>527</v>
      </c>
      <c r="E27" s="35">
        <f t="shared" si="0"/>
        <v>0.009167449465956929</v>
      </c>
      <c r="F27" s="36">
        <f t="shared" si="1"/>
        <v>0.8362369337979094</v>
      </c>
      <c r="G27" s="14">
        <f t="shared" si="2"/>
        <v>240</v>
      </c>
    </row>
    <row r="28" spans="1:7" ht="15">
      <c r="A28" s="32" t="s">
        <v>201</v>
      </c>
      <c r="B28" s="3">
        <v>382</v>
      </c>
      <c r="C28" s="14">
        <v>644</v>
      </c>
      <c r="D28" s="3">
        <v>537</v>
      </c>
      <c r="E28" s="35">
        <f t="shared" si="0"/>
        <v>0.009341404863792924</v>
      </c>
      <c r="F28" s="36">
        <f t="shared" si="1"/>
        <v>0.40575916230366493</v>
      </c>
      <c r="G28" s="14">
        <f t="shared" si="2"/>
        <v>155</v>
      </c>
    </row>
    <row r="29" spans="1:7" ht="15">
      <c r="A29" s="32" t="s">
        <v>202</v>
      </c>
      <c r="B29" s="3">
        <v>122</v>
      </c>
      <c r="C29" s="14">
        <v>520</v>
      </c>
      <c r="D29" s="3">
        <v>263</v>
      </c>
      <c r="E29" s="35">
        <f t="shared" si="0"/>
        <v>0.0045750269630866645</v>
      </c>
      <c r="F29" s="36">
        <f t="shared" si="1"/>
        <v>1.1557377049180328</v>
      </c>
      <c r="G29" s="14">
        <f t="shared" si="2"/>
        <v>141</v>
      </c>
    </row>
    <row r="30" spans="1:7" ht="15">
      <c r="A30" s="32" t="s">
        <v>203</v>
      </c>
      <c r="B30" s="3">
        <v>179</v>
      </c>
      <c r="C30" s="14">
        <v>870</v>
      </c>
      <c r="D30" s="3">
        <v>305</v>
      </c>
      <c r="E30" s="35">
        <f t="shared" si="0"/>
        <v>0.005305639633997843</v>
      </c>
      <c r="F30" s="36">
        <f t="shared" si="1"/>
        <v>0.7039106145251397</v>
      </c>
      <c r="G30" s="14">
        <f t="shared" si="2"/>
        <v>126</v>
      </c>
    </row>
    <row r="31" spans="1:7" ht="15">
      <c r="A31" s="32" t="s">
        <v>204</v>
      </c>
      <c r="B31" s="3">
        <v>78</v>
      </c>
      <c r="C31" s="14">
        <v>340</v>
      </c>
      <c r="D31" s="3">
        <v>117</v>
      </c>
      <c r="E31" s="35">
        <f t="shared" si="0"/>
        <v>0.0020352781546811396</v>
      </c>
      <c r="F31" s="36">
        <f t="shared" si="1"/>
        <v>0.5</v>
      </c>
      <c r="G31" s="14">
        <f t="shared" si="2"/>
        <v>39</v>
      </c>
    </row>
    <row r="32" spans="1:7" ht="15">
      <c r="A32" s="32" t="s">
        <v>205</v>
      </c>
      <c r="B32" s="3">
        <v>245</v>
      </c>
      <c r="C32" s="14">
        <v>551</v>
      </c>
      <c r="D32" s="3">
        <v>312</v>
      </c>
      <c r="E32" s="35">
        <f t="shared" si="0"/>
        <v>0.005427408412483039</v>
      </c>
      <c r="F32" s="36">
        <f t="shared" si="1"/>
        <v>0.27346938775510204</v>
      </c>
      <c r="G32" s="14">
        <f t="shared" si="2"/>
        <v>67</v>
      </c>
    </row>
    <row r="33" spans="1:7" ht="15">
      <c r="A33" s="32" t="s">
        <v>206</v>
      </c>
      <c r="B33" s="3">
        <v>342</v>
      </c>
      <c r="C33" s="14">
        <v>754</v>
      </c>
      <c r="D33" s="3">
        <v>419</v>
      </c>
      <c r="E33" s="35">
        <f t="shared" si="0"/>
        <v>0.007288731169328184</v>
      </c>
      <c r="F33" s="36">
        <f t="shared" si="1"/>
        <v>0.22514619883040934</v>
      </c>
      <c r="G33" s="14">
        <f t="shared" si="2"/>
        <v>77</v>
      </c>
    </row>
    <row r="34" spans="1:7" ht="15">
      <c r="A34" s="32" t="s">
        <v>207</v>
      </c>
      <c r="B34" s="3">
        <v>526</v>
      </c>
      <c r="C34" s="14">
        <v>951</v>
      </c>
      <c r="D34" s="3">
        <v>855</v>
      </c>
      <c r="E34" s="35">
        <f aca="true" t="shared" si="3" ref="E34:E65">D34/$D$83</f>
        <v>0.014873186514977559</v>
      </c>
      <c r="F34" s="36">
        <f aca="true" t="shared" si="4" ref="F34:F65">(D34-B34)/B34</f>
        <v>0.6254752851711026</v>
      </c>
      <c r="G34" s="14">
        <f aca="true" t="shared" si="5" ref="G34:G65">D34-B34</f>
        <v>329</v>
      </c>
    </row>
    <row r="35" spans="1:7" ht="15">
      <c r="A35" s="32" t="s">
        <v>208</v>
      </c>
      <c r="B35" s="3">
        <v>211</v>
      </c>
      <c r="C35" s="14">
        <v>521</v>
      </c>
      <c r="D35" s="3">
        <v>309</v>
      </c>
      <c r="E35" s="35">
        <f t="shared" si="3"/>
        <v>0.005375221793132241</v>
      </c>
      <c r="F35" s="36">
        <f t="shared" si="4"/>
        <v>0.46445497630331756</v>
      </c>
      <c r="G35" s="14">
        <f t="shared" si="5"/>
        <v>98</v>
      </c>
    </row>
    <row r="36" spans="1:7" ht="15">
      <c r="A36" s="32" t="s">
        <v>209</v>
      </c>
      <c r="B36" s="3">
        <v>52</v>
      </c>
      <c r="C36" s="14">
        <v>185</v>
      </c>
      <c r="D36" s="3">
        <v>87</v>
      </c>
      <c r="E36" s="35">
        <f t="shared" si="3"/>
        <v>0.0015134119611731553</v>
      </c>
      <c r="F36" s="36">
        <f t="shared" si="4"/>
        <v>0.6730769230769231</v>
      </c>
      <c r="G36" s="14">
        <f t="shared" si="5"/>
        <v>35</v>
      </c>
    </row>
    <row r="37" spans="1:7" ht="15">
      <c r="A37" s="32" t="s">
        <v>210</v>
      </c>
      <c r="B37" s="3">
        <v>24</v>
      </c>
      <c r="C37" s="14">
        <v>94</v>
      </c>
      <c r="D37" s="3">
        <v>61</v>
      </c>
      <c r="E37" s="35">
        <f t="shared" si="3"/>
        <v>0.0010611279267995685</v>
      </c>
      <c r="F37" s="36">
        <f t="shared" si="4"/>
        <v>1.5416666666666667</v>
      </c>
      <c r="G37" s="14">
        <f t="shared" si="5"/>
        <v>37</v>
      </c>
    </row>
    <row r="38" spans="1:7" ht="15">
      <c r="A38" s="32" t="s">
        <v>211</v>
      </c>
      <c r="B38" s="3">
        <v>277</v>
      </c>
      <c r="C38" s="14">
        <v>855</v>
      </c>
      <c r="D38" s="3">
        <v>517</v>
      </c>
      <c r="E38" s="35">
        <f t="shared" si="3"/>
        <v>0.008993494068120934</v>
      </c>
      <c r="F38" s="36">
        <f t="shared" si="4"/>
        <v>0.8664259927797834</v>
      </c>
      <c r="G38" s="14">
        <f t="shared" si="5"/>
        <v>240</v>
      </c>
    </row>
    <row r="39" spans="1:7" ht="15">
      <c r="A39" s="32" t="s">
        <v>212</v>
      </c>
      <c r="B39" s="3">
        <v>23</v>
      </c>
      <c r="C39" s="14">
        <v>128</v>
      </c>
      <c r="D39" s="3">
        <v>38</v>
      </c>
      <c r="E39" s="35">
        <f t="shared" si="3"/>
        <v>0.0006610305117767804</v>
      </c>
      <c r="F39" s="36">
        <f t="shared" si="4"/>
        <v>0.6521739130434783</v>
      </c>
      <c r="G39" s="14">
        <f t="shared" si="5"/>
        <v>15</v>
      </c>
    </row>
    <row r="40" spans="1:7" ht="15">
      <c r="A40" s="32" t="s">
        <v>213</v>
      </c>
      <c r="B40" s="3">
        <v>126</v>
      </c>
      <c r="C40" s="14">
        <v>743</v>
      </c>
      <c r="D40" s="3">
        <v>190</v>
      </c>
      <c r="E40" s="35">
        <f t="shared" si="3"/>
        <v>0.0033051525588839023</v>
      </c>
      <c r="F40" s="36">
        <f t="shared" si="4"/>
        <v>0.5079365079365079</v>
      </c>
      <c r="G40" s="14">
        <f t="shared" si="5"/>
        <v>64</v>
      </c>
    </row>
    <row r="41" spans="1:7" ht="15">
      <c r="A41" s="32" t="s">
        <v>214</v>
      </c>
      <c r="B41" s="3">
        <v>13364</v>
      </c>
      <c r="C41" s="14">
        <v>19953</v>
      </c>
      <c r="D41" s="3">
        <v>16800</v>
      </c>
      <c r="E41" s="35">
        <f t="shared" si="3"/>
        <v>0.29224506836447134</v>
      </c>
      <c r="F41" s="36">
        <f t="shared" si="4"/>
        <v>0.25710865010475903</v>
      </c>
      <c r="G41" s="14">
        <f t="shared" si="5"/>
        <v>3436</v>
      </c>
    </row>
    <row r="42" spans="1:7" ht="15">
      <c r="A42" s="32" t="s">
        <v>215</v>
      </c>
      <c r="B42" s="3">
        <v>3011</v>
      </c>
      <c r="C42" s="14">
        <v>5152</v>
      </c>
      <c r="D42" s="3">
        <v>4505</v>
      </c>
      <c r="E42" s="35">
        <f t="shared" si="3"/>
        <v>0.07836690672511568</v>
      </c>
      <c r="F42" s="36">
        <f t="shared" si="4"/>
        <v>0.49618067087346396</v>
      </c>
      <c r="G42" s="14">
        <f t="shared" si="5"/>
        <v>1494</v>
      </c>
    </row>
    <row r="43" spans="1:7" ht="15">
      <c r="A43" s="32" t="s">
        <v>216</v>
      </c>
      <c r="B43" s="3">
        <v>307</v>
      </c>
      <c r="C43" s="14">
        <v>773</v>
      </c>
      <c r="D43" s="3">
        <v>534</v>
      </c>
      <c r="E43" s="35">
        <f t="shared" si="3"/>
        <v>0.009289218244442125</v>
      </c>
      <c r="F43" s="36">
        <f t="shared" si="4"/>
        <v>0.739413680781759</v>
      </c>
      <c r="G43" s="14">
        <f t="shared" si="5"/>
        <v>227</v>
      </c>
    </row>
    <row r="44" spans="1:7" ht="15">
      <c r="A44" s="32" t="s">
        <v>217</v>
      </c>
      <c r="B44" s="3">
        <v>110</v>
      </c>
      <c r="C44" s="14">
        <v>524</v>
      </c>
      <c r="D44" s="3">
        <v>138</v>
      </c>
      <c r="E44" s="35">
        <f t="shared" si="3"/>
        <v>0.002400584490136729</v>
      </c>
      <c r="F44" s="36">
        <f t="shared" si="4"/>
        <v>0.2545454545454545</v>
      </c>
      <c r="G44" s="14">
        <f t="shared" si="5"/>
        <v>28</v>
      </c>
    </row>
    <row r="45" spans="1:7" ht="15">
      <c r="A45" s="32" t="s">
        <v>218</v>
      </c>
      <c r="B45" s="3">
        <v>89</v>
      </c>
      <c r="C45" s="14">
        <v>320</v>
      </c>
      <c r="D45" s="3">
        <v>107</v>
      </c>
      <c r="E45" s="35">
        <f t="shared" si="3"/>
        <v>0.0018613227568451448</v>
      </c>
      <c r="F45" s="36">
        <f t="shared" si="4"/>
        <v>0.20224719101123595</v>
      </c>
      <c r="G45" s="14">
        <f t="shared" si="5"/>
        <v>18</v>
      </c>
    </row>
    <row r="46" spans="1:7" ht="15">
      <c r="A46" s="32" t="s">
        <v>219</v>
      </c>
      <c r="B46" s="3">
        <v>43</v>
      </c>
      <c r="C46" s="14">
        <v>89</v>
      </c>
      <c r="D46" s="3">
        <v>77</v>
      </c>
      <c r="E46" s="35">
        <f t="shared" si="3"/>
        <v>0.0013394565633371603</v>
      </c>
      <c r="F46" s="36">
        <f t="shared" si="4"/>
        <v>0.7906976744186046</v>
      </c>
      <c r="G46" s="14">
        <f t="shared" si="5"/>
        <v>34</v>
      </c>
    </row>
    <row r="47" spans="1:7" ht="15">
      <c r="A47" s="32" t="s">
        <v>220</v>
      </c>
      <c r="B47" s="3">
        <v>106</v>
      </c>
      <c r="C47" s="14">
        <v>430</v>
      </c>
      <c r="D47" s="3">
        <v>221</v>
      </c>
      <c r="E47" s="35">
        <f t="shared" si="3"/>
        <v>0.003844414292175486</v>
      </c>
      <c r="F47" s="36">
        <f t="shared" si="4"/>
        <v>1.0849056603773586</v>
      </c>
      <c r="G47" s="14">
        <f t="shared" si="5"/>
        <v>115</v>
      </c>
    </row>
    <row r="48" spans="1:7" ht="15">
      <c r="A48" s="32" t="s">
        <v>221</v>
      </c>
      <c r="B48" s="3">
        <v>655</v>
      </c>
      <c r="C48" s="14">
        <v>1499</v>
      </c>
      <c r="D48" s="3">
        <v>803</v>
      </c>
      <c r="E48" s="35">
        <f t="shared" si="3"/>
        <v>0.013968618446230386</v>
      </c>
      <c r="F48" s="36">
        <f t="shared" si="4"/>
        <v>0.22595419847328244</v>
      </c>
      <c r="G48" s="14">
        <f t="shared" si="5"/>
        <v>148</v>
      </c>
    </row>
    <row r="49" spans="1:7" ht="15">
      <c r="A49" s="32" t="s">
        <v>223</v>
      </c>
      <c r="B49" s="3">
        <v>93</v>
      </c>
      <c r="C49" s="14">
        <v>41</v>
      </c>
      <c r="D49" s="3">
        <v>27</v>
      </c>
      <c r="E49" s="35">
        <f t="shared" si="3"/>
        <v>0.0004696795741571861</v>
      </c>
      <c r="F49" s="36">
        <f t="shared" si="4"/>
        <v>-0.7096774193548387</v>
      </c>
      <c r="G49" s="14">
        <f t="shared" si="5"/>
        <v>-66</v>
      </c>
    </row>
    <row r="50" spans="1:7" ht="15">
      <c r="A50" s="32" t="s">
        <v>131</v>
      </c>
      <c r="B50" s="3">
        <v>181</v>
      </c>
      <c r="C50" s="14">
        <v>220</v>
      </c>
      <c r="D50" s="3">
        <v>147</v>
      </c>
      <c r="E50" s="35">
        <f t="shared" si="3"/>
        <v>0.002557144348189124</v>
      </c>
      <c r="F50" s="36">
        <f t="shared" si="4"/>
        <v>-0.1878453038674033</v>
      </c>
      <c r="G50" s="14">
        <f t="shared" si="5"/>
        <v>-34</v>
      </c>
    </row>
    <row r="51" spans="1:7" ht="15">
      <c r="A51" s="32" t="s">
        <v>224</v>
      </c>
      <c r="B51" s="3">
        <v>71</v>
      </c>
      <c r="C51" s="14">
        <v>409</v>
      </c>
      <c r="D51" s="3">
        <v>252</v>
      </c>
      <c r="E51" s="35">
        <f t="shared" si="3"/>
        <v>0.00438367602546707</v>
      </c>
      <c r="F51" s="36">
        <f t="shared" si="4"/>
        <v>2.5492957746478875</v>
      </c>
      <c r="G51" s="14">
        <f t="shared" si="5"/>
        <v>181</v>
      </c>
    </row>
    <row r="52" spans="1:7" ht="15">
      <c r="A52" s="32" t="s">
        <v>222</v>
      </c>
      <c r="B52" s="3">
        <v>34</v>
      </c>
      <c r="C52" s="14">
        <v>147</v>
      </c>
      <c r="D52" s="3">
        <v>76</v>
      </c>
      <c r="E52" s="35">
        <f t="shared" si="3"/>
        <v>0.0013220610235535608</v>
      </c>
      <c r="F52" s="36">
        <f t="shared" si="4"/>
        <v>1.2352941176470589</v>
      </c>
      <c r="G52" s="14">
        <f t="shared" si="5"/>
        <v>42</v>
      </c>
    </row>
    <row r="53" spans="1:7" ht="15">
      <c r="A53" s="32" t="s">
        <v>225</v>
      </c>
      <c r="B53" s="3">
        <v>1290</v>
      </c>
      <c r="C53" s="14">
        <v>2241</v>
      </c>
      <c r="D53" s="3">
        <v>1820</v>
      </c>
      <c r="E53" s="35">
        <f t="shared" si="3"/>
        <v>0.031659882406151064</v>
      </c>
      <c r="F53" s="36">
        <f t="shared" si="4"/>
        <v>0.4108527131782946</v>
      </c>
      <c r="G53" s="14">
        <f t="shared" si="5"/>
        <v>530</v>
      </c>
    </row>
    <row r="54" spans="1:7" ht="15">
      <c r="A54" s="32" t="s">
        <v>226</v>
      </c>
      <c r="B54" s="3">
        <v>688</v>
      </c>
      <c r="C54" s="14">
        <v>1633</v>
      </c>
      <c r="D54" s="3">
        <v>859</v>
      </c>
      <c r="E54" s="35">
        <f t="shared" si="3"/>
        <v>0.014942768674111958</v>
      </c>
      <c r="F54" s="36">
        <f t="shared" si="4"/>
        <v>0.24854651162790697</v>
      </c>
      <c r="G54" s="14">
        <f t="shared" si="5"/>
        <v>171</v>
      </c>
    </row>
    <row r="55" spans="1:7" ht="15">
      <c r="A55" s="32" t="s">
        <v>227</v>
      </c>
      <c r="B55" s="3">
        <v>229</v>
      </c>
      <c r="C55" s="14">
        <v>1005</v>
      </c>
      <c r="D55" s="3">
        <v>423</v>
      </c>
      <c r="E55" s="35">
        <f t="shared" si="3"/>
        <v>0.007358313328462582</v>
      </c>
      <c r="F55" s="36">
        <f t="shared" si="4"/>
        <v>0.8471615720524017</v>
      </c>
      <c r="G55" s="14">
        <f t="shared" si="5"/>
        <v>194</v>
      </c>
    </row>
    <row r="56" spans="1:7" ht="15">
      <c r="A56" s="32" t="s">
        <v>228</v>
      </c>
      <c r="B56" s="3">
        <v>171</v>
      </c>
      <c r="C56" s="14">
        <v>523</v>
      </c>
      <c r="D56" s="3">
        <v>282</v>
      </c>
      <c r="E56" s="35">
        <f t="shared" si="3"/>
        <v>0.004905542218975055</v>
      </c>
      <c r="F56" s="36">
        <f t="shared" si="4"/>
        <v>0.6491228070175439</v>
      </c>
      <c r="G56" s="14">
        <f t="shared" si="5"/>
        <v>111</v>
      </c>
    </row>
    <row r="57" spans="1:7" ht="15">
      <c r="A57" s="32" t="s">
        <v>229</v>
      </c>
      <c r="B57" s="3">
        <v>563</v>
      </c>
      <c r="C57" s="14">
        <v>1190</v>
      </c>
      <c r="D57" s="3">
        <v>1151</v>
      </c>
      <c r="E57" s="35">
        <f t="shared" si="3"/>
        <v>0.02002226629092301</v>
      </c>
      <c r="F57" s="36">
        <f t="shared" si="4"/>
        <v>1.044404973357016</v>
      </c>
      <c r="G57" s="14">
        <f t="shared" si="5"/>
        <v>588</v>
      </c>
    </row>
    <row r="58" spans="1:7" ht="15">
      <c r="A58" s="32" t="s">
        <v>230</v>
      </c>
      <c r="B58" s="3">
        <v>80</v>
      </c>
      <c r="C58" s="14">
        <v>302</v>
      </c>
      <c r="D58" s="3">
        <v>204</v>
      </c>
      <c r="E58" s="35">
        <f t="shared" si="3"/>
        <v>0.003548690115854295</v>
      </c>
      <c r="F58" s="36">
        <f t="shared" si="4"/>
        <v>1.55</v>
      </c>
      <c r="G58" s="14">
        <f t="shared" si="5"/>
        <v>124</v>
      </c>
    </row>
    <row r="59" spans="1:7" ht="15">
      <c r="A59" s="32" t="s">
        <v>231</v>
      </c>
      <c r="B59" s="3">
        <v>521</v>
      </c>
      <c r="C59" s="14">
        <v>1001</v>
      </c>
      <c r="D59" s="3">
        <v>717</v>
      </c>
      <c r="E59" s="35">
        <f t="shared" si="3"/>
        <v>0.01247260202484083</v>
      </c>
      <c r="F59" s="36">
        <f t="shared" si="4"/>
        <v>0.3761996161228407</v>
      </c>
      <c r="G59" s="14">
        <f t="shared" si="5"/>
        <v>196</v>
      </c>
    </row>
    <row r="60" spans="1:7" ht="15">
      <c r="A60" s="32" t="s">
        <v>232</v>
      </c>
      <c r="B60" s="3">
        <v>405</v>
      </c>
      <c r="C60" s="14">
        <v>1318</v>
      </c>
      <c r="D60" s="3">
        <v>841</v>
      </c>
      <c r="E60" s="35">
        <f t="shared" si="3"/>
        <v>0.014629648958007167</v>
      </c>
      <c r="F60" s="36">
        <f t="shared" si="4"/>
        <v>1.0765432098765433</v>
      </c>
      <c r="G60" s="14">
        <f t="shared" si="5"/>
        <v>436</v>
      </c>
    </row>
    <row r="61" spans="1:7" ht="15">
      <c r="A61" s="32" t="s">
        <v>233</v>
      </c>
      <c r="B61" s="3">
        <v>15</v>
      </c>
      <c r="C61" s="14">
        <v>56</v>
      </c>
      <c r="D61" s="3">
        <v>127</v>
      </c>
      <c r="E61" s="35">
        <f t="shared" si="3"/>
        <v>0.0022092335525171346</v>
      </c>
      <c r="F61" s="36">
        <f t="shared" si="4"/>
        <v>7.466666666666667</v>
      </c>
      <c r="G61" s="14">
        <f t="shared" si="5"/>
        <v>112</v>
      </c>
    </row>
    <row r="62" spans="1:7" ht="15">
      <c r="A62" s="32" t="s">
        <v>234</v>
      </c>
      <c r="B62" s="3">
        <v>64</v>
      </c>
      <c r="C62" s="14">
        <v>334</v>
      </c>
      <c r="D62" s="3">
        <v>133</v>
      </c>
      <c r="E62" s="35">
        <f t="shared" si="3"/>
        <v>0.0023136067912187313</v>
      </c>
      <c r="F62" s="36">
        <f t="shared" si="4"/>
        <v>1.078125</v>
      </c>
      <c r="G62" s="14">
        <f t="shared" si="5"/>
        <v>69</v>
      </c>
    </row>
    <row r="63" spans="1:7" ht="15">
      <c r="A63" s="32" t="s">
        <v>235</v>
      </c>
      <c r="B63" s="3">
        <v>71</v>
      </c>
      <c r="C63" s="14">
        <v>211</v>
      </c>
      <c r="D63" s="3">
        <v>109</v>
      </c>
      <c r="E63" s="35">
        <f t="shared" si="3"/>
        <v>0.001896113836412344</v>
      </c>
      <c r="F63" s="36">
        <f t="shared" si="4"/>
        <v>0.5352112676056338</v>
      </c>
      <c r="G63" s="14">
        <f t="shared" si="5"/>
        <v>38</v>
      </c>
    </row>
    <row r="64" spans="1:7" ht="15">
      <c r="A64" s="32" t="s">
        <v>236</v>
      </c>
      <c r="B64" s="3">
        <v>205</v>
      </c>
      <c r="C64" s="14">
        <v>411</v>
      </c>
      <c r="D64" s="3">
        <v>327</v>
      </c>
      <c r="E64" s="35">
        <f t="shared" si="3"/>
        <v>0.005688341509237031</v>
      </c>
      <c r="F64" s="36">
        <f t="shared" si="4"/>
        <v>0.5951219512195122</v>
      </c>
      <c r="G64" s="14">
        <f t="shared" si="5"/>
        <v>122</v>
      </c>
    </row>
    <row r="65" spans="1:7" ht="15">
      <c r="A65" s="32" t="s">
        <v>237</v>
      </c>
      <c r="B65" s="3">
        <v>122</v>
      </c>
      <c r="C65" s="14">
        <v>440</v>
      </c>
      <c r="D65" s="3">
        <v>362</v>
      </c>
      <c r="E65" s="35">
        <f t="shared" si="3"/>
        <v>0.006297185401663014</v>
      </c>
      <c r="F65" s="36">
        <f t="shared" si="4"/>
        <v>1.9672131147540983</v>
      </c>
      <c r="G65" s="14">
        <f t="shared" si="5"/>
        <v>240</v>
      </c>
    </row>
    <row r="66" spans="1:7" ht="15">
      <c r="A66" s="32" t="s">
        <v>238</v>
      </c>
      <c r="B66" s="3">
        <v>96</v>
      </c>
      <c r="C66" s="14">
        <v>293</v>
      </c>
      <c r="D66" s="3">
        <v>146</v>
      </c>
      <c r="E66" s="35">
        <f aca="true" t="shared" si="6" ref="E66:E82">D66/$D$83</f>
        <v>0.002539748808405525</v>
      </c>
      <c r="F66" s="36">
        <f aca="true" t="shared" si="7" ref="F66:F82">(D66-B66)/B66</f>
        <v>0.5208333333333334</v>
      </c>
      <c r="G66" s="14">
        <f aca="true" t="shared" si="8" ref="G66:G82">D66-B66</f>
        <v>50</v>
      </c>
    </row>
    <row r="67" spans="1:7" ht="15">
      <c r="A67" s="32" t="s">
        <v>239</v>
      </c>
      <c r="B67" s="3">
        <v>466</v>
      </c>
      <c r="C67" s="14">
        <v>714</v>
      </c>
      <c r="D67" s="3">
        <v>585</v>
      </c>
      <c r="E67" s="35">
        <f t="shared" si="6"/>
        <v>0.0101763907734057</v>
      </c>
      <c r="F67" s="36">
        <f t="shared" si="7"/>
        <v>0.2553648068669528</v>
      </c>
      <c r="G67" s="14">
        <f t="shared" si="8"/>
        <v>119</v>
      </c>
    </row>
    <row r="68" spans="1:7" ht="15">
      <c r="A68" s="32" t="s">
        <v>240</v>
      </c>
      <c r="B68" s="3">
        <v>314</v>
      </c>
      <c r="C68" s="14">
        <v>909</v>
      </c>
      <c r="D68" s="3">
        <v>414</v>
      </c>
      <c r="E68" s="35">
        <f t="shared" si="6"/>
        <v>0.0072017534704101865</v>
      </c>
      <c r="F68" s="36">
        <f t="shared" si="7"/>
        <v>0.3184713375796178</v>
      </c>
      <c r="G68" s="14">
        <f t="shared" si="8"/>
        <v>100</v>
      </c>
    </row>
    <row r="69" spans="1:7" ht="15">
      <c r="A69" s="32" t="s">
        <v>241</v>
      </c>
      <c r="B69" s="3">
        <v>30</v>
      </c>
      <c r="C69" s="14">
        <v>181</v>
      </c>
      <c r="D69" s="3">
        <v>88</v>
      </c>
      <c r="E69" s="35">
        <f t="shared" si="6"/>
        <v>0.0015308075009567547</v>
      </c>
      <c r="F69" s="36">
        <f t="shared" si="7"/>
        <v>1.9333333333333333</v>
      </c>
      <c r="G69" s="14">
        <f t="shared" si="8"/>
        <v>58</v>
      </c>
    </row>
    <row r="70" spans="1:7" ht="15">
      <c r="A70" s="32" t="s">
        <v>242</v>
      </c>
      <c r="B70" s="3">
        <v>68</v>
      </c>
      <c r="C70" s="14">
        <v>279</v>
      </c>
      <c r="D70" s="3">
        <v>138</v>
      </c>
      <c r="E70" s="35">
        <f t="shared" si="6"/>
        <v>0.002400584490136729</v>
      </c>
      <c r="F70" s="36">
        <f t="shared" si="7"/>
        <v>1.0294117647058822</v>
      </c>
      <c r="G70" s="14">
        <f t="shared" si="8"/>
        <v>70</v>
      </c>
    </row>
    <row r="71" spans="1:7" ht="15">
      <c r="A71" s="32" t="s">
        <v>243</v>
      </c>
      <c r="B71" s="3">
        <v>192</v>
      </c>
      <c r="C71" s="14">
        <v>808</v>
      </c>
      <c r="D71" s="3">
        <v>326</v>
      </c>
      <c r="E71" s="35">
        <f t="shared" si="6"/>
        <v>0.005670945969453432</v>
      </c>
      <c r="F71" s="36">
        <f t="shared" si="7"/>
        <v>0.6979166666666666</v>
      </c>
      <c r="G71" s="14">
        <f t="shared" si="8"/>
        <v>134</v>
      </c>
    </row>
    <row r="72" spans="1:7" ht="15">
      <c r="A72" s="32" t="s">
        <v>244</v>
      </c>
      <c r="B72" s="3">
        <v>184</v>
      </c>
      <c r="C72" s="14">
        <v>579</v>
      </c>
      <c r="D72" s="3">
        <v>439</v>
      </c>
      <c r="E72" s="35">
        <f t="shared" si="6"/>
        <v>0.007636641965000174</v>
      </c>
      <c r="F72" s="36">
        <f t="shared" si="7"/>
        <v>1.3858695652173914</v>
      </c>
      <c r="G72" s="14">
        <f t="shared" si="8"/>
        <v>255</v>
      </c>
    </row>
    <row r="73" spans="1:7" ht="15">
      <c r="A73" s="32" t="s">
        <v>245</v>
      </c>
      <c r="B73" s="3">
        <v>37</v>
      </c>
      <c r="C73" s="14">
        <v>98</v>
      </c>
      <c r="D73" s="3">
        <v>162</v>
      </c>
      <c r="E73" s="35">
        <f t="shared" si="6"/>
        <v>0.0028180774449431166</v>
      </c>
      <c r="F73" s="36">
        <f t="shared" si="7"/>
        <v>3.3783783783783785</v>
      </c>
      <c r="G73" s="14">
        <f t="shared" si="8"/>
        <v>125</v>
      </c>
    </row>
    <row r="74" spans="1:7" ht="15">
      <c r="A74" s="32" t="s">
        <v>246</v>
      </c>
      <c r="B74" s="3">
        <v>1054</v>
      </c>
      <c r="C74" s="14">
        <v>2234</v>
      </c>
      <c r="D74" s="3">
        <v>1418</v>
      </c>
      <c r="E74" s="35">
        <f t="shared" si="6"/>
        <v>0.02466687541314407</v>
      </c>
      <c r="F74" s="36">
        <f t="shared" si="7"/>
        <v>0.34535104364326374</v>
      </c>
      <c r="G74" s="14">
        <f t="shared" si="8"/>
        <v>364</v>
      </c>
    </row>
    <row r="75" spans="1:7" ht="15">
      <c r="A75" s="32" t="s">
        <v>247</v>
      </c>
      <c r="B75" s="3">
        <v>166</v>
      </c>
      <c r="C75" s="14">
        <v>338</v>
      </c>
      <c r="D75" s="3">
        <v>286</v>
      </c>
      <c r="E75" s="35">
        <f t="shared" si="6"/>
        <v>0.004975124378109453</v>
      </c>
      <c r="F75" s="36">
        <f t="shared" si="7"/>
        <v>0.7228915662650602</v>
      </c>
      <c r="G75" s="14">
        <f t="shared" si="8"/>
        <v>120</v>
      </c>
    </row>
    <row r="76" spans="1:7" ht="15">
      <c r="A76" s="32" t="s">
        <v>248</v>
      </c>
      <c r="B76" s="3">
        <v>365</v>
      </c>
      <c r="C76" s="14">
        <v>873</v>
      </c>
      <c r="D76" s="3">
        <v>527</v>
      </c>
      <c r="E76" s="35">
        <f t="shared" si="6"/>
        <v>0.009167449465956929</v>
      </c>
      <c r="F76" s="36">
        <f t="shared" si="7"/>
        <v>0.4438356164383562</v>
      </c>
      <c r="G76" s="14">
        <f>D76-B76</f>
        <v>162</v>
      </c>
    </row>
    <row r="77" spans="1:7" ht="15">
      <c r="A77" s="32" t="s">
        <v>249</v>
      </c>
      <c r="B77" s="3">
        <v>19</v>
      </c>
      <c r="C77" s="14">
        <v>72</v>
      </c>
      <c r="D77" s="3">
        <v>23</v>
      </c>
      <c r="E77" s="35">
        <f t="shared" si="6"/>
        <v>0.00040009741502278814</v>
      </c>
      <c r="F77" s="36">
        <f>(D77-B77)/B77</f>
        <v>0.21052631578947367</v>
      </c>
      <c r="G77" s="14">
        <f t="shared" si="8"/>
        <v>4</v>
      </c>
    </row>
    <row r="78" spans="1:7" ht="15">
      <c r="A78" s="32" t="s">
        <v>250</v>
      </c>
      <c r="B78" s="3">
        <v>299</v>
      </c>
      <c r="C78" s="14">
        <v>430</v>
      </c>
      <c r="D78" s="3">
        <v>417</v>
      </c>
      <c r="E78" s="35">
        <f t="shared" si="6"/>
        <v>0.0072539400897609855</v>
      </c>
      <c r="F78" s="36">
        <f t="shared" si="7"/>
        <v>0.39464882943143814</v>
      </c>
      <c r="G78" s="14">
        <f t="shared" si="8"/>
        <v>118</v>
      </c>
    </row>
    <row r="79" spans="1:7" ht="15">
      <c r="A79" s="32" t="s">
        <v>251</v>
      </c>
      <c r="B79" s="3">
        <v>189</v>
      </c>
      <c r="C79" s="14">
        <v>679</v>
      </c>
      <c r="D79" s="3">
        <v>260</v>
      </c>
      <c r="E79" s="35">
        <f t="shared" si="6"/>
        <v>0.004522840343735866</v>
      </c>
      <c r="F79" s="36">
        <f t="shared" si="7"/>
        <v>0.37566137566137564</v>
      </c>
      <c r="G79" s="14">
        <f t="shared" si="8"/>
        <v>71</v>
      </c>
    </row>
    <row r="80" spans="1:7" ht="15">
      <c r="A80" s="32" t="s">
        <v>252</v>
      </c>
      <c r="B80" s="3">
        <v>145</v>
      </c>
      <c r="C80" s="14">
        <v>217</v>
      </c>
      <c r="D80" s="3">
        <v>168</v>
      </c>
      <c r="E80" s="35">
        <f t="shared" si="6"/>
        <v>0.0029224506836447134</v>
      </c>
      <c r="F80" s="36">
        <f t="shared" si="7"/>
        <v>0.15862068965517243</v>
      </c>
      <c r="G80" s="14">
        <f t="shared" si="8"/>
        <v>23</v>
      </c>
    </row>
    <row r="81" spans="1:7" ht="15">
      <c r="A81" s="32" t="s">
        <v>253</v>
      </c>
      <c r="B81" s="3">
        <v>108</v>
      </c>
      <c r="C81" s="14">
        <v>368</v>
      </c>
      <c r="D81" s="3">
        <v>269</v>
      </c>
      <c r="E81" s="35">
        <f t="shared" si="6"/>
        <v>0.004679400201788262</v>
      </c>
      <c r="F81" s="36">
        <f t="shared" si="7"/>
        <v>1.4907407407407407</v>
      </c>
      <c r="G81" s="14">
        <f t="shared" si="8"/>
        <v>161</v>
      </c>
    </row>
    <row r="82" spans="1:7" ht="15.75" thickBot="1">
      <c r="A82" s="32" t="s">
        <v>254</v>
      </c>
      <c r="B82" s="3">
        <v>250</v>
      </c>
      <c r="C82" s="14">
        <v>545</v>
      </c>
      <c r="D82" s="3">
        <v>339</v>
      </c>
      <c r="E82" s="35">
        <f t="shared" si="6"/>
        <v>0.005897087986640226</v>
      </c>
      <c r="F82" s="36">
        <f t="shared" si="7"/>
        <v>0.356</v>
      </c>
      <c r="G82" s="14">
        <f t="shared" si="8"/>
        <v>89</v>
      </c>
    </row>
    <row r="83" spans="1:7" ht="15.75" thickBot="1">
      <c r="A83" s="34" t="s">
        <v>174</v>
      </c>
      <c r="B83" s="106">
        <v>40336</v>
      </c>
      <c r="C83" s="55">
        <v>83638</v>
      </c>
      <c r="D83" s="106">
        <v>57486</v>
      </c>
      <c r="E83" s="37">
        <f>D83/$D$83</f>
        <v>1</v>
      </c>
      <c r="F83" s="38">
        <f>(D83-B83)/B83</f>
        <v>0.425178500595002</v>
      </c>
      <c r="G83" s="55">
        <f>D83-B83</f>
        <v>17150</v>
      </c>
    </row>
  </sheetData>
  <sheetProtection/>
  <autoFilter ref="A1:F83"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P15" sqref="P15"/>
    </sheetView>
  </sheetViews>
  <sheetFormatPr defaultColWidth="8.8515625" defaultRowHeight="15"/>
  <cols>
    <col min="1" max="1" width="18.28125" style="0" bestFit="1" customWidth="1"/>
    <col min="2" max="2" width="12.00390625" style="0" bestFit="1" customWidth="1"/>
    <col min="3" max="3" width="12.00390625" style="0" customWidth="1"/>
    <col min="4" max="4" width="12.00390625" style="0" bestFit="1" customWidth="1"/>
    <col min="5" max="5" width="21.421875" style="0" bestFit="1" customWidth="1"/>
    <col min="6" max="6" width="31.140625" style="0" customWidth="1"/>
    <col min="7" max="7" width="36.7109375" style="0" customWidth="1"/>
  </cols>
  <sheetData>
    <row r="1" spans="1:7" ht="30.75" thickBot="1">
      <c r="A1" s="12" t="s">
        <v>175</v>
      </c>
      <c r="B1" s="75">
        <v>40940</v>
      </c>
      <c r="C1" s="95">
        <v>41275</v>
      </c>
      <c r="D1" s="103">
        <v>41306</v>
      </c>
      <c r="E1" s="42" t="s">
        <v>297</v>
      </c>
      <c r="F1" s="42" t="s">
        <v>326</v>
      </c>
      <c r="G1" s="44" t="s">
        <v>327</v>
      </c>
    </row>
    <row r="2" spans="1:7" ht="15">
      <c r="A2" s="31" t="s">
        <v>176</v>
      </c>
      <c r="B2" s="100">
        <v>783</v>
      </c>
      <c r="C2" s="13">
        <v>870</v>
      </c>
      <c r="D2" s="9">
        <v>787</v>
      </c>
      <c r="E2" s="45">
        <f aca="true" t="shared" si="0" ref="E2:E33">D2/$D$83</f>
        <v>0.026901384378738676</v>
      </c>
      <c r="F2" s="114">
        <f aca="true" t="shared" si="1" ref="F2:F33">(D2-B2)/B2</f>
        <v>0.005108556832694764</v>
      </c>
      <c r="G2" s="13">
        <f aca="true" t="shared" si="2" ref="G2:G33">D2-B2</f>
        <v>4</v>
      </c>
    </row>
    <row r="3" spans="1:7" ht="15">
      <c r="A3" s="31" t="s">
        <v>177</v>
      </c>
      <c r="B3" s="10">
        <v>85</v>
      </c>
      <c r="C3" s="14">
        <v>197</v>
      </c>
      <c r="D3" s="11">
        <v>100</v>
      </c>
      <c r="E3" s="35">
        <f t="shared" si="0"/>
        <v>0.003418219107844813</v>
      </c>
      <c r="F3" s="36">
        <f t="shared" si="1"/>
        <v>0.17647058823529413</v>
      </c>
      <c r="G3" s="14">
        <f t="shared" si="2"/>
        <v>15</v>
      </c>
    </row>
    <row r="4" spans="1:7" ht="15">
      <c r="A4" s="31" t="s">
        <v>178</v>
      </c>
      <c r="B4" s="10">
        <v>176</v>
      </c>
      <c r="C4" s="14">
        <v>383</v>
      </c>
      <c r="D4" s="11">
        <v>192</v>
      </c>
      <c r="E4" s="35">
        <f t="shared" si="0"/>
        <v>0.0065629806870620404</v>
      </c>
      <c r="F4" s="36">
        <f t="shared" si="1"/>
        <v>0.09090909090909091</v>
      </c>
      <c r="G4" s="14">
        <f t="shared" si="2"/>
        <v>16</v>
      </c>
    </row>
    <row r="5" spans="1:7" ht="15">
      <c r="A5" s="31" t="s">
        <v>179</v>
      </c>
      <c r="B5" s="10">
        <v>19</v>
      </c>
      <c r="C5" s="14">
        <v>54</v>
      </c>
      <c r="D5" s="11">
        <v>39</v>
      </c>
      <c r="E5" s="35">
        <f>D5/$D$83</f>
        <v>0.001333105452059477</v>
      </c>
      <c r="F5" s="36">
        <f t="shared" si="1"/>
        <v>1.0526315789473684</v>
      </c>
      <c r="G5" s="14">
        <f t="shared" si="2"/>
        <v>20</v>
      </c>
    </row>
    <row r="6" spans="1:7" ht="15">
      <c r="A6" s="31" t="s">
        <v>180</v>
      </c>
      <c r="B6" s="10">
        <v>56</v>
      </c>
      <c r="C6" s="14">
        <v>172</v>
      </c>
      <c r="D6" s="11">
        <v>79</v>
      </c>
      <c r="E6" s="35">
        <f t="shared" si="0"/>
        <v>0.002700393095197402</v>
      </c>
      <c r="F6" s="36">
        <f>(D6-B6)/B6</f>
        <v>0.4107142857142857</v>
      </c>
      <c r="G6" s="14">
        <f t="shared" si="2"/>
        <v>23</v>
      </c>
    </row>
    <row r="7" spans="1:7" ht="15">
      <c r="A7" s="31" t="s">
        <v>181</v>
      </c>
      <c r="B7" s="10">
        <v>64</v>
      </c>
      <c r="C7" s="14">
        <v>114</v>
      </c>
      <c r="D7" s="11">
        <v>94</v>
      </c>
      <c r="E7" s="35">
        <f t="shared" si="0"/>
        <v>0.0032131259613741242</v>
      </c>
      <c r="F7" s="36">
        <f t="shared" si="1"/>
        <v>0.46875</v>
      </c>
      <c r="G7" s="14">
        <f t="shared" si="2"/>
        <v>30</v>
      </c>
    </row>
    <row r="8" spans="1:7" ht="15">
      <c r="A8" s="31" t="s">
        <v>182</v>
      </c>
      <c r="B8" s="10">
        <v>1720</v>
      </c>
      <c r="C8" s="14">
        <v>2772</v>
      </c>
      <c r="D8" s="11">
        <v>1997</v>
      </c>
      <c r="E8" s="35">
        <f t="shared" si="0"/>
        <v>0.06826183558366092</v>
      </c>
      <c r="F8" s="36">
        <f t="shared" si="1"/>
        <v>0.16104651162790698</v>
      </c>
      <c r="G8" s="14">
        <f>D8-B8</f>
        <v>277</v>
      </c>
    </row>
    <row r="9" spans="1:7" ht="15">
      <c r="A9" s="31" t="s">
        <v>183</v>
      </c>
      <c r="B9" s="10">
        <v>765</v>
      </c>
      <c r="C9" s="14">
        <v>1926</v>
      </c>
      <c r="D9" s="11">
        <v>879</v>
      </c>
      <c r="E9" s="35">
        <f t="shared" si="0"/>
        <v>0.030046145957955905</v>
      </c>
      <c r="F9" s="36">
        <f t="shared" si="1"/>
        <v>0.14901960784313725</v>
      </c>
      <c r="G9" s="14">
        <f t="shared" si="2"/>
        <v>114</v>
      </c>
    </row>
    <row r="10" spans="1:7" ht="15">
      <c r="A10" s="31" t="s">
        <v>184</v>
      </c>
      <c r="B10" s="10">
        <v>5</v>
      </c>
      <c r="C10" s="14">
        <v>15</v>
      </c>
      <c r="D10" s="11">
        <v>6</v>
      </c>
      <c r="E10" s="35">
        <f t="shared" si="0"/>
        <v>0.00020509314647068876</v>
      </c>
      <c r="F10" s="36">
        <f t="shared" si="1"/>
        <v>0.2</v>
      </c>
      <c r="G10" s="14">
        <f t="shared" si="2"/>
        <v>1</v>
      </c>
    </row>
    <row r="11" spans="1:7" ht="15">
      <c r="A11" s="31" t="s">
        <v>185</v>
      </c>
      <c r="B11" s="10">
        <v>74</v>
      </c>
      <c r="C11" s="14">
        <v>122</v>
      </c>
      <c r="D11" s="11">
        <v>83</v>
      </c>
      <c r="E11" s="35">
        <f t="shared" si="0"/>
        <v>0.0028371218595111946</v>
      </c>
      <c r="F11" s="36">
        <f t="shared" si="1"/>
        <v>0.12162162162162163</v>
      </c>
      <c r="G11" s="14">
        <f t="shared" si="2"/>
        <v>9</v>
      </c>
    </row>
    <row r="12" spans="1:7" ht="15">
      <c r="A12" s="31" t="s">
        <v>186</v>
      </c>
      <c r="B12" s="10">
        <v>198</v>
      </c>
      <c r="C12" s="14">
        <v>612</v>
      </c>
      <c r="D12" s="11">
        <v>261</v>
      </c>
      <c r="E12" s="35">
        <f t="shared" si="0"/>
        <v>0.008921551871474961</v>
      </c>
      <c r="F12" s="36">
        <f t="shared" si="1"/>
        <v>0.3181818181818182</v>
      </c>
      <c r="G12" s="14">
        <f t="shared" si="2"/>
        <v>63</v>
      </c>
    </row>
    <row r="13" spans="1:7" ht="15">
      <c r="A13" s="31" t="s">
        <v>187</v>
      </c>
      <c r="B13" s="10">
        <v>315</v>
      </c>
      <c r="C13" s="14">
        <v>641</v>
      </c>
      <c r="D13" s="11">
        <v>298</v>
      </c>
      <c r="E13" s="35">
        <f t="shared" si="0"/>
        <v>0.010186292941377541</v>
      </c>
      <c r="F13" s="36">
        <f t="shared" si="1"/>
        <v>-0.05396825396825397</v>
      </c>
      <c r="G13" s="14">
        <f t="shared" si="2"/>
        <v>-17</v>
      </c>
    </row>
    <row r="14" spans="1:7" ht="15">
      <c r="A14" s="31" t="s">
        <v>188</v>
      </c>
      <c r="B14" s="10">
        <v>46</v>
      </c>
      <c r="C14" s="14">
        <v>107</v>
      </c>
      <c r="D14" s="11">
        <v>45</v>
      </c>
      <c r="E14" s="35">
        <f t="shared" si="0"/>
        <v>0.0015381985985301657</v>
      </c>
      <c r="F14" s="36">
        <f t="shared" si="1"/>
        <v>-0.021739130434782608</v>
      </c>
      <c r="G14" s="14">
        <f t="shared" si="2"/>
        <v>-1</v>
      </c>
    </row>
    <row r="15" spans="1:7" ht="15">
      <c r="A15" s="31" t="s">
        <v>189</v>
      </c>
      <c r="B15" s="10">
        <v>94</v>
      </c>
      <c r="C15" s="14">
        <v>362</v>
      </c>
      <c r="D15" s="11">
        <v>238</v>
      </c>
      <c r="E15" s="35">
        <f t="shared" si="0"/>
        <v>0.008135361476670655</v>
      </c>
      <c r="F15" s="36">
        <f t="shared" si="1"/>
        <v>1.5319148936170213</v>
      </c>
      <c r="G15" s="14">
        <f t="shared" si="2"/>
        <v>144</v>
      </c>
    </row>
    <row r="16" spans="1:7" ht="15">
      <c r="A16" s="31" t="s">
        <v>190</v>
      </c>
      <c r="B16" s="10">
        <v>6</v>
      </c>
      <c r="C16" s="14">
        <v>22</v>
      </c>
      <c r="D16" s="11">
        <v>5</v>
      </c>
      <c r="E16" s="35">
        <f t="shared" si="0"/>
        <v>0.00017091095539224064</v>
      </c>
      <c r="F16" s="36">
        <f t="shared" si="1"/>
        <v>-0.16666666666666666</v>
      </c>
      <c r="G16" s="14">
        <f t="shared" si="2"/>
        <v>-1</v>
      </c>
    </row>
    <row r="17" spans="1:7" ht="15">
      <c r="A17" s="31" t="s">
        <v>191</v>
      </c>
      <c r="B17" s="10">
        <v>151</v>
      </c>
      <c r="C17" s="14">
        <v>165</v>
      </c>
      <c r="D17" s="11">
        <v>117</v>
      </c>
      <c r="E17" s="35">
        <f t="shared" si="0"/>
        <v>0.003999316356178431</v>
      </c>
      <c r="F17" s="36">
        <f t="shared" si="1"/>
        <v>-0.2251655629139073</v>
      </c>
      <c r="G17" s="14">
        <f t="shared" si="2"/>
        <v>-34</v>
      </c>
    </row>
    <row r="18" spans="1:7" ht="15">
      <c r="A18" s="31" t="s">
        <v>192</v>
      </c>
      <c r="B18" s="10">
        <v>68</v>
      </c>
      <c r="C18" s="14">
        <v>167</v>
      </c>
      <c r="D18" s="11">
        <v>59</v>
      </c>
      <c r="E18" s="35">
        <f t="shared" si="0"/>
        <v>0.0020167492736284398</v>
      </c>
      <c r="F18" s="36">
        <f t="shared" si="1"/>
        <v>-0.1323529411764706</v>
      </c>
      <c r="G18" s="14">
        <f t="shared" si="2"/>
        <v>-9</v>
      </c>
    </row>
    <row r="19" spans="1:7" ht="15">
      <c r="A19" s="31" t="s">
        <v>193</v>
      </c>
      <c r="B19" s="10">
        <v>10</v>
      </c>
      <c r="C19" s="14">
        <v>74</v>
      </c>
      <c r="D19" s="11">
        <v>33</v>
      </c>
      <c r="E19" s="35">
        <f t="shared" si="0"/>
        <v>0.0011280123055887883</v>
      </c>
      <c r="F19" s="36">
        <f t="shared" si="1"/>
        <v>2.3</v>
      </c>
      <c r="G19" s="14">
        <f t="shared" si="2"/>
        <v>23</v>
      </c>
    </row>
    <row r="20" spans="1:7" ht="15">
      <c r="A20" s="31" t="s">
        <v>194</v>
      </c>
      <c r="B20" s="10">
        <v>92</v>
      </c>
      <c r="C20" s="14">
        <v>135</v>
      </c>
      <c r="D20" s="11">
        <v>82</v>
      </c>
      <c r="E20" s="35">
        <f t="shared" si="0"/>
        <v>0.0028029396684327466</v>
      </c>
      <c r="F20" s="36">
        <f t="shared" si="1"/>
        <v>-0.10869565217391304</v>
      </c>
      <c r="G20" s="14">
        <f t="shared" si="2"/>
        <v>-10</v>
      </c>
    </row>
    <row r="21" spans="1:7" ht="15">
      <c r="A21" s="31" t="s">
        <v>195</v>
      </c>
      <c r="B21" s="10">
        <v>59</v>
      </c>
      <c r="C21" s="14">
        <v>109</v>
      </c>
      <c r="D21" s="11">
        <v>67</v>
      </c>
      <c r="E21" s="35">
        <f t="shared" si="0"/>
        <v>0.0022902068022560246</v>
      </c>
      <c r="F21" s="36">
        <f t="shared" si="1"/>
        <v>0.13559322033898305</v>
      </c>
      <c r="G21" s="14">
        <f t="shared" si="2"/>
        <v>8</v>
      </c>
    </row>
    <row r="22" spans="1:7" ht="15">
      <c r="A22" s="31" t="s">
        <v>196</v>
      </c>
      <c r="B22" s="10">
        <v>1468</v>
      </c>
      <c r="C22" s="14">
        <v>2831</v>
      </c>
      <c r="D22" s="11">
        <v>1773</v>
      </c>
      <c r="E22" s="35">
        <f t="shared" si="0"/>
        <v>0.06060502478208853</v>
      </c>
      <c r="F22" s="36">
        <f t="shared" si="1"/>
        <v>0.20776566757493187</v>
      </c>
      <c r="G22" s="14">
        <f t="shared" si="2"/>
        <v>305</v>
      </c>
    </row>
    <row r="23" spans="1:7" ht="15">
      <c r="A23" s="31" t="s">
        <v>197</v>
      </c>
      <c r="B23" s="10">
        <v>92</v>
      </c>
      <c r="C23" s="14">
        <v>178</v>
      </c>
      <c r="D23" s="11">
        <v>127</v>
      </c>
      <c r="E23" s="35">
        <f t="shared" si="0"/>
        <v>0.004341138266962912</v>
      </c>
      <c r="F23" s="36">
        <f t="shared" si="1"/>
        <v>0.3804347826086957</v>
      </c>
      <c r="G23" s="14">
        <f t="shared" si="2"/>
        <v>35</v>
      </c>
    </row>
    <row r="24" spans="1:7" ht="15">
      <c r="A24" s="31" t="s">
        <v>198</v>
      </c>
      <c r="B24" s="10">
        <v>43</v>
      </c>
      <c r="C24" s="14">
        <v>107</v>
      </c>
      <c r="D24" s="11">
        <v>38</v>
      </c>
      <c r="E24" s="35">
        <f t="shared" si="0"/>
        <v>0.001298923260981029</v>
      </c>
      <c r="F24" s="36">
        <f t="shared" si="1"/>
        <v>-0.11627906976744186</v>
      </c>
      <c r="G24" s="14">
        <f t="shared" si="2"/>
        <v>-5</v>
      </c>
    </row>
    <row r="25" spans="1:7" ht="15">
      <c r="A25" s="31" t="s">
        <v>199</v>
      </c>
      <c r="B25" s="10">
        <v>80</v>
      </c>
      <c r="C25" s="14">
        <v>261</v>
      </c>
      <c r="D25" s="11">
        <v>114</v>
      </c>
      <c r="E25" s="35">
        <f t="shared" si="0"/>
        <v>0.0038967697829430867</v>
      </c>
      <c r="F25" s="36">
        <f t="shared" si="1"/>
        <v>0.425</v>
      </c>
      <c r="G25" s="14">
        <f t="shared" si="2"/>
        <v>34</v>
      </c>
    </row>
    <row r="26" spans="1:7" ht="15">
      <c r="A26" s="31" t="s">
        <v>200</v>
      </c>
      <c r="B26" s="10">
        <v>357</v>
      </c>
      <c r="C26" s="14">
        <v>437</v>
      </c>
      <c r="D26" s="11">
        <v>401</v>
      </c>
      <c r="E26" s="35">
        <f t="shared" si="0"/>
        <v>0.0137070586224577</v>
      </c>
      <c r="F26" s="36">
        <f t="shared" si="1"/>
        <v>0.12324929971988796</v>
      </c>
      <c r="G26" s="14">
        <f t="shared" si="2"/>
        <v>44</v>
      </c>
    </row>
    <row r="27" spans="1:7" ht="15">
      <c r="A27" s="31" t="s">
        <v>113</v>
      </c>
      <c r="B27" s="10">
        <v>226</v>
      </c>
      <c r="C27" s="14">
        <v>728</v>
      </c>
      <c r="D27" s="11">
        <v>386</v>
      </c>
      <c r="E27" s="35">
        <f t="shared" si="0"/>
        <v>0.013194325756280977</v>
      </c>
      <c r="F27" s="36">
        <f t="shared" si="1"/>
        <v>0.7079646017699115</v>
      </c>
      <c r="G27" s="14">
        <f t="shared" si="2"/>
        <v>160</v>
      </c>
    </row>
    <row r="28" spans="1:7" ht="15">
      <c r="A28" s="31" t="s">
        <v>201</v>
      </c>
      <c r="B28" s="10">
        <v>246</v>
      </c>
      <c r="C28" s="14">
        <v>373</v>
      </c>
      <c r="D28" s="11">
        <v>295</v>
      </c>
      <c r="E28" s="35">
        <f t="shared" si="0"/>
        <v>0.010083746368142198</v>
      </c>
      <c r="F28" s="36">
        <f t="shared" si="1"/>
        <v>0.1991869918699187</v>
      </c>
      <c r="G28" s="14">
        <f t="shared" si="2"/>
        <v>49</v>
      </c>
    </row>
    <row r="29" spans="1:7" ht="15">
      <c r="A29" s="31" t="s">
        <v>202</v>
      </c>
      <c r="B29" s="10">
        <v>92</v>
      </c>
      <c r="C29" s="14">
        <v>211</v>
      </c>
      <c r="D29" s="11">
        <v>111</v>
      </c>
      <c r="E29" s="35">
        <f t="shared" si="0"/>
        <v>0.0037942232097077423</v>
      </c>
      <c r="F29" s="36">
        <f t="shared" si="1"/>
        <v>0.20652173913043478</v>
      </c>
      <c r="G29" s="14">
        <f t="shared" si="2"/>
        <v>19</v>
      </c>
    </row>
    <row r="30" spans="1:7" ht="15">
      <c r="A30" s="31" t="s">
        <v>203</v>
      </c>
      <c r="B30" s="10">
        <v>99</v>
      </c>
      <c r="C30" s="14">
        <v>405</v>
      </c>
      <c r="D30" s="11">
        <v>151</v>
      </c>
      <c r="E30" s="35">
        <f t="shared" si="0"/>
        <v>0.005161510852845668</v>
      </c>
      <c r="F30" s="36">
        <f t="shared" si="1"/>
        <v>0.5252525252525253</v>
      </c>
      <c r="G30" s="14">
        <f t="shared" si="2"/>
        <v>52</v>
      </c>
    </row>
    <row r="31" spans="1:7" ht="15">
      <c r="A31" s="31" t="s">
        <v>204</v>
      </c>
      <c r="B31" s="10">
        <v>41</v>
      </c>
      <c r="C31" s="14">
        <v>168</v>
      </c>
      <c r="D31" s="11">
        <v>50</v>
      </c>
      <c r="E31" s="35">
        <f t="shared" si="0"/>
        <v>0.0017091095539224065</v>
      </c>
      <c r="F31" s="36">
        <f t="shared" si="1"/>
        <v>0.21951219512195122</v>
      </c>
      <c r="G31" s="14">
        <f t="shared" si="2"/>
        <v>9</v>
      </c>
    </row>
    <row r="32" spans="1:7" ht="15">
      <c r="A32" s="31" t="s">
        <v>205</v>
      </c>
      <c r="B32" s="10">
        <v>153</v>
      </c>
      <c r="C32" s="14">
        <v>228</v>
      </c>
      <c r="D32" s="11">
        <v>116</v>
      </c>
      <c r="E32" s="35">
        <f t="shared" si="0"/>
        <v>0.003965134165099983</v>
      </c>
      <c r="F32" s="36">
        <f t="shared" si="1"/>
        <v>-0.24183006535947713</v>
      </c>
      <c r="G32" s="14">
        <f t="shared" si="2"/>
        <v>-37</v>
      </c>
    </row>
    <row r="33" spans="1:7" ht="15">
      <c r="A33" s="31" t="s">
        <v>206</v>
      </c>
      <c r="B33" s="10">
        <v>217</v>
      </c>
      <c r="C33" s="14">
        <v>445</v>
      </c>
      <c r="D33" s="11">
        <v>196</v>
      </c>
      <c r="E33" s="35">
        <f t="shared" si="0"/>
        <v>0.006699709451375833</v>
      </c>
      <c r="F33" s="36">
        <f t="shared" si="1"/>
        <v>-0.0967741935483871</v>
      </c>
      <c r="G33" s="14">
        <f t="shared" si="2"/>
        <v>-21</v>
      </c>
    </row>
    <row r="34" spans="1:7" ht="15">
      <c r="A34" s="31" t="s">
        <v>207</v>
      </c>
      <c r="B34" s="10">
        <v>416</v>
      </c>
      <c r="C34" s="14">
        <v>519</v>
      </c>
      <c r="D34" s="11">
        <v>440</v>
      </c>
      <c r="E34" s="35">
        <f aca="true" t="shared" si="3" ref="E34:E65">D34/$D$83</f>
        <v>0.015040164074517177</v>
      </c>
      <c r="F34" s="36">
        <f aca="true" t="shared" si="4" ref="F34:F65">(D34-B34)/B34</f>
        <v>0.057692307692307696</v>
      </c>
      <c r="G34" s="14">
        <f aca="true" t="shared" si="5" ref="G34:G65">D34-B34</f>
        <v>24</v>
      </c>
    </row>
    <row r="35" spans="1:7" ht="15">
      <c r="A35" s="31" t="s">
        <v>208</v>
      </c>
      <c r="B35" s="10">
        <v>174</v>
      </c>
      <c r="C35" s="14">
        <v>225</v>
      </c>
      <c r="D35" s="11">
        <v>158</v>
      </c>
      <c r="E35" s="35">
        <f t="shared" si="3"/>
        <v>0.005400786190394804</v>
      </c>
      <c r="F35" s="36">
        <f t="shared" si="4"/>
        <v>-0.09195402298850575</v>
      </c>
      <c r="G35" s="14">
        <f t="shared" si="5"/>
        <v>-16</v>
      </c>
    </row>
    <row r="36" spans="1:7" ht="15">
      <c r="A36" s="31" t="s">
        <v>209</v>
      </c>
      <c r="B36" s="10">
        <v>31</v>
      </c>
      <c r="C36" s="14">
        <v>82</v>
      </c>
      <c r="D36" s="11">
        <v>41</v>
      </c>
      <c r="E36" s="35">
        <f t="shared" si="3"/>
        <v>0.0014014698342163733</v>
      </c>
      <c r="F36" s="36">
        <f t="shared" si="4"/>
        <v>0.3225806451612903</v>
      </c>
      <c r="G36" s="14">
        <f t="shared" si="5"/>
        <v>10</v>
      </c>
    </row>
    <row r="37" spans="1:7" ht="15">
      <c r="A37" s="31" t="s">
        <v>210</v>
      </c>
      <c r="B37" s="10">
        <v>10</v>
      </c>
      <c r="C37" s="14">
        <v>27</v>
      </c>
      <c r="D37" s="11">
        <v>31</v>
      </c>
      <c r="E37" s="35">
        <f t="shared" si="3"/>
        <v>0.001059647923431892</v>
      </c>
      <c r="F37" s="36">
        <f t="shared" si="4"/>
        <v>2.1</v>
      </c>
      <c r="G37" s="14">
        <f t="shared" si="5"/>
        <v>21</v>
      </c>
    </row>
    <row r="38" spans="1:7" ht="15">
      <c r="A38" s="31" t="s">
        <v>211</v>
      </c>
      <c r="B38" s="10">
        <v>160</v>
      </c>
      <c r="C38" s="14">
        <v>470</v>
      </c>
      <c r="D38" s="11">
        <v>223</v>
      </c>
      <c r="E38" s="35">
        <f t="shared" si="3"/>
        <v>0.0076226286104939325</v>
      </c>
      <c r="F38" s="36">
        <f t="shared" si="4"/>
        <v>0.39375</v>
      </c>
      <c r="G38" s="14">
        <f t="shared" si="5"/>
        <v>63</v>
      </c>
    </row>
    <row r="39" spans="1:7" ht="15">
      <c r="A39" s="31" t="s">
        <v>212</v>
      </c>
      <c r="B39" s="10">
        <v>9</v>
      </c>
      <c r="C39" s="14">
        <v>60</v>
      </c>
      <c r="D39" s="11">
        <v>18</v>
      </c>
      <c r="E39" s="35">
        <f t="shared" si="3"/>
        <v>0.0006152794394120663</v>
      </c>
      <c r="F39" s="36">
        <f t="shared" si="4"/>
        <v>1</v>
      </c>
      <c r="G39" s="14">
        <f t="shared" si="5"/>
        <v>9</v>
      </c>
    </row>
    <row r="40" spans="1:7" ht="15">
      <c r="A40" s="31" t="s">
        <v>213</v>
      </c>
      <c r="B40" s="10">
        <v>85</v>
      </c>
      <c r="C40" s="14">
        <v>119</v>
      </c>
      <c r="D40" s="11">
        <v>89</v>
      </c>
      <c r="E40" s="35">
        <f t="shared" si="3"/>
        <v>0.0030422150059818834</v>
      </c>
      <c r="F40" s="36">
        <f t="shared" si="4"/>
        <v>0.047058823529411764</v>
      </c>
      <c r="G40" s="14">
        <f t="shared" si="5"/>
        <v>4</v>
      </c>
    </row>
    <row r="41" spans="1:7" ht="15">
      <c r="A41" s="31" t="s">
        <v>214</v>
      </c>
      <c r="B41" s="10">
        <v>8225</v>
      </c>
      <c r="C41" s="14">
        <v>10036</v>
      </c>
      <c r="D41" s="11">
        <v>8839</v>
      </c>
      <c r="E41" s="35">
        <f t="shared" si="3"/>
        <v>0.302136386942403</v>
      </c>
      <c r="F41" s="36">
        <f t="shared" si="4"/>
        <v>0.07465045592705168</v>
      </c>
      <c r="G41" s="14">
        <f t="shared" si="5"/>
        <v>614</v>
      </c>
    </row>
    <row r="42" spans="1:7" ht="15">
      <c r="A42" s="31" t="s">
        <v>215</v>
      </c>
      <c r="B42" s="10">
        <v>1871</v>
      </c>
      <c r="C42" s="14">
        <v>2586</v>
      </c>
      <c r="D42" s="11">
        <v>2302</v>
      </c>
      <c r="E42" s="35">
        <f t="shared" si="3"/>
        <v>0.07868740386258759</v>
      </c>
      <c r="F42" s="36">
        <f t="shared" si="4"/>
        <v>0.23035809727418494</v>
      </c>
      <c r="G42" s="14">
        <f t="shared" si="5"/>
        <v>431</v>
      </c>
    </row>
    <row r="43" spans="1:7" ht="15">
      <c r="A43" s="31" t="s">
        <v>216</v>
      </c>
      <c r="B43" s="10">
        <v>206</v>
      </c>
      <c r="C43" s="14">
        <v>491</v>
      </c>
      <c r="D43" s="11">
        <v>308</v>
      </c>
      <c r="E43" s="35">
        <f t="shared" si="3"/>
        <v>0.010528114852162023</v>
      </c>
      <c r="F43" s="36">
        <f t="shared" si="4"/>
        <v>0.49514563106796117</v>
      </c>
      <c r="G43" s="14">
        <f t="shared" si="5"/>
        <v>102</v>
      </c>
    </row>
    <row r="44" spans="1:7" ht="15">
      <c r="A44" s="31" t="s">
        <v>217</v>
      </c>
      <c r="B44" s="10">
        <v>66</v>
      </c>
      <c r="C44" s="14">
        <v>93</v>
      </c>
      <c r="D44" s="11">
        <v>54</v>
      </c>
      <c r="E44" s="35">
        <f t="shared" si="3"/>
        <v>0.001845838318236199</v>
      </c>
      <c r="F44" s="36">
        <f t="shared" si="4"/>
        <v>-0.18181818181818182</v>
      </c>
      <c r="G44" s="14">
        <f t="shared" si="5"/>
        <v>-12</v>
      </c>
    </row>
    <row r="45" spans="1:7" ht="15">
      <c r="A45" s="31" t="s">
        <v>218</v>
      </c>
      <c r="B45" s="10">
        <v>59</v>
      </c>
      <c r="C45" s="14">
        <v>104</v>
      </c>
      <c r="D45" s="11">
        <v>63</v>
      </c>
      <c r="E45" s="35">
        <f t="shared" si="3"/>
        <v>0.002153478037942232</v>
      </c>
      <c r="F45" s="36">
        <f t="shared" si="4"/>
        <v>0.06779661016949153</v>
      </c>
      <c r="G45" s="14">
        <f t="shared" si="5"/>
        <v>4</v>
      </c>
    </row>
    <row r="46" spans="1:7" ht="15">
      <c r="A46" s="31" t="s">
        <v>219</v>
      </c>
      <c r="B46" s="10">
        <v>29</v>
      </c>
      <c r="C46" s="14">
        <v>47</v>
      </c>
      <c r="D46" s="11">
        <v>28</v>
      </c>
      <c r="E46" s="35">
        <f t="shared" si="3"/>
        <v>0.0009571013501965476</v>
      </c>
      <c r="F46" s="36">
        <f t="shared" si="4"/>
        <v>-0.034482758620689655</v>
      </c>
      <c r="G46" s="14">
        <f t="shared" si="5"/>
        <v>-1</v>
      </c>
    </row>
    <row r="47" spans="1:7" ht="15">
      <c r="A47" s="31" t="s">
        <v>220</v>
      </c>
      <c r="B47" s="10">
        <v>54</v>
      </c>
      <c r="C47" s="14">
        <v>190</v>
      </c>
      <c r="D47" s="11">
        <v>97</v>
      </c>
      <c r="E47" s="35">
        <f t="shared" si="3"/>
        <v>0.0033156725346094687</v>
      </c>
      <c r="F47" s="36">
        <f t="shared" si="4"/>
        <v>0.7962962962962963</v>
      </c>
      <c r="G47" s="14">
        <f t="shared" si="5"/>
        <v>43</v>
      </c>
    </row>
    <row r="48" spans="1:7" ht="15">
      <c r="A48" s="31" t="s">
        <v>221</v>
      </c>
      <c r="B48" s="10">
        <v>456</v>
      </c>
      <c r="C48" s="14">
        <v>857</v>
      </c>
      <c r="D48" s="11">
        <v>485</v>
      </c>
      <c r="E48" s="35">
        <f t="shared" si="3"/>
        <v>0.016578362673047343</v>
      </c>
      <c r="F48" s="36">
        <f t="shared" si="4"/>
        <v>0.06359649122807018</v>
      </c>
      <c r="G48" s="14">
        <f t="shared" si="5"/>
        <v>29</v>
      </c>
    </row>
    <row r="49" spans="1:7" ht="15">
      <c r="A49" s="31" t="s">
        <v>223</v>
      </c>
      <c r="B49" s="10">
        <v>69</v>
      </c>
      <c r="C49" s="14">
        <v>23</v>
      </c>
      <c r="D49" s="11">
        <v>12</v>
      </c>
      <c r="E49" s="35">
        <f t="shared" si="3"/>
        <v>0.00041018629294137753</v>
      </c>
      <c r="F49" s="36">
        <f t="shared" si="4"/>
        <v>-0.8260869565217391</v>
      </c>
      <c r="G49" s="14">
        <f t="shared" si="5"/>
        <v>-57</v>
      </c>
    </row>
    <row r="50" spans="1:7" ht="15">
      <c r="A50" s="31" t="s">
        <v>131</v>
      </c>
      <c r="B50" s="10">
        <v>113</v>
      </c>
      <c r="C50" s="14">
        <v>117</v>
      </c>
      <c r="D50" s="11">
        <v>58</v>
      </c>
      <c r="E50" s="35">
        <f t="shared" si="3"/>
        <v>0.0019825670825499913</v>
      </c>
      <c r="F50" s="36">
        <f t="shared" si="4"/>
        <v>-0.48672566371681414</v>
      </c>
      <c r="G50" s="14">
        <f t="shared" si="5"/>
        <v>-55</v>
      </c>
    </row>
    <row r="51" spans="1:7" ht="15">
      <c r="A51" s="31" t="s">
        <v>224</v>
      </c>
      <c r="B51" s="10">
        <v>51</v>
      </c>
      <c r="C51" s="14">
        <v>209</v>
      </c>
      <c r="D51" s="11">
        <v>149</v>
      </c>
      <c r="E51" s="35">
        <f t="shared" si="3"/>
        <v>0.005093146470688771</v>
      </c>
      <c r="F51" s="36">
        <f t="shared" si="4"/>
        <v>1.9215686274509804</v>
      </c>
      <c r="G51" s="14">
        <f t="shared" si="5"/>
        <v>98</v>
      </c>
    </row>
    <row r="52" spans="1:7" ht="15">
      <c r="A52" s="31" t="s">
        <v>222</v>
      </c>
      <c r="B52" s="10">
        <v>21</v>
      </c>
      <c r="C52" s="14">
        <v>83</v>
      </c>
      <c r="D52" s="11">
        <v>46</v>
      </c>
      <c r="E52" s="35">
        <f t="shared" si="3"/>
        <v>0.001572380789608614</v>
      </c>
      <c r="F52" s="36">
        <f t="shared" si="4"/>
        <v>1.1904761904761905</v>
      </c>
      <c r="G52" s="14">
        <f t="shared" si="5"/>
        <v>25</v>
      </c>
    </row>
    <row r="53" spans="1:7" ht="15">
      <c r="A53" s="31" t="s">
        <v>225</v>
      </c>
      <c r="B53" s="10">
        <v>916</v>
      </c>
      <c r="C53" s="14">
        <v>1289</v>
      </c>
      <c r="D53" s="11">
        <v>1038</v>
      </c>
      <c r="E53" s="35">
        <f t="shared" si="3"/>
        <v>0.03548111433942916</v>
      </c>
      <c r="F53" s="36">
        <f t="shared" si="4"/>
        <v>0.1331877729257642</v>
      </c>
      <c r="G53" s="14">
        <f t="shared" si="5"/>
        <v>122</v>
      </c>
    </row>
    <row r="54" spans="1:7" ht="15">
      <c r="A54" s="31" t="s">
        <v>226</v>
      </c>
      <c r="B54" s="10">
        <v>388</v>
      </c>
      <c r="C54" s="14">
        <v>659</v>
      </c>
      <c r="D54" s="11">
        <v>324</v>
      </c>
      <c r="E54" s="35">
        <f t="shared" si="3"/>
        <v>0.011075029909417194</v>
      </c>
      <c r="F54" s="36">
        <f t="shared" si="4"/>
        <v>-0.16494845360824742</v>
      </c>
      <c r="G54" s="14">
        <f t="shared" si="5"/>
        <v>-64</v>
      </c>
    </row>
    <row r="55" spans="1:7" ht="15">
      <c r="A55" s="31" t="s">
        <v>227</v>
      </c>
      <c r="B55" s="10">
        <v>139</v>
      </c>
      <c r="C55" s="14">
        <v>444</v>
      </c>
      <c r="D55" s="11">
        <v>192</v>
      </c>
      <c r="E55" s="35">
        <f t="shared" si="3"/>
        <v>0.0065629806870620404</v>
      </c>
      <c r="F55" s="36">
        <f t="shared" si="4"/>
        <v>0.381294964028777</v>
      </c>
      <c r="G55" s="14">
        <f t="shared" si="5"/>
        <v>53</v>
      </c>
    </row>
    <row r="56" spans="1:7" ht="15">
      <c r="A56" s="31" t="s">
        <v>228</v>
      </c>
      <c r="B56" s="10">
        <v>130</v>
      </c>
      <c r="C56" s="14">
        <v>270</v>
      </c>
      <c r="D56" s="11">
        <v>149</v>
      </c>
      <c r="E56" s="35">
        <f t="shared" si="3"/>
        <v>0.005093146470688771</v>
      </c>
      <c r="F56" s="36">
        <f t="shared" si="4"/>
        <v>0.14615384615384616</v>
      </c>
      <c r="G56" s="14">
        <f t="shared" si="5"/>
        <v>19</v>
      </c>
    </row>
    <row r="57" spans="1:7" ht="15">
      <c r="A57" s="31" t="s">
        <v>229</v>
      </c>
      <c r="B57" s="10">
        <v>338</v>
      </c>
      <c r="C57" s="14">
        <v>497</v>
      </c>
      <c r="D57" s="11">
        <v>491</v>
      </c>
      <c r="E57" s="35">
        <f t="shared" si="3"/>
        <v>0.016783455819518033</v>
      </c>
      <c r="F57" s="36">
        <f t="shared" si="4"/>
        <v>0.4526627218934911</v>
      </c>
      <c r="G57" s="14">
        <f t="shared" si="5"/>
        <v>153</v>
      </c>
    </row>
    <row r="58" spans="1:7" ht="15">
      <c r="A58" s="31" t="s">
        <v>230</v>
      </c>
      <c r="B58" s="10">
        <v>55</v>
      </c>
      <c r="C58" s="14">
        <v>167</v>
      </c>
      <c r="D58" s="11">
        <v>138</v>
      </c>
      <c r="E58" s="35">
        <f t="shared" si="3"/>
        <v>0.004717142368825842</v>
      </c>
      <c r="F58" s="36">
        <f t="shared" si="4"/>
        <v>1.509090909090909</v>
      </c>
      <c r="G58" s="14">
        <f t="shared" si="5"/>
        <v>83</v>
      </c>
    </row>
    <row r="59" spans="1:7" ht="15">
      <c r="A59" s="31" t="s">
        <v>231</v>
      </c>
      <c r="B59" s="10">
        <v>368</v>
      </c>
      <c r="C59" s="14">
        <v>627</v>
      </c>
      <c r="D59" s="11">
        <v>426</v>
      </c>
      <c r="E59" s="35">
        <f t="shared" si="3"/>
        <v>0.014561613399418903</v>
      </c>
      <c r="F59" s="36">
        <f t="shared" si="4"/>
        <v>0.15760869565217392</v>
      </c>
      <c r="G59" s="14">
        <f t="shared" si="5"/>
        <v>58</v>
      </c>
    </row>
    <row r="60" spans="1:7" ht="15">
      <c r="A60" s="31" t="s">
        <v>232</v>
      </c>
      <c r="B60" s="10">
        <v>221</v>
      </c>
      <c r="C60" s="14">
        <v>571</v>
      </c>
      <c r="D60" s="11">
        <v>375</v>
      </c>
      <c r="E60" s="35">
        <f t="shared" si="3"/>
        <v>0.012818321654418048</v>
      </c>
      <c r="F60" s="36">
        <f t="shared" si="4"/>
        <v>0.6968325791855203</v>
      </c>
      <c r="G60" s="14">
        <f t="shared" si="5"/>
        <v>154</v>
      </c>
    </row>
    <row r="61" spans="1:7" ht="15">
      <c r="A61" s="31" t="s">
        <v>233</v>
      </c>
      <c r="B61" s="10">
        <v>13</v>
      </c>
      <c r="C61" s="14">
        <v>26</v>
      </c>
      <c r="D61" s="11">
        <v>63</v>
      </c>
      <c r="E61" s="35">
        <f t="shared" si="3"/>
        <v>0.002153478037942232</v>
      </c>
      <c r="F61" s="36">
        <f t="shared" si="4"/>
        <v>3.8461538461538463</v>
      </c>
      <c r="G61" s="14">
        <f t="shared" si="5"/>
        <v>50</v>
      </c>
    </row>
    <row r="62" spans="1:7" ht="15">
      <c r="A62" s="31" t="s">
        <v>234</v>
      </c>
      <c r="B62" s="10">
        <v>45</v>
      </c>
      <c r="C62" s="14">
        <v>179</v>
      </c>
      <c r="D62" s="11">
        <v>65</v>
      </c>
      <c r="E62" s="35">
        <f t="shared" si="3"/>
        <v>0.002221842420099128</v>
      </c>
      <c r="F62" s="36">
        <f t="shared" si="4"/>
        <v>0.4444444444444444</v>
      </c>
      <c r="G62" s="14">
        <f t="shared" si="5"/>
        <v>20</v>
      </c>
    </row>
    <row r="63" spans="1:7" ht="15">
      <c r="A63" s="31" t="s">
        <v>235</v>
      </c>
      <c r="B63" s="10">
        <v>56</v>
      </c>
      <c r="C63" s="14">
        <v>138</v>
      </c>
      <c r="D63" s="11">
        <v>69</v>
      </c>
      <c r="E63" s="35">
        <f t="shared" si="3"/>
        <v>0.002358571184412921</v>
      </c>
      <c r="F63" s="36">
        <f t="shared" si="4"/>
        <v>0.23214285714285715</v>
      </c>
      <c r="G63" s="14">
        <f t="shared" si="5"/>
        <v>13</v>
      </c>
    </row>
    <row r="64" spans="1:7" ht="15">
      <c r="A64" s="31" t="s">
        <v>236</v>
      </c>
      <c r="B64" s="10">
        <v>168</v>
      </c>
      <c r="C64" s="14">
        <v>238</v>
      </c>
      <c r="D64" s="11">
        <v>185</v>
      </c>
      <c r="E64" s="35">
        <f t="shared" si="3"/>
        <v>0.006323705349512904</v>
      </c>
      <c r="F64" s="36">
        <f t="shared" si="4"/>
        <v>0.10119047619047619</v>
      </c>
      <c r="G64" s="14">
        <f t="shared" si="5"/>
        <v>17</v>
      </c>
    </row>
    <row r="65" spans="1:7" ht="15">
      <c r="A65" s="31" t="s">
        <v>237</v>
      </c>
      <c r="B65" s="10">
        <v>84</v>
      </c>
      <c r="C65" s="14">
        <v>174</v>
      </c>
      <c r="D65" s="11">
        <v>140</v>
      </c>
      <c r="E65" s="35">
        <f t="shared" si="3"/>
        <v>0.004785506750982738</v>
      </c>
      <c r="F65" s="36">
        <f t="shared" si="4"/>
        <v>0.6666666666666666</v>
      </c>
      <c r="G65" s="14">
        <f t="shared" si="5"/>
        <v>56</v>
      </c>
    </row>
    <row r="66" spans="1:7" ht="15">
      <c r="A66" s="31" t="s">
        <v>238</v>
      </c>
      <c r="B66" s="10">
        <v>64</v>
      </c>
      <c r="C66" s="14">
        <v>143</v>
      </c>
      <c r="D66" s="11">
        <v>63</v>
      </c>
      <c r="E66" s="35">
        <f aca="true" t="shared" si="6" ref="E66:E82">D66/$D$83</f>
        <v>0.002153478037942232</v>
      </c>
      <c r="F66" s="36">
        <f aca="true" t="shared" si="7" ref="F66:F82">(D66-B66)/B66</f>
        <v>-0.015625</v>
      </c>
      <c r="G66" s="14">
        <f aca="true" t="shared" si="8" ref="G66:G82">D66-B66</f>
        <v>-1</v>
      </c>
    </row>
    <row r="67" spans="1:7" ht="15">
      <c r="A67" s="31" t="s">
        <v>239</v>
      </c>
      <c r="B67" s="10">
        <v>327</v>
      </c>
      <c r="C67" s="14">
        <v>420</v>
      </c>
      <c r="D67" s="11">
        <v>304</v>
      </c>
      <c r="E67" s="35">
        <f t="shared" si="6"/>
        <v>0.010391386087848231</v>
      </c>
      <c r="F67" s="36">
        <f t="shared" si="7"/>
        <v>-0.07033639143730887</v>
      </c>
      <c r="G67" s="14">
        <f t="shared" si="8"/>
        <v>-23</v>
      </c>
    </row>
    <row r="68" spans="1:7" ht="15">
      <c r="A68" s="31" t="s">
        <v>240</v>
      </c>
      <c r="B68" s="10">
        <v>251</v>
      </c>
      <c r="C68" s="14">
        <v>594</v>
      </c>
      <c r="D68" s="11">
        <v>271</v>
      </c>
      <c r="E68" s="35">
        <f t="shared" si="6"/>
        <v>0.009263373782259443</v>
      </c>
      <c r="F68" s="36">
        <f t="shared" si="7"/>
        <v>0.0796812749003984</v>
      </c>
      <c r="G68" s="14">
        <f t="shared" si="8"/>
        <v>20</v>
      </c>
    </row>
    <row r="69" spans="1:7" ht="15">
      <c r="A69" s="31" t="s">
        <v>241</v>
      </c>
      <c r="B69" s="10">
        <v>20</v>
      </c>
      <c r="C69" s="14">
        <v>67</v>
      </c>
      <c r="D69" s="11">
        <v>37</v>
      </c>
      <c r="E69" s="35">
        <f t="shared" si="6"/>
        <v>0.0012647410699025807</v>
      </c>
      <c r="F69" s="36">
        <f t="shared" si="7"/>
        <v>0.85</v>
      </c>
      <c r="G69" s="14">
        <f t="shared" si="8"/>
        <v>17</v>
      </c>
    </row>
    <row r="70" spans="1:7" ht="15">
      <c r="A70" s="31" t="s">
        <v>242</v>
      </c>
      <c r="B70" s="10">
        <v>43</v>
      </c>
      <c r="C70" s="14">
        <v>176</v>
      </c>
      <c r="D70" s="11">
        <v>90</v>
      </c>
      <c r="E70" s="35">
        <f t="shared" si="6"/>
        <v>0.0030763971970603314</v>
      </c>
      <c r="F70" s="36">
        <f t="shared" si="7"/>
        <v>1.0930232558139534</v>
      </c>
      <c r="G70" s="14">
        <f t="shared" si="8"/>
        <v>47</v>
      </c>
    </row>
    <row r="71" spans="1:7" ht="15">
      <c r="A71" s="31" t="s">
        <v>243</v>
      </c>
      <c r="B71" s="10">
        <v>124</v>
      </c>
      <c r="C71" s="14">
        <v>386</v>
      </c>
      <c r="D71" s="11">
        <v>163</v>
      </c>
      <c r="E71" s="35">
        <f t="shared" si="6"/>
        <v>0.005571697145787045</v>
      </c>
      <c r="F71" s="36">
        <f t="shared" si="7"/>
        <v>0.31451612903225806</v>
      </c>
      <c r="G71" s="14">
        <f t="shared" si="8"/>
        <v>39</v>
      </c>
    </row>
    <row r="72" spans="1:7" ht="15">
      <c r="A72" s="31" t="s">
        <v>244</v>
      </c>
      <c r="B72" s="10">
        <v>119</v>
      </c>
      <c r="C72" s="14">
        <v>274</v>
      </c>
      <c r="D72" s="11">
        <v>181</v>
      </c>
      <c r="E72" s="35">
        <f t="shared" si="6"/>
        <v>0.006186976585199112</v>
      </c>
      <c r="F72" s="36">
        <f t="shared" si="7"/>
        <v>0.5210084033613446</v>
      </c>
      <c r="G72" s="14">
        <f t="shared" si="8"/>
        <v>62</v>
      </c>
    </row>
    <row r="73" spans="1:7" ht="15">
      <c r="A73" s="31" t="s">
        <v>245</v>
      </c>
      <c r="B73" s="10">
        <v>23</v>
      </c>
      <c r="C73" s="14">
        <v>23</v>
      </c>
      <c r="D73" s="11">
        <v>82</v>
      </c>
      <c r="E73" s="35">
        <f t="shared" si="6"/>
        <v>0.0028029396684327466</v>
      </c>
      <c r="F73" s="36">
        <f t="shared" si="7"/>
        <v>2.5652173913043477</v>
      </c>
      <c r="G73" s="14">
        <f t="shared" si="8"/>
        <v>59</v>
      </c>
    </row>
    <row r="74" spans="1:7" ht="15">
      <c r="A74" s="31" t="s">
        <v>246</v>
      </c>
      <c r="B74" s="10">
        <v>621</v>
      </c>
      <c r="C74" s="14">
        <v>1090</v>
      </c>
      <c r="D74" s="11">
        <v>645</v>
      </c>
      <c r="E74" s="35">
        <f t="shared" si="6"/>
        <v>0.022047513245599042</v>
      </c>
      <c r="F74" s="36">
        <f t="shared" si="7"/>
        <v>0.03864734299516908</v>
      </c>
      <c r="G74" s="14">
        <f t="shared" si="8"/>
        <v>24</v>
      </c>
    </row>
    <row r="75" spans="1:7" ht="15">
      <c r="A75" s="31" t="s">
        <v>247</v>
      </c>
      <c r="B75" s="10">
        <v>125</v>
      </c>
      <c r="C75" s="14">
        <v>194</v>
      </c>
      <c r="D75" s="11">
        <v>127</v>
      </c>
      <c r="E75" s="35">
        <f t="shared" si="6"/>
        <v>0.004341138266962912</v>
      </c>
      <c r="F75" s="36">
        <f t="shared" si="7"/>
        <v>0.016</v>
      </c>
      <c r="G75" s="14">
        <f t="shared" si="8"/>
        <v>2</v>
      </c>
    </row>
    <row r="76" spans="1:7" ht="15">
      <c r="A76" s="31" t="s">
        <v>248</v>
      </c>
      <c r="B76" s="10">
        <v>204</v>
      </c>
      <c r="C76" s="14">
        <v>454</v>
      </c>
      <c r="D76" s="11">
        <v>263</v>
      </c>
      <c r="E76" s="35">
        <f t="shared" si="6"/>
        <v>0.008989916253631857</v>
      </c>
      <c r="F76" s="36">
        <f t="shared" si="7"/>
        <v>0.28921568627450983</v>
      </c>
      <c r="G76" s="14">
        <f t="shared" si="8"/>
        <v>59</v>
      </c>
    </row>
    <row r="77" spans="1:7" ht="15">
      <c r="A77" s="31" t="s">
        <v>249</v>
      </c>
      <c r="B77" s="10">
        <v>11</v>
      </c>
      <c r="C77" s="14">
        <v>39</v>
      </c>
      <c r="D77" s="11">
        <v>11</v>
      </c>
      <c r="E77" s="35">
        <f t="shared" si="6"/>
        <v>0.00037600410186292943</v>
      </c>
      <c r="F77" s="36">
        <f t="shared" si="7"/>
        <v>0</v>
      </c>
      <c r="G77" s="14">
        <f t="shared" si="8"/>
        <v>0</v>
      </c>
    </row>
    <row r="78" spans="1:7" ht="15">
      <c r="A78" s="31" t="s">
        <v>250</v>
      </c>
      <c r="B78" s="10">
        <v>251</v>
      </c>
      <c r="C78" s="14">
        <v>296</v>
      </c>
      <c r="D78" s="11">
        <v>228</v>
      </c>
      <c r="E78" s="35">
        <f t="shared" si="6"/>
        <v>0.007793539565886173</v>
      </c>
      <c r="F78" s="36">
        <f t="shared" si="7"/>
        <v>-0.09163346613545817</v>
      </c>
      <c r="G78" s="14">
        <f t="shared" si="8"/>
        <v>-23</v>
      </c>
    </row>
    <row r="79" spans="1:7" ht="15">
      <c r="A79" s="31" t="s">
        <v>251</v>
      </c>
      <c r="B79" s="10">
        <v>127</v>
      </c>
      <c r="C79" s="14">
        <v>407</v>
      </c>
      <c r="D79" s="11">
        <v>151</v>
      </c>
      <c r="E79" s="35">
        <f t="shared" si="6"/>
        <v>0.005161510852845668</v>
      </c>
      <c r="F79" s="36">
        <f t="shared" si="7"/>
        <v>0.1889763779527559</v>
      </c>
      <c r="G79" s="14">
        <f t="shared" si="8"/>
        <v>24</v>
      </c>
    </row>
    <row r="80" spans="1:7" ht="15">
      <c r="A80" s="31" t="s">
        <v>252</v>
      </c>
      <c r="B80" s="10">
        <v>92</v>
      </c>
      <c r="C80" s="14">
        <v>111</v>
      </c>
      <c r="D80" s="11">
        <v>65</v>
      </c>
      <c r="E80" s="35">
        <f t="shared" si="6"/>
        <v>0.002221842420099128</v>
      </c>
      <c r="F80" s="36">
        <f t="shared" si="7"/>
        <v>-0.29347826086956524</v>
      </c>
      <c r="G80" s="14">
        <f t="shared" si="8"/>
        <v>-27</v>
      </c>
    </row>
    <row r="81" spans="1:7" ht="15">
      <c r="A81" s="31" t="s">
        <v>253</v>
      </c>
      <c r="B81" s="10">
        <v>68</v>
      </c>
      <c r="C81" s="14">
        <v>200</v>
      </c>
      <c r="D81" s="11">
        <v>114</v>
      </c>
      <c r="E81" s="35">
        <f t="shared" si="6"/>
        <v>0.0038967697829430867</v>
      </c>
      <c r="F81" s="36">
        <f t="shared" si="7"/>
        <v>0.6764705882352942</v>
      </c>
      <c r="G81" s="14">
        <f t="shared" si="8"/>
        <v>46</v>
      </c>
    </row>
    <row r="82" spans="1:7" ht="15.75" thickBot="1">
      <c r="A82" s="31" t="s">
        <v>254</v>
      </c>
      <c r="B82" s="10">
        <v>199</v>
      </c>
      <c r="C82" s="14">
        <v>229</v>
      </c>
      <c r="D82" s="11">
        <v>145</v>
      </c>
      <c r="E82" s="35">
        <f t="shared" si="6"/>
        <v>0.004956417706374979</v>
      </c>
      <c r="F82" s="36">
        <f t="shared" si="7"/>
        <v>-0.271356783919598</v>
      </c>
      <c r="G82" s="14">
        <f t="shared" si="8"/>
        <v>-54</v>
      </c>
    </row>
    <row r="83" spans="1:7" ht="15.75" thickBot="1">
      <c r="A83" s="33" t="s">
        <v>174</v>
      </c>
      <c r="B83" s="56">
        <v>25595</v>
      </c>
      <c r="C83" s="55">
        <v>42111</v>
      </c>
      <c r="D83" s="106">
        <v>29255</v>
      </c>
      <c r="E83" s="37">
        <f>D83/$D$83</f>
        <v>1</v>
      </c>
      <c r="F83" s="37">
        <f>(D83-B83)/B83</f>
        <v>0.14299667903887478</v>
      </c>
      <c r="G83" s="55">
        <f>D83-B83</f>
        <v>3660</v>
      </c>
    </row>
  </sheetData>
  <sheetProtection/>
  <autoFilter ref="A1:G83"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M20" sqref="M20"/>
    </sheetView>
  </sheetViews>
  <sheetFormatPr defaultColWidth="8.8515625" defaultRowHeight="15"/>
  <cols>
    <col min="1" max="1" width="8.8515625" style="0" customWidth="1"/>
    <col min="2" max="2" width="12.421875" style="0" customWidth="1"/>
    <col min="3" max="3" width="18.8515625" style="0" customWidth="1"/>
    <col min="4" max="10" width="8.8515625" style="155" customWidth="1"/>
  </cols>
  <sheetData>
    <row r="1" spans="1:4" ht="75.75" thickBot="1">
      <c r="A1" s="20" t="s">
        <v>0</v>
      </c>
      <c r="B1" s="39" t="s">
        <v>259</v>
      </c>
      <c r="C1" s="20" t="s">
        <v>260</v>
      </c>
      <c r="D1" s="154"/>
    </row>
    <row r="2" spans="1:4" ht="15">
      <c r="A2" s="61">
        <v>39722</v>
      </c>
      <c r="B2" s="145">
        <v>22.645685232878826</v>
      </c>
      <c r="C2" s="150">
        <v>23.129860603777033</v>
      </c>
      <c r="D2" s="156"/>
    </row>
    <row r="3" spans="1:4" ht="15">
      <c r="A3" s="61">
        <v>39753</v>
      </c>
      <c r="B3" s="145">
        <v>22.74872287752957</v>
      </c>
      <c r="C3" s="150">
        <v>23.151246577128553</v>
      </c>
      <c r="D3" s="156"/>
    </row>
    <row r="4" spans="1:4" ht="15">
      <c r="A4" s="61">
        <v>39783</v>
      </c>
      <c r="B4" s="145">
        <v>23.04287782252142</v>
      </c>
      <c r="C4" s="150">
        <v>23.120723786239488</v>
      </c>
      <c r="D4" s="156"/>
    </row>
    <row r="5" spans="1:4" ht="15">
      <c r="A5" s="61">
        <v>39814</v>
      </c>
      <c r="B5" s="145">
        <v>23.5361680346836</v>
      </c>
      <c r="C5" s="150">
        <v>23.132664984787443</v>
      </c>
      <c r="D5" s="156"/>
    </row>
    <row r="6" spans="1:4" ht="15">
      <c r="A6" s="61">
        <v>39845</v>
      </c>
      <c r="B6" s="145">
        <v>23.670968119976706</v>
      </c>
      <c r="C6" s="150">
        <v>23.245272203220775</v>
      </c>
      <c r="D6" s="156"/>
    </row>
    <row r="7" spans="1:4" ht="15">
      <c r="A7" s="61">
        <v>39873</v>
      </c>
      <c r="B7" s="145">
        <v>23.721361379481237</v>
      </c>
      <c r="C7" s="150">
        <v>23.15132179233495</v>
      </c>
      <c r="D7" s="156"/>
    </row>
    <row r="8" spans="1:4" ht="15">
      <c r="A8" s="61">
        <v>39904</v>
      </c>
      <c r="B8" s="145">
        <v>23.647000671405905</v>
      </c>
      <c r="C8" s="150">
        <v>23.177275307758205</v>
      </c>
      <c r="D8" s="156"/>
    </row>
    <row r="9" spans="1:4" ht="15">
      <c r="A9" s="61">
        <v>39934</v>
      </c>
      <c r="B9" s="145">
        <v>23.470216811458943</v>
      </c>
      <c r="C9" s="150">
        <v>23.21241229360532</v>
      </c>
      <c r="D9" s="156"/>
    </row>
    <row r="10" spans="1:4" ht="15">
      <c r="A10" s="61">
        <v>39965</v>
      </c>
      <c r="B10" s="145">
        <v>23.45513033379982</v>
      </c>
      <c r="C10" s="150">
        <v>23.35544087199298</v>
      </c>
      <c r="D10" s="156"/>
    </row>
    <row r="11" spans="1:4" ht="15">
      <c r="A11" s="61">
        <v>39995</v>
      </c>
      <c r="B11" s="145">
        <v>23.11466026667779</v>
      </c>
      <c r="C11" s="150">
        <v>23.40259757703201</v>
      </c>
      <c r="D11" s="156"/>
    </row>
    <row r="12" spans="1:4" ht="15">
      <c r="A12" s="61">
        <v>40026</v>
      </c>
      <c r="B12" s="145">
        <v>22.907635213791398</v>
      </c>
      <c r="C12" s="150">
        <v>23.561116067715705</v>
      </c>
      <c r="D12" s="156"/>
    </row>
    <row r="13" spans="1:4" ht="15">
      <c r="A13" s="61">
        <v>40057</v>
      </c>
      <c r="B13" s="145">
        <v>23.377973994132653</v>
      </c>
      <c r="C13" s="150">
        <v>23.57715740847441</v>
      </c>
      <c r="D13" s="156"/>
    </row>
    <row r="14" spans="1:4" ht="15">
      <c r="A14" s="61">
        <v>40087</v>
      </c>
      <c r="B14" s="145">
        <v>23.46934026943763</v>
      </c>
      <c r="C14" s="150">
        <v>23.638673771154572</v>
      </c>
      <c r="D14" s="156"/>
    </row>
    <row r="15" spans="1:4" ht="15">
      <c r="A15" s="61">
        <v>40118</v>
      </c>
      <c r="B15" s="145">
        <v>23.747265062169806</v>
      </c>
      <c r="C15" s="150">
        <v>23.733268458467084</v>
      </c>
      <c r="D15" s="156"/>
    </row>
    <row r="16" spans="1:4" ht="15">
      <c r="A16" s="61">
        <v>40148</v>
      </c>
      <c r="B16" s="145">
        <v>23.913662174998965</v>
      </c>
      <c r="C16" s="150">
        <v>23.825037783903092</v>
      </c>
      <c r="D16" s="156"/>
    </row>
    <row r="17" spans="1:4" ht="15">
      <c r="A17" s="61">
        <v>40179</v>
      </c>
      <c r="B17" s="145">
        <v>24.22480266403274</v>
      </c>
      <c r="C17" s="150">
        <v>23.83276857777263</v>
      </c>
      <c r="D17" s="156"/>
    </row>
    <row r="18" spans="1:4" ht="15">
      <c r="A18" s="61">
        <v>40210</v>
      </c>
      <c r="B18" s="145">
        <v>23.973201239130336</v>
      </c>
      <c r="C18" s="150">
        <v>23.672347566353366</v>
      </c>
      <c r="D18" s="156"/>
    </row>
    <row r="19" spans="1:4" ht="15">
      <c r="A19" s="61">
        <v>40238</v>
      </c>
      <c r="B19" s="145">
        <v>24.25300206785525</v>
      </c>
      <c r="C19" s="150">
        <v>23.92672671371302</v>
      </c>
      <c r="D19" s="156"/>
    </row>
    <row r="20" spans="1:4" ht="15">
      <c r="A20" s="61">
        <v>40269</v>
      </c>
      <c r="B20" s="145">
        <v>24.122461122033314</v>
      </c>
      <c r="C20" s="150">
        <v>23.94934757642412</v>
      </c>
      <c r="D20" s="156"/>
    </row>
    <row r="21" spans="1:4" ht="15">
      <c r="A21" s="61">
        <v>40299</v>
      </c>
      <c r="B21" s="145">
        <v>23.96243087549087</v>
      </c>
      <c r="C21" s="150">
        <v>23.950364459963385</v>
      </c>
      <c r="D21" s="156"/>
    </row>
    <row r="22" spans="1:4" ht="15">
      <c r="A22" s="61">
        <v>40330</v>
      </c>
      <c r="B22" s="145">
        <v>24.109100291981832</v>
      </c>
      <c r="C22" s="150">
        <v>24.167161983740918</v>
      </c>
      <c r="D22" s="156"/>
    </row>
    <row r="23" spans="1:4" ht="15">
      <c r="A23" s="61">
        <v>40360</v>
      </c>
      <c r="B23" s="145">
        <v>23.63033240434987</v>
      </c>
      <c r="C23" s="150">
        <v>24.008543111566002</v>
      </c>
      <c r="D23" s="156"/>
    </row>
    <row r="24" spans="1:4" ht="15">
      <c r="A24" s="61">
        <v>40391</v>
      </c>
      <c r="B24" s="145">
        <v>23.365646268600095</v>
      </c>
      <c r="C24" s="150">
        <v>24.0712922611068</v>
      </c>
      <c r="D24" s="156"/>
    </row>
    <row r="25" spans="1:4" ht="15">
      <c r="A25" s="61">
        <v>40422</v>
      </c>
      <c r="B25" s="145">
        <v>23.74367261615202</v>
      </c>
      <c r="C25" s="150">
        <v>24.010218654794592</v>
      </c>
      <c r="D25" s="156"/>
    </row>
    <row r="26" spans="1:4" ht="15">
      <c r="A26" s="61">
        <v>40452</v>
      </c>
      <c r="B26" s="145">
        <v>23.926347030514908</v>
      </c>
      <c r="C26" s="150">
        <v>24.015606560448482</v>
      </c>
      <c r="D26" s="156"/>
    </row>
    <row r="27" spans="1:4" ht="15">
      <c r="A27" s="61">
        <v>40483</v>
      </c>
      <c r="B27" s="145">
        <v>24.172171470712588</v>
      </c>
      <c r="C27" s="150">
        <v>23.991224700845017</v>
      </c>
      <c r="D27" s="156"/>
    </row>
    <row r="28" spans="1:4" ht="15">
      <c r="A28" s="61">
        <v>40513</v>
      </c>
      <c r="B28" s="145">
        <v>24.24198045820826</v>
      </c>
      <c r="C28" s="150">
        <v>24.067263668133094</v>
      </c>
      <c r="D28" s="156"/>
    </row>
    <row r="29" spans="1:4" ht="15">
      <c r="A29" s="61">
        <v>40544</v>
      </c>
      <c r="B29" s="145">
        <v>24.513811962784732</v>
      </c>
      <c r="C29" s="150">
        <v>24.14312564365375</v>
      </c>
      <c r="D29" s="156"/>
    </row>
    <row r="30" spans="1:4" ht="15">
      <c r="A30" s="61">
        <v>40575</v>
      </c>
      <c r="B30" s="145">
        <v>24.66699217535423</v>
      </c>
      <c r="C30" s="150">
        <v>24.280262628524014</v>
      </c>
      <c r="D30" s="156"/>
    </row>
    <row r="31" spans="1:4" ht="15">
      <c r="A31" s="61">
        <v>40603</v>
      </c>
      <c r="B31" s="145">
        <v>24.543636901711405</v>
      </c>
      <c r="C31" s="150">
        <v>24.23420829350134</v>
      </c>
      <c r="D31" s="156"/>
    </row>
    <row r="32" spans="1:4" ht="15">
      <c r="A32" s="61">
        <v>40634</v>
      </c>
      <c r="B32" s="145">
        <v>24.43101043095221</v>
      </c>
      <c r="C32" s="150">
        <v>24.29143237452206</v>
      </c>
      <c r="D32" s="156"/>
    </row>
    <row r="33" spans="1:4" ht="15">
      <c r="A33" s="61">
        <v>40664</v>
      </c>
      <c r="B33" s="145">
        <v>24.326266438614272</v>
      </c>
      <c r="C33" s="150">
        <v>24.325589238075047</v>
      </c>
      <c r="D33" s="156"/>
    </row>
    <row r="34" spans="1:4" ht="15">
      <c r="A34" s="61">
        <v>40695</v>
      </c>
      <c r="B34" s="145">
        <v>24.26272025235768</v>
      </c>
      <c r="C34" s="150">
        <v>24.30035282618877</v>
      </c>
      <c r="D34" s="156"/>
    </row>
    <row r="35" spans="1:4" ht="15">
      <c r="A35" s="61">
        <v>40725</v>
      </c>
      <c r="B35" s="145">
        <v>23.80662487391398</v>
      </c>
      <c r="C35" s="150">
        <v>24.168991499169817</v>
      </c>
      <c r="D35" s="156"/>
    </row>
    <row r="36" spans="1:4" ht="15">
      <c r="A36" s="61">
        <v>40756</v>
      </c>
      <c r="B36" s="145">
        <v>23.42776521421236</v>
      </c>
      <c r="C36" s="150">
        <v>23.973786345854062</v>
      </c>
      <c r="D36" s="156"/>
    </row>
    <row r="37" spans="1:4" ht="15">
      <c r="A37" s="61">
        <v>40787</v>
      </c>
      <c r="B37" s="145">
        <v>23.677602790989404</v>
      </c>
      <c r="C37" s="150">
        <v>23.994168016874358</v>
      </c>
      <c r="D37" s="156"/>
    </row>
    <row r="38" spans="1:4" ht="15">
      <c r="A38" s="61">
        <v>40817</v>
      </c>
      <c r="B38" s="145">
        <v>23.96577000738663</v>
      </c>
      <c r="C38" s="150">
        <v>24.174638087883046</v>
      </c>
      <c r="D38" s="156"/>
    </row>
    <row r="39" spans="1:7" ht="15">
      <c r="A39" s="61">
        <v>40848</v>
      </c>
      <c r="B39" s="145">
        <v>24.180406185580715</v>
      </c>
      <c r="C39" s="150">
        <v>24.062266345154296</v>
      </c>
      <c r="D39" s="156"/>
      <c r="G39" s="157"/>
    </row>
    <row r="40" spans="1:4" ht="15">
      <c r="A40" s="61">
        <v>40878</v>
      </c>
      <c r="B40" s="145">
        <v>24.292428776915546</v>
      </c>
      <c r="C40" s="150">
        <v>24.105589722182575</v>
      </c>
      <c r="D40" s="156"/>
    </row>
    <row r="41" spans="1:4" ht="15">
      <c r="A41" s="61">
        <v>40909</v>
      </c>
      <c r="B41" s="145">
        <v>24.50955267758073</v>
      </c>
      <c r="C41" s="150">
        <v>24.12337250896401</v>
      </c>
      <c r="D41" s="156"/>
    </row>
    <row r="42" spans="1:4" ht="15">
      <c r="A42" s="61">
        <v>40940</v>
      </c>
      <c r="B42" s="145">
        <v>24.70967034041066</v>
      </c>
      <c r="C42" s="151">
        <v>24.15325947292826</v>
      </c>
      <c r="D42" s="158"/>
    </row>
    <row r="43" spans="1:4" ht="15">
      <c r="A43" s="61">
        <v>40969</v>
      </c>
      <c r="B43" s="146">
        <v>24.45764511217256</v>
      </c>
      <c r="C43" s="151">
        <v>24.16451461911382</v>
      </c>
      <c r="D43" s="158"/>
    </row>
    <row r="44" spans="1:4" ht="15">
      <c r="A44" s="61">
        <v>41000</v>
      </c>
      <c r="B44" s="147">
        <v>24.2585643006356</v>
      </c>
      <c r="C44" s="151">
        <v>24.1805416130156</v>
      </c>
      <c r="D44" s="158"/>
    </row>
    <row r="45" spans="1:4" ht="15">
      <c r="A45" s="61">
        <v>41030</v>
      </c>
      <c r="B45" s="146">
        <v>24.147970632728235</v>
      </c>
      <c r="C45" s="151">
        <v>24.23129059358574</v>
      </c>
      <c r="D45" s="158"/>
    </row>
    <row r="46" spans="1:4" ht="15">
      <c r="A46" s="61">
        <v>41061</v>
      </c>
      <c r="B46" s="146">
        <v>24.254733399718244</v>
      </c>
      <c r="C46" s="151">
        <v>24.333322010007077</v>
      </c>
      <c r="D46" s="158"/>
    </row>
    <row r="47" spans="1:4" ht="15">
      <c r="A47" s="61">
        <v>41091</v>
      </c>
      <c r="B47" s="146">
        <v>24.01927197548981</v>
      </c>
      <c r="C47" s="151">
        <v>24.373034268847057</v>
      </c>
      <c r="D47" s="158"/>
    </row>
    <row r="48" spans="1:4" ht="15">
      <c r="A48" s="61">
        <v>41122</v>
      </c>
      <c r="B48" s="146">
        <v>24.10805155414561</v>
      </c>
      <c r="C48" s="151">
        <v>24.461818134318698</v>
      </c>
      <c r="D48" s="158"/>
    </row>
    <row r="49" spans="1:4" ht="15">
      <c r="A49" s="61">
        <v>41153</v>
      </c>
      <c r="B49" s="148">
        <v>24.257514136324335</v>
      </c>
      <c r="C49" s="151">
        <v>24.606988200798998</v>
      </c>
      <c r="D49" s="158"/>
    </row>
    <row r="50" spans="1:4" ht="15">
      <c r="A50" s="61">
        <v>41183</v>
      </c>
      <c r="B50" s="146">
        <v>24.816819889396253</v>
      </c>
      <c r="C50" s="151">
        <v>25.258709148243117</v>
      </c>
      <c r="D50" s="158"/>
    </row>
    <row r="51" spans="1:4" ht="15">
      <c r="A51" s="61">
        <v>41214</v>
      </c>
      <c r="B51" s="149">
        <v>24.71050600568598</v>
      </c>
      <c r="C51" s="151">
        <v>24.71001196569982</v>
      </c>
      <c r="D51" s="158"/>
    </row>
    <row r="52" spans="1:3" ht="15">
      <c r="A52" s="61">
        <v>41244</v>
      </c>
      <c r="B52" s="52">
        <v>24.97381826222275</v>
      </c>
      <c r="C52" s="151">
        <v>24.750684659027886</v>
      </c>
    </row>
    <row r="53" spans="1:3" ht="15">
      <c r="A53" s="61">
        <v>41275</v>
      </c>
      <c r="B53" s="52">
        <v>25.34826408441617</v>
      </c>
      <c r="C53" s="151">
        <v>24.859022683409346</v>
      </c>
    </row>
    <row r="54" spans="1:3" ht="15">
      <c r="A54" s="61">
        <v>41306</v>
      </c>
      <c r="B54" s="162">
        <v>25.4</v>
      </c>
      <c r="C54" s="32">
        <v>24.75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I61"/>
  <sheetViews>
    <sheetView zoomScalePageLayoutView="0" workbookViewId="0" topLeftCell="L1">
      <pane ySplit="1" topLeftCell="A55" activePane="bottomLeft" state="frozen"/>
      <selection pane="topLeft" activeCell="A1" sqref="A1"/>
      <selection pane="bottomLeft" activeCell="X78" sqref="X78"/>
    </sheetView>
  </sheetViews>
  <sheetFormatPr defaultColWidth="8.8515625" defaultRowHeight="15"/>
  <cols>
    <col min="1" max="1" width="9.421875" style="0" customWidth="1"/>
    <col min="2" max="2" width="32.00390625" style="0" customWidth="1"/>
    <col min="3" max="3" width="15.421875" style="0" customWidth="1"/>
    <col min="4" max="5" width="32.00390625" style="0" customWidth="1"/>
    <col min="6" max="6" width="17.7109375" style="0" customWidth="1"/>
    <col min="7" max="7" width="14.421875" style="0" customWidth="1"/>
    <col min="8" max="8" width="17.421875" style="0" customWidth="1"/>
    <col min="9" max="9" width="14.421875" style="0" customWidth="1"/>
    <col min="10" max="10" width="16.28125" style="0" customWidth="1"/>
    <col min="11" max="11" width="18.421875" style="0" customWidth="1"/>
    <col min="12" max="12" width="18.00390625" style="0" customWidth="1"/>
    <col min="13" max="13" width="16.28125" style="0" customWidth="1"/>
    <col min="14" max="14" width="15.421875" style="0" customWidth="1"/>
    <col min="15" max="15" width="17.421875" style="0" customWidth="1"/>
    <col min="16" max="16" width="17.28125" style="0" customWidth="1"/>
    <col min="17" max="17" width="15.8515625" style="0" customWidth="1"/>
    <col min="18" max="18" width="8.8515625" style="0" customWidth="1"/>
    <col min="19" max="19" width="9.140625" style="0" bestFit="1" customWidth="1"/>
    <col min="20" max="22" width="8.8515625" style="0" customWidth="1"/>
    <col min="23" max="23" width="10.140625" style="0" bestFit="1" customWidth="1"/>
  </cols>
  <sheetData>
    <row r="1" spans="1:17" ht="30.75" thickBot="1">
      <c r="A1" s="20" t="s">
        <v>0</v>
      </c>
      <c r="B1" s="82" t="s">
        <v>262</v>
      </c>
      <c r="C1" s="82" t="s">
        <v>264</v>
      </c>
      <c r="D1" s="82" t="s">
        <v>263</v>
      </c>
      <c r="E1" s="82" t="s">
        <v>265</v>
      </c>
      <c r="F1" s="83" t="s">
        <v>274</v>
      </c>
      <c r="G1" s="83" t="s">
        <v>275</v>
      </c>
      <c r="H1" s="83" t="s">
        <v>276</v>
      </c>
      <c r="I1" s="83" t="s">
        <v>277</v>
      </c>
      <c r="J1" s="84" t="s">
        <v>270</v>
      </c>
      <c r="K1" s="84" t="s">
        <v>271</v>
      </c>
      <c r="L1" s="84" t="s">
        <v>273</v>
      </c>
      <c r="M1" s="84" t="s">
        <v>272</v>
      </c>
      <c r="N1" s="20" t="s">
        <v>267</v>
      </c>
      <c r="O1" s="20" t="s">
        <v>268</v>
      </c>
      <c r="P1" s="20" t="s">
        <v>266</v>
      </c>
      <c r="Q1" s="20" t="s">
        <v>269</v>
      </c>
    </row>
    <row r="2" spans="1:24" ht="15">
      <c r="A2" s="61">
        <v>39722</v>
      </c>
      <c r="B2" s="14">
        <v>9119936</v>
      </c>
      <c r="C2" s="3">
        <v>8820347</v>
      </c>
      <c r="D2" s="85">
        <f aca="true" t="shared" si="0" ref="D2:D33">(B2/$B$2)*100</f>
        <v>100</v>
      </c>
      <c r="E2" s="85">
        <f>(C2/$C$2)*100</f>
        <v>100</v>
      </c>
      <c r="F2" s="14">
        <v>1910373</v>
      </c>
      <c r="G2" s="3">
        <v>1929836</v>
      </c>
      <c r="H2" s="85">
        <f>(F2/$F$2)*100</f>
        <v>100</v>
      </c>
      <c r="I2" s="85">
        <f>(G2/$G$2)*100</f>
        <v>100</v>
      </c>
      <c r="J2" s="14">
        <v>1137405</v>
      </c>
      <c r="K2" s="3">
        <v>1139635</v>
      </c>
      <c r="L2" s="85">
        <f>(J2/$J$2)*100</f>
        <v>100</v>
      </c>
      <c r="M2" s="85">
        <f>(K2/$K$2)*100</f>
        <v>100</v>
      </c>
      <c r="N2" s="54">
        <v>2444205</v>
      </c>
      <c r="O2" s="3">
        <v>2438122</v>
      </c>
      <c r="P2" s="118">
        <f>(N2/$N$2)*100</f>
        <v>100</v>
      </c>
      <c r="Q2" s="118">
        <f>(O2/$O$2)*100</f>
        <v>100</v>
      </c>
      <c r="R2" s="3"/>
      <c r="S2" s="86"/>
      <c r="W2" s="11"/>
      <c r="X2" s="64"/>
    </row>
    <row r="3" spans="1:24" ht="15">
      <c r="A3" s="61">
        <v>39753</v>
      </c>
      <c r="B3" s="14">
        <v>9022823</v>
      </c>
      <c r="C3" s="3">
        <v>8814510</v>
      </c>
      <c r="D3" s="85">
        <f t="shared" si="0"/>
        <v>98.93515700110176</v>
      </c>
      <c r="E3" s="85">
        <f aca="true" t="shared" si="1" ref="E3:E51">(C3/$C$2)*100</f>
        <v>99.93382346522195</v>
      </c>
      <c r="F3" s="14">
        <v>1911654</v>
      </c>
      <c r="G3" s="3">
        <v>1924960</v>
      </c>
      <c r="H3" s="85">
        <f aca="true" t="shared" si="2" ref="H3:H53">(F3/$F$2)*100</f>
        <v>100.06705496779948</v>
      </c>
      <c r="I3" s="85">
        <f aca="true" t="shared" si="3" ref="I3:I42">(G3/$G$2)*100</f>
        <v>99.74733604306273</v>
      </c>
      <c r="J3" s="14">
        <v>1140518</v>
      </c>
      <c r="K3" s="3">
        <v>1145804</v>
      </c>
      <c r="L3" s="85">
        <f aca="true" t="shared" si="4" ref="L3:L53">(J3/$J$2)*100</f>
        <v>100.27369318756291</v>
      </c>
      <c r="M3" s="85">
        <f aca="true" t="shared" si="5" ref="M3:M53">(K3/$K$2)*100</f>
        <v>100.5413136662177</v>
      </c>
      <c r="N3" s="54">
        <v>2457221</v>
      </c>
      <c r="O3" s="3">
        <v>2449060</v>
      </c>
      <c r="P3" s="118">
        <f aca="true" t="shared" si="6" ref="P3:P53">(N3/$N$2)*100</f>
        <v>100.53252489050632</v>
      </c>
      <c r="Q3" s="118">
        <f aca="true" t="shared" si="7" ref="Q3:Q53">(O3/$O$2)*100</f>
        <v>100.44862398190082</v>
      </c>
      <c r="R3" s="3"/>
      <c r="S3" s="86"/>
      <c r="W3" s="11"/>
      <c r="X3" s="64"/>
    </row>
    <row r="4" spans="1:24" ht="15">
      <c r="A4" s="61">
        <v>39783</v>
      </c>
      <c r="B4" s="14">
        <v>8802989</v>
      </c>
      <c r="C4" s="3">
        <v>8769353</v>
      </c>
      <c r="D4" s="85">
        <f t="shared" si="0"/>
        <v>96.5246795591548</v>
      </c>
      <c r="E4" s="85">
        <f t="shared" si="1"/>
        <v>99.42185948013157</v>
      </c>
      <c r="F4" s="14">
        <v>1897864</v>
      </c>
      <c r="G4" s="3">
        <v>1911584</v>
      </c>
      <c r="H4" s="85">
        <f t="shared" si="2"/>
        <v>99.34520640733511</v>
      </c>
      <c r="I4" s="85">
        <f t="shared" si="3"/>
        <v>99.05422015134965</v>
      </c>
      <c r="J4" s="14">
        <v>1141467</v>
      </c>
      <c r="K4" s="3">
        <v>1154573</v>
      </c>
      <c r="L4" s="85">
        <f t="shared" si="4"/>
        <v>100.35712872723437</v>
      </c>
      <c r="M4" s="85">
        <f t="shared" si="5"/>
        <v>101.31077055372992</v>
      </c>
      <c r="N4" s="54">
        <v>2464205</v>
      </c>
      <c r="O4" s="3">
        <v>2457877</v>
      </c>
      <c r="P4" s="118">
        <f t="shared" si="6"/>
        <v>100.81826197066121</v>
      </c>
      <c r="Q4" s="118">
        <f t="shared" si="7"/>
        <v>100.81025477806278</v>
      </c>
      <c r="R4" s="3"/>
      <c r="S4" s="86"/>
      <c r="W4" s="11"/>
      <c r="X4" s="64"/>
    </row>
    <row r="5" spans="1:24" ht="15">
      <c r="A5" s="61">
        <v>39814</v>
      </c>
      <c r="B5" s="14">
        <v>8481011</v>
      </c>
      <c r="C5" s="3">
        <v>8750896</v>
      </c>
      <c r="D5" s="85">
        <f t="shared" si="0"/>
        <v>92.99419425750357</v>
      </c>
      <c r="E5" s="85">
        <f t="shared" si="1"/>
        <v>99.21260467416985</v>
      </c>
      <c r="F5" s="14">
        <v>1912296</v>
      </c>
      <c r="G5" s="3">
        <v>1913371</v>
      </c>
      <c r="H5" s="85">
        <f t="shared" si="2"/>
        <v>100.10066097039687</v>
      </c>
      <c r="I5" s="85">
        <f t="shared" si="3"/>
        <v>99.14681869340193</v>
      </c>
      <c r="J5" s="14">
        <v>1144082</v>
      </c>
      <c r="K5" s="3">
        <v>1157425</v>
      </c>
      <c r="L5" s="85">
        <f t="shared" si="4"/>
        <v>100.58703803834166</v>
      </c>
      <c r="M5" s="85">
        <f t="shared" si="5"/>
        <v>101.56102611801148</v>
      </c>
      <c r="N5" s="54">
        <v>2467890</v>
      </c>
      <c r="O5" s="3">
        <v>2465113</v>
      </c>
      <c r="P5" s="118">
        <f t="shared" si="6"/>
        <v>100.96902673875555</v>
      </c>
      <c r="Q5" s="118">
        <f t="shared" si="7"/>
        <v>101.10704058287484</v>
      </c>
      <c r="R5" s="3"/>
      <c r="S5" s="86"/>
      <c r="W5" s="11"/>
      <c r="X5" s="64"/>
    </row>
    <row r="6" spans="1:24" ht="15">
      <c r="A6" s="61">
        <v>39845</v>
      </c>
      <c r="B6" s="14">
        <v>8362290</v>
      </c>
      <c r="C6" s="3">
        <v>8736984</v>
      </c>
      <c r="D6" s="85">
        <f t="shared" si="0"/>
        <v>91.69241977136681</v>
      </c>
      <c r="E6" s="85">
        <f t="shared" si="1"/>
        <v>99.05487845319463</v>
      </c>
      <c r="F6" s="14">
        <v>1918636</v>
      </c>
      <c r="G6" s="3">
        <v>1908580</v>
      </c>
      <c r="H6" s="85">
        <f t="shared" si="2"/>
        <v>100.4325333324958</v>
      </c>
      <c r="I6" s="85">
        <f t="shared" si="3"/>
        <v>98.89855925581242</v>
      </c>
      <c r="J6" s="14">
        <v>1146634</v>
      </c>
      <c r="K6" s="3">
        <v>1149010</v>
      </c>
      <c r="L6" s="85">
        <f t="shared" si="4"/>
        <v>100.81140842531904</v>
      </c>
      <c r="M6" s="85">
        <f t="shared" si="5"/>
        <v>100.82263180755243</v>
      </c>
      <c r="N6" s="54">
        <v>2472895</v>
      </c>
      <c r="O6" s="3">
        <v>2464996</v>
      </c>
      <c r="P6" s="118">
        <f t="shared" si="6"/>
        <v>101.17379679691352</v>
      </c>
      <c r="Q6" s="118">
        <f t="shared" si="7"/>
        <v>101.10224180742391</v>
      </c>
      <c r="R6" s="3"/>
      <c r="S6" s="86"/>
      <c r="W6" s="11"/>
      <c r="X6" s="64"/>
    </row>
    <row r="7" spans="1:24" ht="15">
      <c r="A7" s="61">
        <v>39873</v>
      </c>
      <c r="B7" s="14">
        <v>8410234</v>
      </c>
      <c r="C7" s="3">
        <v>8721133</v>
      </c>
      <c r="D7" s="85">
        <f t="shared" si="0"/>
        <v>92.2181252149138</v>
      </c>
      <c r="E7" s="85">
        <f t="shared" si="1"/>
        <v>98.87516897010968</v>
      </c>
      <c r="F7" s="14">
        <v>1916016</v>
      </c>
      <c r="G7" s="3">
        <v>1900685</v>
      </c>
      <c r="H7" s="85">
        <f t="shared" si="2"/>
        <v>100.29538734058741</v>
      </c>
      <c r="I7" s="85">
        <f t="shared" si="3"/>
        <v>98.4894571352177</v>
      </c>
      <c r="J7" s="14">
        <v>1150295</v>
      </c>
      <c r="K7" s="3">
        <v>1147929</v>
      </c>
      <c r="L7" s="85">
        <f t="shared" si="4"/>
        <v>101.13328146086926</v>
      </c>
      <c r="M7" s="85">
        <f t="shared" si="5"/>
        <v>100.72777687592958</v>
      </c>
      <c r="N7" s="54">
        <v>2279020</v>
      </c>
      <c r="O7" s="3">
        <v>2271663</v>
      </c>
      <c r="P7" s="118">
        <f>(N7/$N$2)*100</f>
        <v>93.24176981881635</v>
      </c>
      <c r="Q7" s="118">
        <f t="shared" si="7"/>
        <v>93.1726550189039</v>
      </c>
      <c r="R7" s="3"/>
      <c r="S7" s="86"/>
      <c r="W7" s="11"/>
      <c r="X7" s="64"/>
    </row>
    <row r="8" spans="1:24" ht="15">
      <c r="A8" s="61">
        <v>39904</v>
      </c>
      <c r="B8" s="14">
        <v>8503053</v>
      </c>
      <c r="C8" s="3">
        <v>8721052</v>
      </c>
      <c r="D8" s="85">
        <f t="shared" si="0"/>
        <v>93.23588455006701</v>
      </c>
      <c r="E8" s="85">
        <f t="shared" si="1"/>
        <v>98.87425063889211</v>
      </c>
      <c r="F8" s="14">
        <v>1931510</v>
      </c>
      <c r="G8" s="3">
        <v>1903100</v>
      </c>
      <c r="H8" s="85">
        <f t="shared" si="2"/>
        <v>101.10643314159067</v>
      </c>
      <c r="I8" s="85">
        <f t="shared" si="3"/>
        <v>98.61459730256871</v>
      </c>
      <c r="J8" s="14">
        <v>1149546</v>
      </c>
      <c r="K8" s="3">
        <v>1141807</v>
      </c>
      <c r="L8" s="85">
        <f t="shared" si="4"/>
        <v>101.06742980732457</v>
      </c>
      <c r="M8" s="85">
        <f t="shared" si="5"/>
        <v>100.19058733717374</v>
      </c>
      <c r="N8" s="54">
        <v>2271908</v>
      </c>
      <c r="O8" s="3">
        <v>2271949</v>
      </c>
      <c r="P8" s="118">
        <f t="shared" si="6"/>
        <v>92.95079586204922</v>
      </c>
      <c r="Q8" s="118">
        <f t="shared" si="7"/>
        <v>93.18438535889509</v>
      </c>
      <c r="R8" s="3"/>
      <c r="S8" s="86"/>
      <c r="W8" s="11"/>
      <c r="X8" s="64"/>
    </row>
    <row r="9" spans="1:24" ht="15">
      <c r="A9" s="61">
        <v>39934</v>
      </c>
      <c r="B9" s="14">
        <v>8674726</v>
      </c>
      <c r="C9" s="3">
        <v>8726877</v>
      </c>
      <c r="D9" s="85">
        <f t="shared" si="0"/>
        <v>95.11827714580453</v>
      </c>
      <c r="E9" s="85">
        <f t="shared" si="1"/>
        <v>98.94029112460088</v>
      </c>
      <c r="F9" s="14">
        <v>1945342</v>
      </c>
      <c r="G9" s="3">
        <v>1908586</v>
      </c>
      <c r="H9" s="85">
        <f t="shared" si="2"/>
        <v>101.83048022558945</v>
      </c>
      <c r="I9" s="85">
        <f t="shared" si="3"/>
        <v>98.8988701630605</v>
      </c>
      <c r="J9" s="14">
        <v>1153672</v>
      </c>
      <c r="K9" s="3">
        <v>1143322</v>
      </c>
      <c r="L9" s="85">
        <f t="shared" si="4"/>
        <v>101.4301853781195</v>
      </c>
      <c r="M9" s="85">
        <f t="shared" si="5"/>
        <v>100.3235246372742</v>
      </c>
      <c r="N9" s="54">
        <v>2270276</v>
      </c>
      <c r="O9" s="3">
        <v>2275187</v>
      </c>
      <c r="P9" s="118">
        <f t="shared" si="6"/>
        <v>92.88402568524326</v>
      </c>
      <c r="Q9" s="118">
        <f t="shared" si="7"/>
        <v>93.31719249487925</v>
      </c>
      <c r="R9" s="3"/>
      <c r="S9" s="86"/>
      <c r="W9" s="11"/>
      <c r="X9" s="64"/>
    </row>
    <row r="10" spans="1:24" ht="15">
      <c r="A10" s="61">
        <v>39965</v>
      </c>
      <c r="B10" s="14">
        <v>8922743</v>
      </c>
      <c r="C10" s="3">
        <v>8774833</v>
      </c>
      <c r="D10" s="85">
        <f t="shared" si="0"/>
        <v>97.83778087916406</v>
      </c>
      <c r="E10" s="85">
        <f t="shared" si="1"/>
        <v>99.4839885550988</v>
      </c>
      <c r="F10" s="14">
        <v>1894680</v>
      </c>
      <c r="G10" s="3">
        <v>1880287</v>
      </c>
      <c r="H10" s="85">
        <f t="shared" si="2"/>
        <v>99.17853738510752</v>
      </c>
      <c r="I10" s="85">
        <f t="shared" si="3"/>
        <v>97.43247612750513</v>
      </c>
      <c r="J10" s="14">
        <v>1158562</v>
      </c>
      <c r="K10" s="3">
        <v>1153081</v>
      </c>
      <c r="L10" s="85">
        <f t="shared" si="4"/>
        <v>101.86011139391861</v>
      </c>
      <c r="M10" s="85">
        <f t="shared" si="5"/>
        <v>101.17985144366398</v>
      </c>
      <c r="N10" s="54">
        <v>2271485</v>
      </c>
      <c r="O10" s="3">
        <v>2264520</v>
      </c>
      <c r="P10" s="118">
        <f t="shared" si="6"/>
        <v>92.93348962136973</v>
      </c>
      <c r="Q10" s="118">
        <f t="shared" si="7"/>
        <v>92.87968362534771</v>
      </c>
      <c r="R10" s="3"/>
      <c r="S10" s="86"/>
      <c r="W10" s="11"/>
      <c r="X10" s="64"/>
    </row>
    <row r="11" spans="1:61" ht="15">
      <c r="A11" s="61">
        <v>39995</v>
      </c>
      <c r="B11" s="14">
        <v>9013349</v>
      </c>
      <c r="C11" s="3">
        <v>8779959</v>
      </c>
      <c r="D11" s="85">
        <f t="shared" si="0"/>
        <v>98.83127469315575</v>
      </c>
      <c r="E11" s="85">
        <f t="shared" si="1"/>
        <v>99.54210418252252</v>
      </c>
      <c r="F11" s="14">
        <v>1830370</v>
      </c>
      <c r="G11" s="3">
        <v>1845437</v>
      </c>
      <c r="H11" s="85">
        <f t="shared" si="2"/>
        <v>95.81217908753945</v>
      </c>
      <c r="I11" s="85">
        <f t="shared" si="3"/>
        <v>95.62662319492433</v>
      </c>
      <c r="J11" s="14">
        <v>1049015</v>
      </c>
      <c r="K11" s="3">
        <v>1043765</v>
      </c>
      <c r="L11" s="85">
        <f t="shared" si="4"/>
        <v>92.22880152628132</v>
      </c>
      <c r="M11" s="85">
        <f t="shared" si="5"/>
        <v>91.58765745172796</v>
      </c>
      <c r="N11" s="54">
        <v>2260614</v>
      </c>
      <c r="O11" s="3">
        <v>2265384</v>
      </c>
      <c r="P11" s="118">
        <f t="shared" si="6"/>
        <v>92.48872332721683</v>
      </c>
      <c r="Q11" s="118">
        <f t="shared" si="7"/>
        <v>92.91512073637004</v>
      </c>
      <c r="R11" s="3"/>
      <c r="S11" s="86"/>
      <c r="W11" s="11"/>
      <c r="X11" s="64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</row>
    <row r="12" spans="1:61" ht="15">
      <c r="A12" s="61">
        <v>40026</v>
      </c>
      <c r="B12" s="14">
        <v>8977653</v>
      </c>
      <c r="C12" s="3">
        <v>8824444</v>
      </c>
      <c r="D12" s="85">
        <f t="shared" si="0"/>
        <v>98.43986843767325</v>
      </c>
      <c r="E12" s="85">
        <f t="shared" si="1"/>
        <v>100.0464494197337</v>
      </c>
      <c r="F12" s="14">
        <v>1786003</v>
      </c>
      <c r="G12" s="3">
        <v>1797108</v>
      </c>
      <c r="H12" s="85">
        <f t="shared" si="2"/>
        <v>93.4897530482267</v>
      </c>
      <c r="I12" s="85">
        <f t="shared" si="3"/>
        <v>93.12231712953847</v>
      </c>
      <c r="J12" s="14">
        <v>1053385</v>
      </c>
      <c r="K12" s="3">
        <v>1050934</v>
      </c>
      <c r="L12" s="85">
        <f t="shared" si="4"/>
        <v>92.61300943815088</v>
      </c>
      <c r="M12" s="85">
        <f t="shared" si="5"/>
        <v>92.21671851075125</v>
      </c>
      <c r="N12" s="54">
        <v>2248048</v>
      </c>
      <c r="O12" s="3">
        <v>2260802</v>
      </c>
      <c r="P12" s="118">
        <f t="shared" si="6"/>
        <v>91.97460933105039</v>
      </c>
      <c r="Q12" s="118">
        <f t="shared" si="7"/>
        <v>92.72718920546224</v>
      </c>
      <c r="R12" s="3"/>
      <c r="S12" s="86"/>
      <c r="W12" s="11"/>
      <c r="X12" s="64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</row>
    <row r="13" spans="1:61" ht="15">
      <c r="A13" s="61">
        <v>40057</v>
      </c>
      <c r="B13" s="14">
        <v>8950211</v>
      </c>
      <c r="C13" s="3">
        <v>8857126</v>
      </c>
      <c r="D13" s="85">
        <f t="shared" si="0"/>
        <v>98.13896720327861</v>
      </c>
      <c r="E13" s="85">
        <f t="shared" si="1"/>
        <v>100.41697905989413</v>
      </c>
      <c r="F13" s="14">
        <v>1820914</v>
      </c>
      <c r="G13" s="3">
        <v>1849669</v>
      </c>
      <c r="H13" s="85">
        <f t="shared" si="2"/>
        <v>95.31719721750673</v>
      </c>
      <c r="I13" s="85">
        <f t="shared" si="3"/>
        <v>95.845916440568</v>
      </c>
      <c r="J13" s="14">
        <v>1059182</v>
      </c>
      <c r="K13" s="3">
        <v>1057589</v>
      </c>
      <c r="L13" s="85">
        <f t="shared" si="4"/>
        <v>93.12267837753483</v>
      </c>
      <c r="M13" s="85">
        <f t="shared" si="5"/>
        <v>92.80067740987246</v>
      </c>
      <c r="N13" s="54">
        <v>2262750</v>
      </c>
      <c r="O13" s="3">
        <v>2264729</v>
      </c>
      <c r="P13" s="118">
        <f t="shared" si="6"/>
        <v>92.57611370568344</v>
      </c>
      <c r="Q13" s="118">
        <f t="shared" si="7"/>
        <v>92.88825579687973</v>
      </c>
      <c r="R13" s="3"/>
      <c r="S13" s="86"/>
      <c r="W13" s="11"/>
      <c r="X13" s="64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</row>
    <row r="14" spans="1:24" ht="15">
      <c r="A14" s="61">
        <v>40087</v>
      </c>
      <c r="B14" s="14">
        <v>9046769</v>
      </c>
      <c r="C14" s="3">
        <v>8920514</v>
      </c>
      <c r="D14" s="85">
        <f t="shared" si="0"/>
        <v>99.19772463315532</v>
      </c>
      <c r="E14" s="85">
        <f t="shared" si="1"/>
        <v>101.13563559347496</v>
      </c>
      <c r="F14" s="14">
        <v>1831341</v>
      </c>
      <c r="G14" s="3">
        <v>1850118</v>
      </c>
      <c r="H14" s="85">
        <f t="shared" si="2"/>
        <v>95.86300685782305</v>
      </c>
      <c r="I14" s="85">
        <f t="shared" si="3"/>
        <v>95.8691826662991</v>
      </c>
      <c r="J14" s="14">
        <v>1061647</v>
      </c>
      <c r="K14" s="3">
        <v>1063731</v>
      </c>
      <c r="L14" s="85">
        <f t="shared" si="4"/>
        <v>93.33939977404707</v>
      </c>
      <c r="M14" s="85">
        <f t="shared" si="5"/>
        <v>93.3396218964844</v>
      </c>
      <c r="N14" s="54">
        <v>2279402</v>
      </c>
      <c r="O14" s="3">
        <v>2263454</v>
      </c>
      <c r="P14" s="118">
        <f t="shared" si="6"/>
        <v>93.25739862245597</v>
      </c>
      <c r="Q14" s="118">
        <f t="shared" si="7"/>
        <v>92.8359614490169</v>
      </c>
      <c r="R14" s="3"/>
      <c r="S14" s="86"/>
      <c r="W14" s="11"/>
      <c r="X14" s="64"/>
    </row>
    <row r="15" spans="1:24" ht="15">
      <c r="A15" s="61">
        <v>40118</v>
      </c>
      <c r="B15" s="14">
        <v>8975981</v>
      </c>
      <c r="C15" s="3">
        <v>8968204</v>
      </c>
      <c r="D15" s="85">
        <f t="shared" si="0"/>
        <v>98.42153497568404</v>
      </c>
      <c r="E15" s="85">
        <f t="shared" si="1"/>
        <v>101.67631726960403</v>
      </c>
      <c r="F15" s="14">
        <v>1833978</v>
      </c>
      <c r="G15" s="3">
        <v>1847385</v>
      </c>
      <c r="H15" s="85">
        <f t="shared" si="2"/>
        <v>96.00104272830488</v>
      </c>
      <c r="I15" s="85">
        <f t="shared" si="3"/>
        <v>95.72756441480001</v>
      </c>
      <c r="J15" s="14">
        <v>1066653</v>
      </c>
      <c r="K15" s="3">
        <v>1071600</v>
      </c>
      <c r="L15" s="85">
        <f t="shared" si="4"/>
        <v>93.7795244437997</v>
      </c>
      <c r="M15" s="85">
        <f t="shared" si="5"/>
        <v>94.03010613047161</v>
      </c>
      <c r="N15" s="54">
        <v>2266276</v>
      </c>
      <c r="O15" s="3">
        <v>2258856</v>
      </c>
      <c r="P15" s="118">
        <f t="shared" si="6"/>
        <v>92.72037329111102</v>
      </c>
      <c r="Q15" s="118">
        <f t="shared" si="7"/>
        <v>92.6473736753124</v>
      </c>
      <c r="R15" s="3"/>
      <c r="S15" s="86"/>
      <c r="W15" s="11"/>
      <c r="X15" s="64"/>
    </row>
    <row r="16" spans="1:24" ht="15">
      <c r="A16" s="61">
        <v>40148</v>
      </c>
      <c r="B16" s="14">
        <v>9030202</v>
      </c>
      <c r="C16" s="3">
        <v>9063305</v>
      </c>
      <c r="D16" s="85">
        <f t="shared" si="0"/>
        <v>99.01606765661514</v>
      </c>
      <c r="E16" s="85">
        <f t="shared" si="1"/>
        <v>102.7545174810016</v>
      </c>
      <c r="F16" s="14">
        <v>1832133</v>
      </c>
      <c r="G16" s="3">
        <v>1843473</v>
      </c>
      <c r="H16" s="85">
        <f t="shared" si="2"/>
        <v>95.9044647301862</v>
      </c>
      <c r="I16" s="85">
        <f t="shared" si="3"/>
        <v>95.52485288905378</v>
      </c>
      <c r="J16" s="14">
        <v>1016692</v>
      </c>
      <c r="K16" s="3">
        <v>1028369</v>
      </c>
      <c r="L16" s="85">
        <f t="shared" si="4"/>
        <v>89.38698176990606</v>
      </c>
      <c r="M16" s="85">
        <f t="shared" si="5"/>
        <v>90.23669859209308</v>
      </c>
      <c r="N16" s="54">
        <v>2241418</v>
      </c>
      <c r="O16" s="3">
        <v>2240451</v>
      </c>
      <c r="P16" s="118">
        <f t="shared" si="6"/>
        <v>91.70335548777618</v>
      </c>
      <c r="Q16" s="118">
        <f t="shared" si="7"/>
        <v>91.89248938322201</v>
      </c>
      <c r="R16" s="3"/>
      <c r="S16" s="86"/>
      <c r="W16" s="11"/>
      <c r="X16" s="64"/>
    </row>
    <row r="17" spans="1:24" ht="15">
      <c r="A17" s="61">
        <v>40179</v>
      </c>
      <c r="B17" s="14">
        <v>8874966</v>
      </c>
      <c r="C17" s="3">
        <v>9130145</v>
      </c>
      <c r="D17" s="85">
        <f t="shared" si="0"/>
        <v>97.31390658881817</v>
      </c>
      <c r="E17" s="85">
        <f t="shared" si="1"/>
        <v>103.5123107968428</v>
      </c>
      <c r="F17" s="14">
        <v>1829450</v>
      </c>
      <c r="G17" s="3">
        <v>1831349</v>
      </c>
      <c r="H17" s="85">
        <f t="shared" si="2"/>
        <v>95.76402095297621</v>
      </c>
      <c r="I17" s="85">
        <f t="shared" si="3"/>
        <v>94.89661297643946</v>
      </c>
      <c r="J17" s="14">
        <v>1023665</v>
      </c>
      <c r="K17" s="3">
        <v>1035607</v>
      </c>
      <c r="L17" s="85">
        <f t="shared" si="4"/>
        <v>90.00004395971531</v>
      </c>
      <c r="M17" s="85">
        <f t="shared" si="5"/>
        <v>90.87181422121995</v>
      </c>
      <c r="N17" s="54">
        <v>2224741</v>
      </c>
      <c r="O17" s="3">
        <v>2231746</v>
      </c>
      <c r="P17" s="118">
        <f t="shared" si="6"/>
        <v>91.02104774354032</v>
      </c>
      <c r="Q17" s="118">
        <f t="shared" si="7"/>
        <v>91.53545228663701</v>
      </c>
      <c r="R17" s="3"/>
      <c r="S17" s="86"/>
      <c r="W17" s="11"/>
      <c r="X17" s="64"/>
    </row>
    <row r="18" spans="1:24" ht="15">
      <c r="A18" s="61">
        <v>40210</v>
      </c>
      <c r="B18" s="14">
        <v>8900113</v>
      </c>
      <c r="C18" s="3">
        <v>9222195</v>
      </c>
      <c r="D18" s="85">
        <f t="shared" si="0"/>
        <v>97.58964317293454</v>
      </c>
      <c r="E18" s="85">
        <f t="shared" si="1"/>
        <v>104.55592053237814</v>
      </c>
      <c r="F18" s="14">
        <v>1836308</v>
      </c>
      <c r="G18" s="3">
        <v>1828745</v>
      </c>
      <c r="H18" s="85">
        <f t="shared" si="2"/>
        <v>96.12300843866618</v>
      </c>
      <c r="I18" s="85">
        <f t="shared" si="3"/>
        <v>94.761679230774</v>
      </c>
      <c r="J18" s="14">
        <v>1036251</v>
      </c>
      <c r="K18" s="3">
        <v>1038398</v>
      </c>
      <c r="L18" s="85">
        <f t="shared" si="4"/>
        <v>91.10659791367192</v>
      </c>
      <c r="M18" s="85">
        <f t="shared" si="5"/>
        <v>91.11671719454036</v>
      </c>
      <c r="N18" s="54">
        <v>2232394</v>
      </c>
      <c r="O18" s="3">
        <v>2233370</v>
      </c>
      <c r="P18" s="118">
        <f t="shared" si="6"/>
        <v>91.33415568661385</v>
      </c>
      <c r="Q18" s="118">
        <f t="shared" si="7"/>
        <v>91.60206093050307</v>
      </c>
      <c r="R18" s="3"/>
      <c r="S18" s="86"/>
      <c r="W18" s="11"/>
      <c r="X18" s="64"/>
    </row>
    <row r="19" spans="1:24" ht="15">
      <c r="A19" s="61">
        <v>40238</v>
      </c>
      <c r="B19" s="14">
        <v>9136036</v>
      </c>
      <c r="C19" s="3">
        <v>9315837</v>
      </c>
      <c r="D19" s="85">
        <f t="shared" si="0"/>
        <v>100.17653632657071</v>
      </c>
      <c r="E19" s="85">
        <f t="shared" si="1"/>
        <v>105.61757944443681</v>
      </c>
      <c r="F19" s="14">
        <v>1836519</v>
      </c>
      <c r="G19" s="3">
        <v>1823223</v>
      </c>
      <c r="H19" s="85">
        <f t="shared" si="2"/>
        <v>96.13405340213666</v>
      </c>
      <c r="I19" s="85">
        <f t="shared" si="3"/>
        <v>94.47554092679378</v>
      </c>
      <c r="J19" s="14">
        <v>1044023</v>
      </c>
      <c r="K19" s="3">
        <v>1041873</v>
      </c>
      <c r="L19" s="85">
        <f t="shared" si="4"/>
        <v>91.78990772855755</v>
      </c>
      <c r="M19" s="85">
        <f t="shared" si="5"/>
        <v>91.42163938453979</v>
      </c>
      <c r="N19" s="54">
        <v>2233661</v>
      </c>
      <c r="O19" s="3">
        <v>2234625</v>
      </c>
      <c r="P19" s="118">
        <f t="shared" si="6"/>
        <v>91.38599258245523</v>
      </c>
      <c r="Q19" s="118">
        <f t="shared" si="7"/>
        <v>91.65353497487</v>
      </c>
      <c r="R19" s="3"/>
      <c r="S19" s="86"/>
      <c r="W19" s="11"/>
      <c r="X19" s="64"/>
    </row>
    <row r="20" spans="1:24" ht="15">
      <c r="A20" s="61">
        <v>40269</v>
      </c>
      <c r="B20" s="14">
        <v>9361665</v>
      </c>
      <c r="C20" s="3">
        <v>9404481</v>
      </c>
      <c r="D20" s="85">
        <f t="shared" si="0"/>
        <v>102.65055588109391</v>
      </c>
      <c r="E20" s="85">
        <f t="shared" si="1"/>
        <v>106.622573919144</v>
      </c>
      <c r="F20" s="14">
        <v>1840882</v>
      </c>
      <c r="G20" s="3">
        <v>1819323</v>
      </c>
      <c r="H20" s="85">
        <f t="shared" si="2"/>
        <v>96.36243812072303</v>
      </c>
      <c r="I20" s="85">
        <f t="shared" si="3"/>
        <v>94.2734512155437</v>
      </c>
      <c r="J20" s="14">
        <v>1049270</v>
      </c>
      <c r="K20" s="3">
        <v>1042201</v>
      </c>
      <c r="L20" s="85">
        <f t="shared" si="4"/>
        <v>92.25122098109293</v>
      </c>
      <c r="M20" s="85">
        <f t="shared" si="5"/>
        <v>91.45042052938001</v>
      </c>
      <c r="N20" s="54">
        <v>2228659</v>
      </c>
      <c r="O20" s="3">
        <v>2236985</v>
      </c>
      <c r="P20" s="118">
        <f t="shared" si="6"/>
        <v>91.18134526359286</v>
      </c>
      <c r="Q20" s="118">
        <f t="shared" si="7"/>
        <v>91.75033078738471</v>
      </c>
      <c r="R20" s="3"/>
      <c r="S20" s="86"/>
      <c r="W20" s="11"/>
      <c r="X20" s="64"/>
    </row>
    <row r="21" spans="1:24" ht="15">
      <c r="A21" s="61">
        <v>40299</v>
      </c>
      <c r="B21" s="14">
        <v>9604589</v>
      </c>
      <c r="C21" s="3">
        <v>9505034</v>
      </c>
      <c r="D21" s="85">
        <f t="shared" si="0"/>
        <v>105.31421492431525</v>
      </c>
      <c r="E21" s="85">
        <f t="shared" si="1"/>
        <v>107.76258575768051</v>
      </c>
      <c r="F21" s="14">
        <v>1850444</v>
      </c>
      <c r="G21" s="3">
        <v>1826878</v>
      </c>
      <c r="H21" s="85">
        <f t="shared" si="2"/>
        <v>96.8629686453902</v>
      </c>
      <c r="I21" s="85">
        <f t="shared" si="3"/>
        <v>94.66493525874738</v>
      </c>
      <c r="J21" s="14">
        <v>1047511</v>
      </c>
      <c r="K21" s="3">
        <v>1038107</v>
      </c>
      <c r="L21" s="85">
        <f t="shared" si="4"/>
        <v>92.09657070260813</v>
      </c>
      <c r="M21" s="85">
        <f t="shared" si="5"/>
        <v>91.09118270323393</v>
      </c>
      <c r="N21" s="54">
        <v>2220139</v>
      </c>
      <c r="O21" s="3">
        <v>2234001</v>
      </c>
      <c r="P21" s="118">
        <f t="shared" si="6"/>
        <v>90.83276566409118</v>
      </c>
      <c r="Q21" s="118">
        <f t="shared" si="7"/>
        <v>91.62794150579832</v>
      </c>
      <c r="R21" s="3"/>
      <c r="S21" s="86"/>
      <c r="W21" s="11"/>
      <c r="X21" s="64"/>
    </row>
    <row r="22" spans="1:24" ht="15">
      <c r="A22" s="61">
        <v>40330</v>
      </c>
      <c r="B22" s="14">
        <v>9743072</v>
      </c>
      <c r="C22" s="3">
        <v>9539851</v>
      </c>
      <c r="D22" s="85">
        <f t="shared" si="0"/>
        <v>106.83267952757562</v>
      </c>
      <c r="E22" s="85">
        <f t="shared" si="1"/>
        <v>108.15732079474878</v>
      </c>
      <c r="F22" s="14">
        <v>1849129</v>
      </c>
      <c r="G22" s="3">
        <v>1837010</v>
      </c>
      <c r="H22" s="85">
        <f t="shared" si="2"/>
        <v>96.7941339204438</v>
      </c>
      <c r="I22" s="85">
        <f t="shared" si="3"/>
        <v>95.18995396500014</v>
      </c>
      <c r="J22" s="14">
        <v>1054916</v>
      </c>
      <c r="K22" s="3">
        <v>1049922</v>
      </c>
      <c r="L22" s="85">
        <f t="shared" si="4"/>
        <v>92.74761408645118</v>
      </c>
      <c r="M22" s="85">
        <f t="shared" si="5"/>
        <v>92.12791814923199</v>
      </c>
      <c r="N22" s="54">
        <v>2250200</v>
      </c>
      <c r="O22" s="3">
        <v>2239931</v>
      </c>
      <c r="P22" s="118">
        <f t="shared" si="6"/>
        <v>92.06265431909353</v>
      </c>
      <c r="Q22" s="118">
        <f t="shared" si="7"/>
        <v>91.87116149232894</v>
      </c>
      <c r="R22" s="3"/>
      <c r="S22" s="86"/>
      <c r="W22" s="11"/>
      <c r="X22" s="64"/>
    </row>
    <row r="23" spans="1:24" ht="15">
      <c r="A23" s="61">
        <v>40360</v>
      </c>
      <c r="B23" s="14">
        <v>9976855</v>
      </c>
      <c r="C23" s="3">
        <v>9677000</v>
      </c>
      <c r="D23" s="85">
        <f t="shared" si="0"/>
        <v>109.39610760426388</v>
      </c>
      <c r="E23" s="85">
        <f t="shared" si="1"/>
        <v>109.71223694487303</v>
      </c>
      <c r="F23" s="14">
        <v>1859828.0926363636</v>
      </c>
      <c r="G23" s="3">
        <v>1865799</v>
      </c>
      <c r="H23" s="85">
        <f t="shared" si="2"/>
        <v>97.35418646705976</v>
      </c>
      <c r="I23" s="85">
        <f t="shared" si="3"/>
        <v>96.68173875914844</v>
      </c>
      <c r="J23" s="14">
        <v>1068099</v>
      </c>
      <c r="K23" s="3">
        <v>1062751</v>
      </c>
      <c r="L23" s="85">
        <f t="shared" si="4"/>
        <v>93.90665594049614</v>
      </c>
      <c r="M23" s="85">
        <f t="shared" si="5"/>
        <v>93.25362945153492</v>
      </c>
      <c r="N23" s="54">
        <v>2238883</v>
      </c>
      <c r="O23" s="3">
        <v>2238475</v>
      </c>
      <c r="P23" s="118">
        <f t="shared" si="6"/>
        <v>91.59964078299488</v>
      </c>
      <c r="Q23" s="118">
        <f t="shared" si="7"/>
        <v>91.81144339782833</v>
      </c>
      <c r="R23" s="3"/>
      <c r="S23" s="86"/>
      <c r="W23" s="11"/>
      <c r="X23" s="64"/>
    </row>
    <row r="24" spans="1:24" ht="15">
      <c r="A24" s="61">
        <v>40391</v>
      </c>
      <c r="B24" s="14">
        <v>9937919</v>
      </c>
      <c r="C24" s="3">
        <v>9779888</v>
      </c>
      <c r="D24" s="85">
        <f t="shared" si="0"/>
        <v>108.96917478368269</v>
      </c>
      <c r="E24" s="85">
        <f t="shared" si="1"/>
        <v>110.87872166480525</v>
      </c>
      <c r="F24" s="14">
        <v>1861234</v>
      </c>
      <c r="G24" s="3">
        <v>1864909</v>
      </c>
      <c r="H24" s="85">
        <f t="shared" si="2"/>
        <v>97.42777981053962</v>
      </c>
      <c r="I24" s="85">
        <f t="shared" si="3"/>
        <v>96.6356208506837</v>
      </c>
      <c r="J24" s="14">
        <v>1075781</v>
      </c>
      <c r="K24" s="3">
        <v>1073278</v>
      </c>
      <c r="L24" s="85">
        <f t="shared" si="4"/>
        <v>94.58205300662473</v>
      </c>
      <c r="M24" s="85">
        <f t="shared" si="5"/>
        <v>94.17734625559937</v>
      </c>
      <c r="N24" s="54">
        <v>2244536</v>
      </c>
      <c r="O24" s="3">
        <v>2251776</v>
      </c>
      <c r="P24" s="118">
        <f t="shared" si="6"/>
        <v>91.83092252900227</v>
      </c>
      <c r="Q24" s="118">
        <f t="shared" si="7"/>
        <v>92.35698623776824</v>
      </c>
      <c r="R24" s="3"/>
      <c r="S24" s="86"/>
      <c r="W24" s="11"/>
      <c r="X24" s="64"/>
    </row>
    <row r="25" spans="1:24" ht="15">
      <c r="A25" s="61">
        <v>40422</v>
      </c>
      <c r="B25" s="14">
        <v>9959685</v>
      </c>
      <c r="C25" s="3">
        <v>9854167</v>
      </c>
      <c r="D25" s="85">
        <f t="shared" si="0"/>
        <v>109.20783873921923</v>
      </c>
      <c r="E25" s="85">
        <f t="shared" si="1"/>
        <v>111.72085406617222</v>
      </c>
      <c r="F25" s="14">
        <v>1817693.7794</v>
      </c>
      <c r="G25" s="3">
        <v>1842960</v>
      </c>
      <c r="H25" s="85">
        <f t="shared" si="2"/>
        <v>95.14863219905223</v>
      </c>
      <c r="I25" s="85">
        <f t="shared" si="3"/>
        <v>95.49827031934319</v>
      </c>
      <c r="J25" s="14">
        <v>1083929</v>
      </c>
      <c r="K25" s="3">
        <v>1082300</v>
      </c>
      <c r="L25" s="85">
        <f t="shared" si="4"/>
        <v>95.29842052742866</v>
      </c>
      <c r="M25" s="85">
        <f t="shared" si="5"/>
        <v>94.96900323349142</v>
      </c>
      <c r="N25" s="54">
        <v>2246536</v>
      </c>
      <c r="O25" s="3">
        <v>2247884</v>
      </c>
      <c r="P25" s="118">
        <f t="shared" si="6"/>
        <v>91.9127487260684</v>
      </c>
      <c r="Q25" s="118">
        <f t="shared" si="7"/>
        <v>92.19735517746857</v>
      </c>
      <c r="R25" s="3"/>
      <c r="S25" s="86"/>
      <c r="W25" s="11"/>
      <c r="X25" s="64"/>
    </row>
    <row r="26" spans="1:24" ht="15">
      <c r="A26" s="61">
        <v>40452</v>
      </c>
      <c r="B26" s="14">
        <v>9992591</v>
      </c>
      <c r="C26" s="3">
        <v>9940195</v>
      </c>
      <c r="D26" s="85">
        <f t="shared" si="0"/>
        <v>109.56865267475561</v>
      </c>
      <c r="E26" s="85">
        <f t="shared" si="1"/>
        <v>112.69618984377826</v>
      </c>
      <c r="F26" s="14">
        <v>1824281.3330515001</v>
      </c>
      <c r="G26" s="3">
        <v>1843477</v>
      </c>
      <c r="H26" s="85">
        <f t="shared" si="2"/>
        <v>95.49346295469525</v>
      </c>
      <c r="I26" s="85">
        <f t="shared" si="3"/>
        <v>95.5250601605525</v>
      </c>
      <c r="J26" s="14">
        <v>1089543</v>
      </c>
      <c r="K26" s="3">
        <v>1091685</v>
      </c>
      <c r="L26" s="85">
        <f t="shared" si="4"/>
        <v>95.79200021100664</v>
      </c>
      <c r="M26" s="85">
        <f t="shared" si="5"/>
        <v>95.79251251497189</v>
      </c>
      <c r="N26" s="54">
        <v>2263440</v>
      </c>
      <c r="O26" s="3">
        <v>2246169</v>
      </c>
      <c r="P26" s="118">
        <f t="shared" si="6"/>
        <v>92.60434374367125</v>
      </c>
      <c r="Q26" s="118">
        <f t="shared" si="7"/>
        <v>92.12701415269622</v>
      </c>
      <c r="R26" s="3"/>
      <c r="S26" s="86"/>
      <c r="W26" s="11"/>
      <c r="X26" s="64"/>
    </row>
    <row r="27" spans="1:24" ht="15">
      <c r="A27" s="61">
        <v>40483</v>
      </c>
      <c r="B27" s="14">
        <v>9914976</v>
      </c>
      <c r="C27" s="3">
        <v>10029128</v>
      </c>
      <c r="D27" s="85">
        <f t="shared" si="0"/>
        <v>108.71760503582482</v>
      </c>
      <c r="E27" s="85">
        <f t="shared" si="1"/>
        <v>113.70446083357038</v>
      </c>
      <c r="F27" s="14">
        <v>1832451.5024645755</v>
      </c>
      <c r="G27" s="3">
        <v>1847579</v>
      </c>
      <c r="H27" s="85">
        <f t="shared" si="2"/>
        <v>95.92113699599896</v>
      </c>
      <c r="I27" s="85">
        <f t="shared" si="3"/>
        <v>95.73761708248783</v>
      </c>
      <c r="J27" s="14">
        <v>1095643</v>
      </c>
      <c r="K27" s="3">
        <v>1100729</v>
      </c>
      <c r="L27" s="85">
        <f t="shared" si="4"/>
        <v>96.32830873787262</v>
      </c>
      <c r="M27" s="85">
        <f t="shared" si="5"/>
        <v>96.58609993550567</v>
      </c>
      <c r="N27" s="54">
        <v>2260300</v>
      </c>
      <c r="O27" s="3">
        <v>2262238</v>
      </c>
      <c r="P27" s="118">
        <f t="shared" si="6"/>
        <v>92.47587661427744</v>
      </c>
      <c r="Q27" s="118">
        <f t="shared" si="7"/>
        <v>92.78608699646695</v>
      </c>
      <c r="R27" s="3"/>
      <c r="S27" s="86"/>
      <c r="W27" s="11"/>
      <c r="X27" s="64"/>
    </row>
    <row r="28" spans="1:24" ht="15">
      <c r="A28" s="61">
        <v>40513</v>
      </c>
      <c r="B28" s="14">
        <v>10030810</v>
      </c>
      <c r="C28" s="3">
        <v>10137301</v>
      </c>
      <c r="D28" s="85">
        <f t="shared" si="0"/>
        <v>109.98772359806033</v>
      </c>
      <c r="E28" s="85">
        <f t="shared" si="1"/>
        <v>114.93086383109417</v>
      </c>
      <c r="F28" s="14">
        <v>1862191.7550279992</v>
      </c>
      <c r="G28" s="3">
        <v>1873353</v>
      </c>
      <c r="H28" s="85">
        <f t="shared" si="2"/>
        <v>97.47791426218855</v>
      </c>
      <c r="I28" s="85">
        <f t="shared" si="3"/>
        <v>97.07317098447744</v>
      </c>
      <c r="J28" s="14">
        <v>1101131</v>
      </c>
      <c r="K28" s="3">
        <v>1113786</v>
      </c>
      <c r="L28" s="85">
        <f t="shared" si="4"/>
        <v>96.81081057319074</v>
      </c>
      <c r="M28" s="85">
        <f t="shared" si="5"/>
        <v>97.73181764336827</v>
      </c>
      <c r="N28" s="54">
        <v>2282510</v>
      </c>
      <c r="O28" s="3">
        <v>2280710</v>
      </c>
      <c r="P28" s="118">
        <f t="shared" si="6"/>
        <v>93.38455653269673</v>
      </c>
      <c r="Q28" s="118">
        <f t="shared" si="7"/>
        <v>93.54371930526855</v>
      </c>
      <c r="R28" s="3"/>
      <c r="S28" s="86"/>
      <c r="W28" s="11"/>
      <c r="X28" s="64"/>
    </row>
    <row r="29" spans="1:24" ht="15">
      <c r="A29" s="61">
        <v>40544</v>
      </c>
      <c r="B29" s="14">
        <v>9960858</v>
      </c>
      <c r="C29" s="3">
        <v>10235474</v>
      </c>
      <c r="D29" s="85">
        <f t="shared" si="0"/>
        <v>109.22070067158367</v>
      </c>
      <c r="E29" s="85">
        <f t="shared" si="1"/>
        <v>116.0438926042252</v>
      </c>
      <c r="F29" s="14">
        <v>1876534.0000000005</v>
      </c>
      <c r="G29" s="3">
        <v>1877910</v>
      </c>
      <c r="H29" s="85">
        <f t="shared" si="2"/>
        <v>98.22867052664587</v>
      </c>
      <c r="I29" s="85">
        <f t="shared" si="3"/>
        <v>97.30930503939194</v>
      </c>
      <c r="J29" s="14">
        <v>1115031</v>
      </c>
      <c r="K29" s="3">
        <v>1128047</v>
      </c>
      <c r="L29" s="85">
        <f t="shared" si="4"/>
        <v>98.03289065900009</v>
      </c>
      <c r="M29" s="85">
        <f t="shared" si="5"/>
        <v>98.98318321216881</v>
      </c>
      <c r="N29" s="54">
        <v>2287487</v>
      </c>
      <c r="O29" s="3">
        <v>2290842</v>
      </c>
      <c r="P29" s="118">
        <f t="shared" si="6"/>
        <v>93.58818102409577</v>
      </c>
      <c r="Q29" s="118">
        <f t="shared" si="7"/>
        <v>93.95928505628513</v>
      </c>
      <c r="R29" s="3"/>
      <c r="S29" s="86"/>
      <c r="W29" s="11"/>
      <c r="X29" s="64"/>
    </row>
    <row r="30" spans="1:24" ht="15">
      <c r="A30" s="61">
        <v>40575</v>
      </c>
      <c r="B30" s="14">
        <v>9970036</v>
      </c>
      <c r="C30" s="3">
        <v>10342069</v>
      </c>
      <c r="D30" s="85">
        <f t="shared" si="0"/>
        <v>109.32133734271821</v>
      </c>
      <c r="E30" s="85">
        <f t="shared" si="1"/>
        <v>117.25240514913982</v>
      </c>
      <c r="F30" s="14">
        <v>1883401.7738148256</v>
      </c>
      <c r="G30" s="3">
        <v>1874971</v>
      </c>
      <c r="H30" s="85">
        <f t="shared" si="2"/>
        <v>98.58816963047664</v>
      </c>
      <c r="I30" s="85">
        <f t="shared" si="3"/>
        <v>97.15701230570888</v>
      </c>
      <c r="J30" s="14">
        <v>1144364</v>
      </c>
      <c r="K30" s="3">
        <v>1146738</v>
      </c>
      <c r="L30" s="85">
        <f t="shared" si="4"/>
        <v>100.61183131778037</v>
      </c>
      <c r="M30" s="85">
        <f t="shared" si="5"/>
        <v>100.62326973109812</v>
      </c>
      <c r="N30" s="54">
        <v>2301439</v>
      </c>
      <c r="O30" s="3">
        <v>2300302</v>
      </c>
      <c r="P30" s="118">
        <f t="shared" si="6"/>
        <v>94.15900057482904</v>
      </c>
      <c r="Q30" s="118">
        <f t="shared" si="7"/>
        <v>94.34728860983986</v>
      </c>
      <c r="R30" s="3"/>
      <c r="S30" s="86"/>
      <c r="W30" s="11"/>
      <c r="X30" s="64"/>
    </row>
    <row r="31" spans="1:24" ht="15">
      <c r="A31" s="61">
        <v>40603</v>
      </c>
      <c r="B31" s="14">
        <v>10252034</v>
      </c>
      <c r="C31" s="3">
        <v>10415451</v>
      </c>
      <c r="D31" s="85">
        <f t="shared" si="0"/>
        <v>112.41344237503421</v>
      </c>
      <c r="E31" s="85">
        <f t="shared" si="1"/>
        <v>118.08436788257876</v>
      </c>
      <c r="F31" s="14">
        <v>1901118.795957645</v>
      </c>
      <c r="G31" s="3">
        <v>1884291</v>
      </c>
      <c r="H31" s="85">
        <f t="shared" si="2"/>
        <v>99.51558130049185</v>
      </c>
      <c r="I31" s="85">
        <f t="shared" si="3"/>
        <v>97.63995489772188</v>
      </c>
      <c r="J31" s="14">
        <v>1157888</v>
      </c>
      <c r="K31" s="3">
        <v>1155503</v>
      </c>
      <c r="L31" s="85">
        <f t="shared" si="4"/>
        <v>101.80085369767144</v>
      </c>
      <c r="M31" s="85">
        <f t="shared" si="5"/>
        <v>101.39237562903914</v>
      </c>
      <c r="N31" s="54">
        <v>2306477</v>
      </c>
      <c r="O31" s="3">
        <v>2310502</v>
      </c>
      <c r="P31" s="118">
        <f t="shared" si="6"/>
        <v>94.3651207652386</v>
      </c>
      <c r="Q31" s="118">
        <f t="shared" si="7"/>
        <v>94.76564339274245</v>
      </c>
      <c r="R31" s="3"/>
      <c r="S31" s="86"/>
      <c r="W31" s="11"/>
      <c r="X31" s="64"/>
    </row>
    <row r="32" spans="1:24" ht="15">
      <c r="A32" s="61">
        <v>40634</v>
      </c>
      <c r="B32" s="14">
        <v>10511792</v>
      </c>
      <c r="C32" s="3">
        <v>10515123</v>
      </c>
      <c r="D32" s="85">
        <f t="shared" si="0"/>
        <v>115.26168604691962</v>
      </c>
      <c r="E32" s="85">
        <f t="shared" si="1"/>
        <v>119.21439145194628</v>
      </c>
      <c r="F32" s="14">
        <v>1906281.7196028521</v>
      </c>
      <c r="G32" s="3">
        <v>1883921</v>
      </c>
      <c r="H32" s="85">
        <f t="shared" si="2"/>
        <v>99.78583866097627</v>
      </c>
      <c r="I32" s="85">
        <f t="shared" si="3"/>
        <v>97.62078228409045</v>
      </c>
      <c r="J32" s="14">
        <v>1195761</v>
      </c>
      <c r="K32" s="3">
        <v>1187698</v>
      </c>
      <c r="L32" s="85">
        <f t="shared" si="4"/>
        <v>105.13062629406411</v>
      </c>
      <c r="M32" s="85">
        <f t="shared" si="5"/>
        <v>104.21740294041513</v>
      </c>
      <c r="N32" s="54">
        <v>2305863</v>
      </c>
      <c r="O32" s="3">
        <v>2320657</v>
      </c>
      <c r="P32" s="118">
        <f t="shared" si="6"/>
        <v>94.3400001227393</v>
      </c>
      <c r="Q32" s="118">
        <f t="shared" si="7"/>
        <v>95.18215249277928</v>
      </c>
      <c r="R32" s="3"/>
      <c r="S32" s="86"/>
      <c r="W32" s="11"/>
      <c r="X32" s="64"/>
    </row>
    <row r="33" spans="1:24" ht="15">
      <c r="A33" s="61">
        <v>40664</v>
      </c>
      <c r="B33" s="14">
        <v>10771209</v>
      </c>
      <c r="C33" s="3">
        <v>10591061</v>
      </c>
      <c r="D33" s="85">
        <f t="shared" si="0"/>
        <v>118.1061906574783</v>
      </c>
      <c r="E33" s="85">
        <f t="shared" si="1"/>
        <v>120.07533263714001</v>
      </c>
      <c r="F33" s="14">
        <v>1885039.9718485156</v>
      </c>
      <c r="G33" s="3">
        <v>1868622</v>
      </c>
      <c r="H33" s="85">
        <f t="shared" si="2"/>
        <v>98.67392241455022</v>
      </c>
      <c r="I33" s="85">
        <f t="shared" si="3"/>
        <v>96.82802061936869</v>
      </c>
      <c r="J33" s="14">
        <v>1218210</v>
      </c>
      <c r="K33" s="3">
        <v>1207262</v>
      </c>
      <c r="L33" s="85">
        <f t="shared" si="4"/>
        <v>107.10432959236155</v>
      </c>
      <c r="M33" s="85">
        <f t="shared" si="5"/>
        <v>105.93409293326373</v>
      </c>
      <c r="N33" s="54">
        <v>2312097</v>
      </c>
      <c r="O33" s="3">
        <v>2331974</v>
      </c>
      <c r="P33" s="118">
        <f t="shared" si="6"/>
        <v>94.5950523789944</v>
      </c>
      <c r="Q33" s="118">
        <f t="shared" si="7"/>
        <v>95.64632122592717</v>
      </c>
      <c r="R33" s="3"/>
      <c r="S33" s="86"/>
      <c r="W33" s="11"/>
      <c r="X33" s="64"/>
    </row>
    <row r="34" spans="1:24" ht="15">
      <c r="A34" s="61">
        <v>40695</v>
      </c>
      <c r="B34" s="14">
        <v>11045909</v>
      </c>
      <c r="C34" s="3">
        <v>10708528</v>
      </c>
      <c r="D34" s="85">
        <f aca="true" t="shared" si="8" ref="D34:D53">(B34/$B$2)*100</f>
        <v>121.1182731984084</v>
      </c>
      <c r="E34" s="85">
        <f t="shared" si="1"/>
        <v>121.40710563881443</v>
      </c>
      <c r="F34" s="14">
        <v>1889623.9999999995</v>
      </c>
      <c r="G34" s="3">
        <v>1879323</v>
      </c>
      <c r="H34" s="85">
        <f t="shared" si="2"/>
        <v>98.91387702820337</v>
      </c>
      <c r="I34" s="85">
        <f t="shared" si="3"/>
        <v>97.3825236963141</v>
      </c>
      <c r="J34" s="14">
        <v>1199684</v>
      </c>
      <c r="K34" s="3">
        <v>1193997</v>
      </c>
      <c r="L34" s="85">
        <f t="shared" si="4"/>
        <v>105.47553422044038</v>
      </c>
      <c r="M34" s="85">
        <f t="shared" si="5"/>
        <v>104.77012376769754</v>
      </c>
      <c r="N34" s="54">
        <v>2370549</v>
      </c>
      <c r="O34" s="3">
        <v>2355878</v>
      </c>
      <c r="P34" s="118">
        <f t="shared" si="6"/>
        <v>96.98650481444886</v>
      </c>
      <c r="Q34" s="118">
        <f t="shared" si="7"/>
        <v>96.6267479642118</v>
      </c>
      <c r="R34" s="3"/>
      <c r="S34" s="86"/>
      <c r="W34" s="11"/>
      <c r="X34" s="64"/>
    </row>
    <row r="35" spans="1:24" ht="15">
      <c r="A35" s="61">
        <v>40725</v>
      </c>
      <c r="B35" s="14">
        <v>11112453</v>
      </c>
      <c r="C35" s="3">
        <v>10767789</v>
      </c>
      <c r="D35" s="85">
        <f t="shared" si="8"/>
        <v>121.84792744159607</v>
      </c>
      <c r="E35" s="85">
        <f t="shared" si="1"/>
        <v>122.07897262998837</v>
      </c>
      <c r="F35" s="14">
        <v>1868398.0000000002</v>
      </c>
      <c r="G35" s="3">
        <v>1872525</v>
      </c>
      <c r="H35" s="85">
        <f t="shared" si="2"/>
        <v>97.80278511055172</v>
      </c>
      <c r="I35" s="85">
        <f t="shared" si="3"/>
        <v>97.03026578424281</v>
      </c>
      <c r="J35" s="14">
        <v>1184844</v>
      </c>
      <c r="K35" s="3">
        <v>1178907</v>
      </c>
      <c r="L35" s="85">
        <f t="shared" si="4"/>
        <v>104.1708098698353</v>
      </c>
      <c r="M35" s="85">
        <f t="shared" si="5"/>
        <v>103.44601561026118</v>
      </c>
      <c r="N35" s="54">
        <v>2376533</v>
      </c>
      <c r="O35" s="3">
        <v>2369274</v>
      </c>
      <c r="P35" s="118">
        <f t="shared" si="6"/>
        <v>97.2313287960707</v>
      </c>
      <c r="Q35" s="118">
        <f t="shared" si="7"/>
        <v>97.17618724575718</v>
      </c>
      <c r="R35" s="3"/>
      <c r="S35" s="86"/>
      <c r="W35" s="11"/>
      <c r="X35" s="64"/>
    </row>
    <row r="36" spans="1:24" ht="15">
      <c r="A36" s="61">
        <v>40756</v>
      </c>
      <c r="B36" s="14">
        <v>10886860</v>
      </c>
      <c r="C36" s="3">
        <v>10852424</v>
      </c>
      <c r="D36" s="85">
        <f t="shared" si="8"/>
        <v>119.3743026266851</v>
      </c>
      <c r="E36" s="85">
        <f t="shared" si="1"/>
        <v>123.03851537813648</v>
      </c>
      <c r="F36" s="14">
        <v>1876833</v>
      </c>
      <c r="G36" s="3">
        <v>1879443</v>
      </c>
      <c r="H36" s="85">
        <f t="shared" si="2"/>
        <v>98.2443219203789</v>
      </c>
      <c r="I36" s="85">
        <f t="shared" si="3"/>
        <v>97.38874184127563</v>
      </c>
      <c r="J36" s="14">
        <v>1166692</v>
      </c>
      <c r="K36" s="3">
        <v>1163975</v>
      </c>
      <c r="L36" s="85">
        <f t="shared" si="4"/>
        <v>102.57489636497115</v>
      </c>
      <c r="M36" s="85">
        <f t="shared" si="5"/>
        <v>102.13577154088809</v>
      </c>
      <c r="N36" s="54">
        <v>2509484</v>
      </c>
      <c r="O36" s="3">
        <v>2515260</v>
      </c>
      <c r="P36" s="118">
        <f>(N36/$N$2)*100</f>
        <v>102.67076615913967</v>
      </c>
      <c r="Q36" s="118">
        <f t="shared" si="7"/>
        <v>103.16382855328814</v>
      </c>
      <c r="R36" s="3"/>
      <c r="S36" s="86"/>
      <c r="W36" s="11"/>
      <c r="X36" s="64"/>
    </row>
    <row r="37" spans="1:24" ht="15">
      <c r="A37" s="61">
        <v>40787</v>
      </c>
      <c r="B37" s="14">
        <v>11061597</v>
      </c>
      <c r="C37" s="3">
        <v>10939135</v>
      </c>
      <c r="D37" s="85">
        <f t="shared" si="8"/>
        <v>121.29029194941718</v>
      </c>
      <c r="E37" s="85">
        <f t="shared" si="1"/>
        <v>124.02159461526854</v>
      </c>
      <c r="F37" s="14">
        <v>1864766</v>
      </c>
      <c r="G37" s="3">
        <v>1884592</v>
      </c>
      <c r="H37" s="85">
        <f t="shared" si="2"/>
        <v>97.61266517062374</v>
      </c>
      <c r="I37" s="85">
        <f t="shared" si="3"/>
        <v>97.65555207800041</v>
      </c>
      <c r="J37" s="14">
        <v>1155959</v>
      </c>
      <c r="K37" s="3">
        <v>1154220</v>
      </c>
      <c r="L37" s="85">
        <f t="shared" si="4"/>
        <v>101.63125711597891</v>
      </c>
      <c r="M37" s="85">
        <f t="shared" si="5"/>
        <v>101.27979572406956</v>
      </c>
      <c r="N37" s="54">
        <v>2537648</v>
      </c>
      <c r="O37" s="3">
        <v>2534968</v>
      </c>
      <c r="P37" s="118">
        <f>(N37/$N$2)*100</f>
        <v>103.8230426662248</v>
      </c>
      <c r="Q37" s="118">
        <f t="shared" si="7"/>
        <v>103.9721556181356</v>
      </c>
      <c r="R37" s="3"/>
      <c r="S37" s="86"/>
      <c r="W37" s="11"/>
      <c r="X37" s="64"/>
    </row>
    <row r="38" spans="1:24" ht="15">
      <c r="A38" s="61">
        <v>40817</v>
      </c>
      <c r="B38" s="14">
        <v>11078121</v>
      </c>
      <c r="C38" s="3">
        <v>11015582</v>
      </c>
      <c r="D38" s="85">
        <f t="shared" si="8"/>
        <v>121.47147743142057</v>
      </c>
      <c r="E38" s="85">
        <f t="shared" si="1"/>
        <v>124.88830654848387</v>
      </c>
      <c r="F38" s="14">
        <v>1869097</v>
      </c>
      <c r="G38" s="3">
        <v>1884097</v>
      </c>
      <c r="H38" s="85">
        <f t="shared" si="2"/>
        <v>97.8393748236601</v>
      </c>
      <c r="I38" s="85">
        <f t="shared" si="3"/>
        <v>97.62990223003406</v>
      </c>
      <c r="J38" s="14">
        <v>1154076</v>
      </c>
      <c r="K38" s="3">
        <v>1156344</v>
      </c>
      <c r="L38" s="85">
        <f t="shared" si="4"/>
        <v>101.46570482809554</v>
      </c>
      <c r="M38" s="85">
        <f t="shared" si="5"/>
        <v>101.46617118638864</v>
      </c>
      <c r="N38" s="54">
        <v>2579366</v>
      </c>
      <c r="O38" s="3">
        <v>2541823</v>
      </c>
      <c r="P38" s="118">
        <f t="shared" si="6"/>
        <v>105.52985531082703</v>
      </c>
      <c r="Q38" s="118">
        <f t="shared" si="7"/>
        <v>104.25331464135101</v>
      </c>
      <c r="R38" s="3"/>
      <c r="S38" s="86"/>
      <c r="W38" s="11"/>
      <c r="X38" s="64"/>
    </row>
    <row r="39" spans="1:23" ht="15">
      <c r="A39" s="61">
        <v>40848</v>
      </c>
      <c r="B39" s="14">
        <v>10984191</v>
      </c>
      <c r="C39" s="3">
        <v>11100920</v>
      </c>
      <c r="D39" s="85">
        <f t="shared" si="8"/>
        <v>120.44153599323504</v>
      </c>
      <c r="E39" s="85">
        <f t="shared" si="1"/>
        <v>125.85581950460679</v>
      </c>
      <c r="F39" s="14">
        <v>1878909</v>
      </c>
      <c r="G39" s="3">
        <v>1892828</v>
      </c>
      <c r="H39" s="85">
        <f t="shared" si="2"/>
        <v>98.35299179793684</v>
      </c>
      <c r="I39" s="85">
        <f t="shared" si="3"/>
        <v>98.08232409386083</v>
      </c>
      <c r="J39" s="14">
        <v>1142647</v>
      </c>
      <c r="K39" s="3">
        <v>1147952</v>
      </c>
      <c r="L39" s="85">
        <f t="shared" si="4"/>
        <v>100.46087365538222</v>
      </c>
      <c r="M39" s="85">
        <f t="shared" si="5"/>
        <v>100.72979506596411</v>
      </c>
      <c r="N39" s="54">
        <v>2543634</v>
      </c>
      <c r="O39" s="3">
        <v>2550255</v>
      </c>
      <c r="P39" s="118">
        <f t="shared" si="6"/>
        <v>104.0679484740437</v>
      </c>
      <c r="Q39" s="118">
        <f t="shared" si="7"/>
        <v>104.59915459521713</v>
      </c>
      <c r="R39" s="3"/>
      <c r="S39" s="86"/>
      <c r="W39" s="64"/>
    </row>
    <row r="40" spans="1:23" ht="15">
      <c r="A40" s="61">
        <v>40878</v>
      </c>
      <c r="B40" s="14">
        <v>11030939</v>
      </c>
      <c r="C40" s="3">
        <v>11182945</v>
      </c>
      <c r="D40" s="85">
        <f t="shared" si="8"/>
        <v>120.95412730966532</v>
      </c>
      <c r="E40" s="85">
        <f t="shared" si="1"/>
        <v>126.7857715801884</v>
      </c>
      <c r="F40" s="14">
        <v>1880740</v>
      </c>
      <c r="G40" s="3">
        <v>1896576</v>
      </c>
      <c r="H40" s="85">
        <f t="shared" si="2"/>
        <v>98.4488369548774</v>
      </c>
      <c r="I40" s="85">
        <f t="shared" si="3"/>
        <v>98.27653748815962</v>
      </c>
      <c r="J40" s="14">
        <v>1121777</v>
      </c>
      <c r="K40" s="3">
        <v>1134673</v>
      </c>
      <c r="L40" s="85">
        <f t="shared" si="4"/>
        <v>98.62599513805549</v>
      </c>
      <c r="M40" s="85">
        <f t="shared" si="5"/>
        <v>99.56459743689867</v>
      </c>
      <c r="N40" s="54">
        <v>2554200</v>
      </c>
      <c r="O40" s="3">
        <v>2550964</v>
      </c>
      <c r="P40" s="118">
        <f t="shared" si="6"/>
        <v>104.50023627314403</v>
      </c>
      <c r="Q40" s="118">
        <f t="shared" si="7"/>
        <v>104.62823435414634</v>
      </c>
      <c r="R40" s="3"/>
      <c r="S40" s="86"/>
      <c r="W40" s="64"/>
    </row>
    <row r="41" spans="1:19" ht="15">
      <c r="A41" s="61">
        <v>40909</v>
      </c>
      <c r="B41" s="14">
        <v>10957242</v>
      </c>
      <c r="C41" s="3">
        <v>11277386</v>
      </c>
      <c r="D41" s="85">
        <f t="shared" si="8"/>
        <v>120.14604049852981</v>
      </c>
      <c r="E41" s="85">
        <f t="shared" si="1"/>
        <v>127.85648909277604</v>
      </c>
      <c r="F41" s="14">
        <v>1900471</v>
      </c>
      <c r="G41" s="3">
        <v>1906881</v>
      </c>
      <c r="H41" s="85">
        <f t="shared" si="2"/>
        <v>99.4816719038638</v>
      </c>
      <c r="I41" s="85">
        <f t="shared" si="3"/>
        <v>98.81052068673193</v>
      </c>
      <c r="J41" s="14">
        <v>1139504</v>
      </c>
      <c r="K41" s="3">
        <v>1152812</v>
      </c>
      <c r="L41" s="85">
        <f t="shared" si="4"/>
        <v>100.18454288490028</v>
      </c>
      <c r="M41" s="85">
        <f t="shared" si="5"/>
        <v>101.15624739499927</v>
      </c>
      <c r="N41" s="54">
        <v>2563237</v>
      </c>
      <c r="O41" s="3">
        <v>2563750</v>
      </c>
      <c r="P41" s="118">
        <f t="shared" si="6"/>
        <v>104.8699679445873</v>
      </c>
      <c r="Q41" s="118">
        <f t="shared" si="7"/>
        <v>105.15265437906716</v>
      </c>
      <c r="R41" s="3"/>
      <c r="S41" s="86"/>
    </row>
    <row r="42" spans="1:19" ht="15">
      <c r="A42" s="61">
        <v>40940</v>
      </c>
      <c r="B42" s="14">
        <v>10845430</v>
      </c>
      <c r="C42" s="3">
        <v>11330754</v>
      </c>
      <c r="D42" s="85">
        <f t="shared" si="8"/>
        <v>118.92002312296927</v>
      </c>
      <c r="E42" s="85">
        <f t="shared" si="1"/>
        <v>128.46154465351535</v>
      </c>
      <c r="F42" s="14">
        <v>1921116</v>
      </c>
      <c r="G42" s="3">
        <v>1915265</v>
      </c>
      <c r="H42" s="85">
        <f t="shared" si="2"/>
        <v>100.56235091262282</v>
      </c>
      <c r="I42" s="85">
        <f t="shared" si="3"/>
        <v>99.24496174804491</v>
      </c>
      <c r="J42" s="14">
        <v>1138592</v>
      </c>
      <c r="K42" s="3">
        <v>1140957</v>
      </c>
      <c r="L42" s="85">
        <f t="shared" si="4"/>
        <v>100.10436036416228</v>
      </c>
      <c r="M42" s="85">
        <f t="shared" si="5"/>
        <v>100.116002053289</v>
      </c>
      <c r="N42" s="54">
        <v>2576419</v>
      </c>
      <c r="O42" s="3">
        <v>2572376</v>
      </c>
      <c r="P42" s="118">
        <f t="shared" si="6"/>
        <v>105.4092844094501</v>
      </c>
      <c r="Q42" s="118">
        <f t="shared" si="7"/>
        <v>105.50645127684342</v>
      </c>
      <c r="R42" s="3"/>
      <c r="S42" s="86"/>
    </row>
    <row r="43" spans="1:19" ht="15">
      <c r="A43" s="61">
        <v>40969</v>
      </c>
      <c r="B43" s="14">
        <v>11257343</v>
      </c>
      <c r="C43" s="3">
        <v>11432570</v>
      </c>
      <c r="D43" s="85">
        <f t="shared" si="8"/>
        <v>123.43664473084021</v>
      </c>
      <c r="E43" s="85">
        <f t="shared" si="1"/>
        <v>129.61587565659266</v>
      </c>
      <c r="F43" s="14">
        <v>1932074</v>
      </c>
      <c r="G43" s="3">
        <v>1917041</v>
      </c>
      <c r="H43" s="85">
        <f t="shared" si="2"/>
        <v>101.1359561719099</v>
      </c>
      <c r="I43" s="85">
        <f aca="true" t="shared" si="9" ref="I43:I53">(G43/$G$2)*100</f>
        <v>99.33699029347571</v>
      </c>
      <c r="J43" s="14">
        <v>1136096</v>
      </c>
      <c r="K43" s="3">
        <v>1133757</v>
      </c>
      <c r="L43" s="85">
        <f t="shared" si="4"/>
        <v>99.8849134653004</v>
      </c>
      <c r="M43" s="85">
        <f t="shared" si="5"/>
        <v>99.48422082508873</v>
      </c>
      <c r="N43" s="54">
        <v>2574644</v>
      </c>
      <c r="O43" s="3">
        <v>2579157</v>
      </c>
      <c r="P43" s="118">
        <f t="shared" si="6"/>
        <v>105.33666365955392</v>
      </c>
      <c r="Q43" s="118">
        <f t="shared" si="7"/>
        <v>105.78457517712403</v>
      </c>
      <c r="R43" s="3"/>
      <c r="S43" s="86"/>
    </row>
    <row r="44" spans="1:19" ht="15">
      <c r="A44" s="61">
        <v>41000</v>
      </c>
      <c r="B44" s="14">
        <v>11521869</v>
      </c>
      <c r="C44" s="3">
        <v>11501622</v>
      </c>
      <c r="D44" s="85">
        <f t="shared" si="8"/>
        <v>126.3371694713647</v>
      </c>
      <c r="E44" s="85">
        <f t="shared" si="1"/>
        <v>130.39874735086954</v>
      </c>
      <c r="F44" s="14">
        <v>1937480</v>
      </c>
      <c r="G44" s="3">
        <v>1917402</v>
      </c>
      <c r="H44" s="85">
        <f t="shared" si="2"/>
        <v>101.4189375582674</v>
      </c>
      <c r="I44" s="85">
        <f t="shared" si="9"/>
        <v>99.35569654623502</v>
      </c>
      <c r="J44" s="14">
        <v>1121103</v>
      </c>
      <c r="K44" s="3">
        <v>1113547</v>
      </c>
      <c r="L44" s="85">
        <f t="shared" si="4"/>
        <v>98.56673744180833</v>
      </c>
      <c r="M44" s="85">
        <f t="shared" si="5"/>
        <v>97.71084601648774</v>
      </c>
      <c r="N44" s="54">
        <v>2569269</v>
      </c>
      <c r="O44" s="3">
        <v>2586968</v>
      </c>
      <c r="P44" s="118">
        <f t="shared" si="6"/>
        <v>105.11675575493872</v>
      </c>
      <c r="Q44" s="118">
        <f t="shared" si="7"/>
        <v>106.10494470744285</v>
      </c>
      <c r="R44" s="3"/>
      <c r="S44" s="86"/>
    </row>
    <row r="45" spans="1:19" ht="15">
      <c r="A45" s="61">
        <v>41030</v>
      </c>
      <c r="B45" s="14">
        <v>11820778</v>
      </c>
      <c r="C45" s="3">
        <v>11584909</v>
      </c>
      <c r="D45" s="85">
        <f t="shared" si="8"/>
        <v>129.61470343651536</v>
      </c>
      <c r="E45" s="85">
        <f t="shared" si="1"/>
        <v>131.3430072535695</v>
      </c>
      <c r="F45" s="14">
        <v>1931182</v>
      </c>
      <c r="G45" s="3">
        <v>1918659</v>
      </c>
      <c r="H45" s="85">
        <f t="shared" si="2"/>
        <v>101.0892637197029</v>
      </c>
      <c r="I45" s="85">
        <f t="shared" si="9"/>
        <v>99.42083161470717</v>
      </c>
      <c r="J45" s="14">
        <v>1113613</v>
      </c>
      <c r="K45" s="3">
        <v>1103608</v>
      </c>
      <c r="L45" s="85">
        <f t="shared" si="4"/>
        <v>97.90822090636141</v>
      </c>
      <c r="M45" s="85">
        <f t="shared" si="5"/>
        <v>96.83872467939297</v>
      </c>
      <c r="N45" s="54">
        <v>2574350</v>
      </c>
      <c r="O45" s="3">
        <v>2596930</v>
      </c>
      <c r="P45" s="118">
        <f t="shared" si="6"/>
        <v>105.32463520858522</v>
      </c>
      <c r="Q45" s="118">
        <f t="shared" si="7"/>
        <v>106.51353787874439</v>
      </c>
      <c r="R45" s="3"/>
      <c r="S45" s="86"/>
    </row>
    <row r="46" spans="1:19" ht="15">
      <c r="A46" s="61">
        <v>41061</v>
      </c>
      <c r="B46" s="14">
        <v>12087084</v>
      </c>
      <c r="C46" s="3">
        <v>11657590</v>
      </c>
      <c r="D46" s="85">
        <f t="shared" si="8"/>
        <v>132.53474585786566</v>
      </c>
      <c r="E46" s="85">
        <f t="shared" si="1"/>
        <v>132.16702245387853</v>
      </c>
      <c r="F46" s="14">
        <v>1935759</v>
      </c>
      <c r="G46" s="3">
        <v>1925627</v>
      </c>
      <c r="H46" s="85">
        <f t="shared" si="2"/>
        <v>101.32885043915508</v>
      </c>
      <c r="I46" s="85">
        <f t="shared" si="9"/>
        <v>99.78189856547395</v>
      </c>
      <c r="J46" s="14">
        <v>1104403</v>
      </c>
      <c r="K46" s="3">
        <v>1099169</v>
      </c>
      <c r="L46" s="85">
        <f t="shared" si="4"/>
        <v>97.09848295022442</v>
      </c>
      <c r="M46" s="85">
        <f t="shared" si="5"/>
        <v>96.44921400272895</v>
      </c>
      <c r="N46" s="54">
        <v>2610813</v>
      </c>
      <c r="O46" s="3">
        <v>2599152</v>
      </c>
      <c r="P46" s="118">
        <f t="shared" si="6"/>
        <v>106.81644952039619</v>
      </c>
      <c r="Q46" s="118">
        <f t="shared" si="7"/>
        <v>106.60467359713748</v>
      </c>
      <c r="R46" s="3"/>
      <c r="S46" s="86"/>
    </row>
    <row r="47" spans="1:19" ht="15">
      <c r="A47" s="61">
        <v>41091</v>
      </c>
      <c r="B47" s="14">
        <v>12107944</v>
      </c>
      <c r="C47" s="3">
        <v>11736553</v>
      </c>
      <c r="D47" s="85">
        <f t="shared" si="8"/>
        <v>132.76347553316162</v>
      </c>
      <c r="E47" s="85">
        <f t="shared" si="1"/>
        <v>133.06225934195106</v>
      </c>
      <c r="F47" s="14">
        <v>1938997</v>
      </c>
      <c r="G47" s="3">
        <v>1939375</v>
      </c>
      <c r="H47" s="85">
        <f t="shared" si="2"/>
        <v>101.49834613449835</v>
      </c>
      <c r="I47" s="85">
        <f t="shared" si="9"/>
        <v>100.49429070656781</v>
      </c>
      <c r="J47" s="14">
        <v>1103934</v>
      </c>
      <c r="K47" s="3">
        <v>1098402</v>
      </c>
      <c r="L47" s="85">
        <f t="shared" si="4"/>
        <v>97.05724873725717</v>
      </c>
      <c r="M47" s="85">
        <f t="shared" si="5"/>
        <v>96.38191175244705</v>
      </c>
      <c r="N47" s="54">
        <v>2613791</v>
      </c>
      <c r="O47" s="3">
        <v>2609073</v>
      </c>
      <c r="P47" s="118">
        <f t="shared" si="6"/>
        <v>106.93828872782767</v>
      </c>
      <c r="Q47" s="118">
        <f t="shared" si="7"/>
        <v>107.01158514627242</v>
      </c>
      <c r="R47" s="3"/>
      <c r="S47" s="86"/>
    </row>
    <row r="48" spans="1:19" ht="15">
      <c r="A48" s="61">
        <v>41122</v>
      </c>
      <c r="B48" s="14">
        <v>11716148</v>
      </c>
      <c r="C48" s="3">
        <v>11788008</v>
      </c>
      <c r="D48" s="85">
        <f t="shared" si="8"/>
        <v>128.46743661359028</v>
      </c>
      <c r="E48" s="85">
        <f t="shared" si="1"/>
        <v>133.645626413564</v>
      </c>
      <c r="F48" s="14">
        <v>1937355</v>
      </c>
      <c r="G48" s="3">
        <v>1936829</v>
      </c>
      <c r="H48" s="85">
        <f t="shared" si="2"/>
        <v>101.41239433346263</v>
      </c>
      <c r="I48" s="85">
        <f t="shared" si="9"/>
        <v>100.36236239763379</v>
      </c>
      <c r="J48" s="14">
        <v>1101083</v>
      </c>
      <c r="K48" s="3">
        <v>1098516</v>
      </c>
      <c r="L48" s="85">
        <f t="shared" si="4"/>
        <v>96.80659044052031</v>
      </c>
      <c r="M48" s="85">
        <f t="shared" si="5"/>
        <v>96.3919149552269</v>
      </c>
      <c r="N48" s="54">
        <v>2600540</v>
      </c>
      <c r="O48" s="3">
        <v>2614988</v>
      </c>
      <c r="P48" s="118">
        <f t="shared" si="6"/>
        <v>106.39614925916607</v>
      </c>
      <c r="Q48" s="118">
        <f t="shared" si="7"/>
        <v>107.25418990518112</v>
      </c>
      <c r="R48" s="3"/>
      <c r="S48" s="86"/>
    </row>
    <row r="49" spans="1:19" ht="15">
      <c r="A49" s="61">
        <v>41153</v>
      </c>
      <c r="B49" s="14">
        <v>12069085</v>
      </c>
      <c r="C49" s="3">
        <v>11898408</v>
      </c>
      <c r="D49" s="85">
        <f t="shared" si="8"/>
        <v>132.337387016751</v>
      </c>
      <c r="E49" s="85">
        <f t="shared" si="1"/>
        <v>134.89727785086006</v>
      </c>
      <c r="F49" s="14">
        <v>1937908</v>
      </c>
      <c r="G49" s="3">
        <v>1950032</v>
      </c>
      <c r="H49" s="85">
        <f t="shared" si="2"/>
        <v>101.44134155999902</v>
      </c>
      <c r="I49" s="85">
        <f t="shared" si="9"/>
        <v>101.04651379702732</v>
      </c>
      <c r="J49" s="14">
        <v>1097163</v>
      </c>
      <c r="K49" s="3">
        <v>1095509</v>
      </c>
      <c r="L49" s="85">
        <f t="shared" si="4"/>
        <v>96.46194627243594</v>
      </c>
      <c r="M49" s="85">
        <f t="shared" si="5"/>
        <v>96.12805854506048</v>
      </c>
      <c r="N49" s="54">
        <v>2613470</v>
      </c>
      <c r="O49" s="3">
        <v>2619734</v>
      </c>
      <c r="P49" s="118">
        <f t="shared" si="6"/>
        <v>106.92515562319855</v>
      </c>
      <c r="Q49" s="118">
        <f t="shared" si="7"/>
        <v>107.4488479247552</v>
      </c>
      <c r="R49" s="3"/>
      <c r="S49" s="86"/>
    </row>
    <row r="50" spans="1:19" ht="15">
      <c r="A50" s="61">
        <v>41183</v>
      </c>
      <c r="B50" s="102">
        <v>11743906</v>
      </c>
      <c r="C50" s="3">
        <v>11610731</v>
      </c>
      <c r="D50" s="85">
        <f t="shared" si="8"/>
        <v>128.77180278458093</v>
      </c>
      <c r="E50" s="85">
        <f t="shared" si="1"/>
        <v>131.6357621757965</v>
      </c>
      <c r="F50" s="111">
        <v>1987922</v>
      </c>
      <c r="G50" s="3">
        <v>1995307</v>
      </c>
      <c r="H50" s="85">
        <f t="shared" si="2"/>
        <v>104.05936432309292</v>
      </c>
      <c r="I50" s="85">
        <f t="shared" si="9"/>
        <v>103.39256807314197</v>
      </c>
      <c r="J50" s="14">
        <v>1079239</v>
      </c>
      <c r="K50" s="3">
        <v>1081359</v>
      </c>
      <c r="L50" s="85">
        <f t="shared" si="4"/>
        <v>94.88607839775631</v>
      </c>
      <c r="M50" s="85">
        <f t="shared" si="5"/>
        <v>94.88643293686137</v>
      </c>
      <c r="N50" s="54">
        <v>2688851</v>
      </c>
      <c r="O50" s="3">
        <v>2642682</v>
      </c>
      <c r="P50" s="118">
        <f t="shared" si="6"/>
        <v>110.0092259037192</v>
      </c>
      <c r="Q50" s="118">
        <f t="shared" si="7"/>
        <v>108.39006415593641</v>
      </c>
      <c r="R50" s="3"/>
      <c r="S50" s="86"/>
    </row>
    <row r="51" spans="1:19" ht="15">
      <c r="A51" s="159">
        <v>41214</v>
      </c>
      <c r="B51" s="102">
        <v>11996881</v>
      </c>
      <c r="C51" s="14">
        <v>12060954</v>
      </c>
      <c r="D51" s="152">
        <f t="shared" si="8"/>
        <v>131.54567093453286</v>
      </c>
      <c r="E51" s="85">
        <f t="shared" si="1"/>
        <v>136.7401305186746</v>
      </c>
      <c r="F51" s="14">
        <v>1933781</v>
      </c>
      <c r="G51" s="14">
        <v>1943662</v>
      </c>
      <c r="H51" s="85">
        <f t="shared" si="2"/>
        <v>101.22531044984409</v>
      </c>
      <c r="I51" s="85">
        <f t="shared" si="9"/>
        <v>100.71643393531886</v>
      </c>
      <c r="J51" s="14">
        <v>1071133</v>
      </c>
      <c r="K51" s="3">
        <v>1076105</v>
      </c>
      <c r="L51" s="85">
        <f t="shared" si="4"/>
        <v>94.17340349303898</v>
      </c>
      <c r="M51" s="85">
        <f t="shared" si="5"/>
        <v>94.42540813506078</v>
      </c>
      <c r="N51" s="54">
        <v>2622715</v>
      </c>
      <c r="O51" s="14">
        <v>2637848</v>
      </c>
      <c r="P51" s="153">
        <f t="shared" si="6"/>
        <v>107.30339721913668</v>
      </c>
      <c r="Q51" s="118">
        <f t="shared" si="7"/>
        <v>108.19179680098043</v>
      </c>
      <c r="R51" s="3"/>
      <c r="S51" s="86"/>
    </row>
    <row r="52" spans="1:19" ht="15">
      <c r="A52" s="159">
        <v>41244</v>
      </c>
      <c r="B52" s="102">
        <v>11939620</v>
      </c>
      <c r="C52" s="102">
        <v>12130342</v>
      </c>
      <c r="D52" s="152">
        <f t="shared" si="8"/>
        <v>130.9178046863487</v>
      </c>
      <c r="E52" s="85">
        <f>(C52/$C$2)*100</f>
        <v>137.52681158689109</v>
      </c>
      <c r="F52" s="14">
        <v>1910505</v>
      </c>
      <c r="G52" s="14">
        <v>1929537</v>
      </c>
      <c r="H52" s="85">
        <f t="shared" si="2"/>
        <v>100.00690964539385</v>
      </c>
      <c r="I52" s="85">
        <f t="shared" si="9"/>
        <v>99.98450645547082</v>
      </c>
      <c r="J52" s="14">
        <v>1056852</v>
      </c>
      <c r="K52" s="14">
        <v>1069002</v>
      </c>
      <c r="L52" s="85">
        <f t="shared" si="4"/>
        <v>92.91782610415815</v>
      </c>
      <c r="M52" s="85">
        <f t="shared" si="5"/>
        <v>93.80213840396267</v>
      </c>
      <c r="N52" s="54">
        <v>2662608</v>
      </c>
      <c r="O52" s="14">
        <v>2657536</v>
      </c>
      <c r="P52" s="118">
        <f t="shared" si="6"/>
        <v>108.9355434589161</v>
      </c>
      <c r="Q52" s="118">
        <f t="shared" si="7"/>
        <v>108.99930356233199</v>
      </c>
      <c r="R52" s="3"/>
      <c r="S52" s="86"/>
    </row>
    <row r="53" spans="1:19" ht="15">
      <c r="A53" s="159">
        <v>41275</v>
      </c>
      <c r="B53" s="14">
        <v>11818115</v>
      </c>
      <c r="C53" s="102">
        <v>12213552</v>
      </c>
      <c r="D53" s="152">
        <f t="shared" si="8"/>
        <v>129.58550367020118</v>
      </c>
      <c r="E53" s="85">
        <f>(C53/$C$2)*100</f>
        <v>138.47019850806325</v>
      </c>
      <c r="F53" s="14">
        <v>1913440</v>
      </c>
      <c r="G53" s="102">
        <v>1925241</v>
      </c>
      <c r="H53" s="85">
        <f t="shared" si="2"/>
        <v>100.16054456381032</v>
      </c>
      <c r="I53" s="85">
        <f t="shared" si="9"/>
        <v>99.76189686584766</v>
      </c>
      <c r="J53" s="14">
        <v>1050279</v>
      </c>
      <c r="K53" s="102">
        <v>1062546</v>
      </c>
      <c r="L53" s="85">
        <f t="shared" si="4"/>
        <v>92.3399316866024</v>
      </c>
      <c r="M53" s="85">
        <f t="shared" si="5"/>
        <v>93.23564123600977</v>
      </c>
      <c r="N53" s="54">
        <v>2667984</v>
      </c>
      <c r="O53" s="102">
        <v>2665482</v>
      </c>
      <c r="P53" s="118">
        <f t="shared" si="6"/>
        <v>109.15549227662981</v>
      </c>
      <c r="Q53" s="118">
        <f t="shared" si="7"/>
        <v>109.32521014124805</v>
      </c>
      <c r="R53" s="3"/>
      <c r="S53" s="86"/>
    </row>
    <row r="54" spans="1:19" ht="15">
      <c r="A54" s="159">
        <v>41306</v>
      </c>
      <c r="B54" s="14">
        <v>11748042</v>
      </c>
      <c r="C54" s="102">
        <v>12322752</v>
      </c>
      <c r="D54" s="152">
        <f>(B54/$B$2)*100</f>
        <v>128.81715398002794</v>
      </c>
      <c r="E54" s="85">
        <f>(C54/$C$2)*100</f>
        <v>139.70824503843215</v>
      </c>
      <c r="F54" s="14">
        <v>1927111.9999999998</v>
      </c>
      <c r="G54" s="3">
        <v>1925825</v>
      </c>
      <c r="H54" s="85">
        <f>(F54/$F$2)*100</f>
        <v>100.87621632005894</v>
      </c>
      <c r="I54" s="85">
        <f>(G54/$G$2)*100</f>
        <v>99.7921585046605</v>
      </c>
      <c r="J54" s="14">
        <v>1042120</v>
      </c>
      <c r="K54" s="3">
        <v>1047434</v>
      </c>
      <c r="L54" s="85">
        <f>(J54/$J$2)*100</f>
        <v>91.6225970520615</v>
      </c>
      <c r="M54" s="85">
        <f>(K54/$K$2)*100</f>
        <v>91.90960263593168</v>
      </c>
      <c r="N54" s="54">
        <v>2670744</v>
      </c>
      <c r="O54" s="3">
        <v>2667362</v>
      </c>
      <c r="P54" s="118">
        <f>(N54/$N$2)*100</f>
        <v>109.26841242858107</v>
      </c>
      <c r="Q54" s="118">
        <f>(O54/$O$2)*100</f>
        <v>109.40231866986147</v>
      </c>
      <c r="S54" s="86"/>
    </row>
    <row r="55" spans="2:19" ht="15">
      <c r="B55" s="64"/>
      <c r="C55" s="81"/>
      <c r="F55" s="81"/>
      <c r="G55" s="81"/>
      <c r="H55" s="81"/>
      <c r="I55" s="81"/>
      <c r="J55" s="81"/>
      <c r="L55" s="81"/>
      <c r="M55" s="81"/>
      <c r="N55" s="81"/>
      <c r="S55" s="86"/>
    </row>
    <row r="56" ht="15">
      <c r="S56" s="86"/>
    </row>
    <row r="57" ht="15">
      <c r="S57" s="86"/>
    </row>
    <row r="58" ht="15">
      <c r="S58" s="86"/>
    </row>
    <row r="59" ht="15">
      <c r="S59" s="86"/>
    </row>
    <row r="60" ht="15">
      <c r="S60" s="86"/>
    </row>
    <row r="61" ht="15">
      <c r="S61" s="86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2"/>
  <sheetViews>
    <sheetView zoomScalePageLayoutView="0" workbookViewId="0" topLeftCell="K1">
      <pane ySplit="1" topLeftCell="A2" activePane="bottomLeft" state="frozen"/>
      <selection pane="topLeft" activeCell="X1" sqref="X1"/>
      <selection pane="bottomLeft" activeCell="L19" sqref="L19"/>
    </sheetView>
  </sheetViews>
  <sheetFormatPr defaultColWidth="8.8515625" defaultRowHeight="15"/>
  <cols>
    <col min="1" max="1" width="17.28125" style="0" bestFit="1" customWidth="1"/>
    <col min="2" max="2" width="34.421875" style="0" bestFit="1" customWidth="1"/>
    <col min="3" max="3" width="13.421875" style="0" bestFit="1" customWidth="1"/>
    <col min="4" max="4" width="12.00390625" style="0" customWidth="1"/>
    <col min="5" max="5" width="13.421875" style="0" bestFit="1" customWidth="1"/>
    <col min="6" max="6" width="17.8515625" style="0" customWidth="1"/>
    <col min="7" max="7" width="28.421875" style="0" customWidth="1"/>
    <col min="8" max="8" width="26.7109375" style="0" customWidth="1"/>
    <col min="9" max="9" width="22.00390625" style="0" customWidth="1"/>
    <col min="10" max="11" width="21.28125" style="0" bestFit="1" customWidth="1"/>
    <col min="12" max="12" width="30.00390625" style="0" customWidth="1"/>
    <col min="13" max="13" width="30.421875" style="0" customWidth="1"/>
  </cols>
  <sheetData>
    <row r="1" spans="1:13" ht="45.75" thickBot="1">
      <c r="A1" s="18" t="s">
        <v>1</v>
      </c>
      <c r="B1" s="18" t="s">
        <v>91</v>
      </c>
      <c r="C1" s="140">
        <v>40940</v>
      </c>
      <c r="D1" s="95">
        <v>41275</v>
      </c>
      <c r="E1" s="103">
        <v>41306</v>
      </c>
      <c r="F1" s="42" t="s">
        <v>285</v>
      </c>
      <c r="G1" s="44" t="s">
        <v>286</v>
      </c>
      <c r="H1" s="15" t="s">
        <v>287</v>
      </c>
      <c r="I1" s="42" t="s">
        <v>288</v>
      </c>
      <c r="J1" s="74" t="s">
        <v>284</v>
      </c>
      <c r="K1" s="72" t="s">
        <v>289</v>
      </c>
      <c r="L1" s="53" t="s">
        <v>290</v>
      </c>
      <c r="M1" s="15" t="s">
        <v>291</v>
      </c>
    </row>
    <row r="2" spans="1:14" ht="15">
      <c r="A2" s="97">
        <v>1</v>
      </c>
      <c r="B2" s="6" t="s">
        <v>2</v>
      </c>
      <c r="C2" s="14">
        <v>79673</v>
      </c>
      <c r="D2" s="13">
        <v>91301</v>
      </c>
      <c r="E2" s="101">
        <v>89970</v>
      </c>
      <c r="F2" s="40">
        <f>E2/$E$90</f>
        <v>0.0076582974422461205</v>
      </c>
      <c r="G2" s="16">
        <f>(E2-C2)/C2</f>
        <v>0.12924077165413628</v>
      </c>
      <c r="H2" s="10">
        <f>E2-C2</f>
        <v>10297</v>
      </c>
      <c r="I2" s="45">
        <f>H2/$H$90</f>
        <v>0.011408002552591811</v>
      </c>
      <c r="J2" s="3">
        <v>93866.64</v>
      </c>
      <c r="K2" s="13">
        <v>94736.72</v>
      </c>
      <c r="L2" s="45">
        <f>(K2-J2)/J2</f>
        <v>0.009269320815147978</v>
      </c>
      <c r="M2" s="14">
        <f>K2-J2</f>
        <v>870.0800000000017</v>
      </c>
      <c r="N2" s="3"/>
    </row>
    <row r="3" spans="1:14" ht="15">
      <c r="A3" s="96">
        <v>2</v>
      </c>
      <c r="B3" s="7" t="s">
        <v>3</v>
      </c>
      <c r="C3" s="14">
        <v>26953</v>
      </c>
      <c r="D3" s="14">
        <v>30554</v>
      </c>
      <c r="E3" s="102">
        <v>29270</v>
      </c>
      <c r="F3" s="41">
        <f aca="true" t="shared" si="0" ref="F3:F33">E3/$E$90</f>
        <v>0.002491479005607913</v>
      </c>
      <c r="G3" s="17">
        <f aca="true" t="shared" si="1" ref="G3:G33">(E3-C3)/C3</f>
        <v>0.08596445664675546</v>
      </c>
      <c r="H3" s="10">
        <f aca="true" t="shared" si="2" ref="H3:H33">E3-C3</f>
        <v>2317</v>
      </c>
      <c r="I3" s="35">
        <f aca="true" t="shared" si="3" ref="I3:I33">H3/$H$90</f>
        <v>0.00256699445608966</v>
      </c>
      <c r="J3" s="3">
        <v>35346.68</v>
      </c>
      <c r="K3" s="14">
        <v>35368.74</v>
      </c>
      <c r="L3" s="35">
        <f aca="true" t="shared" si="4" ref="L3:L33">(K3-J3)/J3</f>
        <v>0.0006241038762338548</v>
      </c>
      <c r="M3" s="14">
        <f aca="true" t="shared" si="5" ref="M3:M66">K3-J3</f>
        <v>22.05999999999767</v>
      </c>
      <c r="N3" s="3"/>
    </row>
    <row r="4" spans="1:14" ht="15">
      <c r="A4" s="96">
        <v>3</v>
      </c>
      <c r="B4" s="7" t="s">
        <v>4</v>
      </c>
      <c r="C4" s="14">
        <v>8367</v>
      </c>
      <c r="D4" s="14">
        <v>8962</v>
      </c>
      <c r="E4" s="102">
        <v>8728</v>
      </c>
      <c r="F4" s="41">
        <f t="shared" si="0"/>
        <v>0.0007429323116141396</v>
      </c>
      <c r="G4" s="17">
        <f t="shared" si="1"/>
        <v>0.04314569140671686</v>
      </c>
      <c r="H4" s="10">
        <f t="shared" si="2"/>
        <v>361</v>
      </c>
      <c r="I4" s="35">
        <f t="shared" si="3"/>
        <v>0.00039995036627033545</v>
      </c>
      <c r="J4" s="3">
        <v>8832.769</v>
      </c>
      <c r="K4" s="14">
        <v>8804.647</v>
      </c>
      <c r="L4" s="35">
        <f t="shared" si="4"/>
        <v>-0.003183826045943168</v>
      </c>
      <c r="M4" s="14">
        <f t="shared" si="5"/>
        <v>-28.12199999999939</v>
      </c>
      <c r="N4" s="3"/>
    </row>
    <row r="5" spans="1:14" ht="15">
      <c r="A5" s="96">
        <v>5</v>
      </c>
      <c r="B5" s="7" t="s">
        <v>5</v>
      </c>
      <c r="C5" s="14">
        <v>40447</v>
      </c>
      <c r="D5" s="14">
        <v>57119</v>
      </c>
      <c r="E5" s="102">
        <v>49873</v>
      </c>
      <c r="F5" s="41">
        <f t="shared" si="0"/>
        <v>0.0042452180542085225</v>
      </c>
      <c r="G5" s="17">
        <f t="shared" si="1"/>
        <v>0.23304571414443592</v>
      </c>
      <c r="H5" s="10">
        <f t="shared" si="2"/>
        <v>9426</v>
      </c>
      <c r="I5" s="35">
        <f t="shared" si="3"/>
        <v>0.010443025353086376</v>
      </c>
      <c r="J5" s="3">
        <v>53165.59</v>
      </c>
      <c r="K5" s="14">
        <v>52978.95</v>
      </c>
      <c r="L5" s="35">
        <f t="shared" si="4"/>
        <v>-0.0035105413106484747</v>
      </c>
      <c r="M5" s="14">
        <f t="shared" si="5"/>
        <v>-186.63999999999942</v>
      </c>
      <c r="N5" s="3"/>
    </row>
    <row r="6" spans="1:14" ht="15">
      <c r="A6" s="96">
        <v>6</v>
      </c>
      <c r="B6" s="7" t="s">
        <v>6</v>
      </c>
      <c r="C6" s="14">
        <v>3668</v>
      </c>
      <c r="D6" s="14">
        <v>3817</v>
      </c>
      <c r="E6" s="102">
        <v>3164</v>
      </c>
      <c r="F6" s="41">
        <f t="shared" si="0"/>
        <v>0.00026932147501685814</v>
      </c>
      <c r="G6" s="17">
        <f t="shared" si="1"/>
        <v>-0.13740458015267176</v>
      </c>
      <c r="H6" s="10">
        <f t="shared" si="2"/>
        <v>-504</v>
      </c>
      <c r="I6" s="35">
        <f t="shared" si="3"/>
        <v>-0.0005583794587264517</v>
      </c>
      <c r="J6" s="3">
        <v>3790.521</v>
      </c>
      <c r="K6" s="14">
        <v>3078.982</v>
      </c>
      <c r="L6" s="35">
        <f t="shared" si="4"/>
        <v>-0.1877153562795194</v>
      </c>
      <c r="M6" s="14">
        <f t="shared" si="5"/>
        <v>-711.5390000000002</v>
      </c>
      <c r="N6" s="3"/>
    </row>
    <row r="7" spans="1:14" ht="15">
      <c r="A7" s="96">
        <v>7</v>
      </c>
      <c r="B7" s="7" t="s">
        <v>7</v>
      </c>
      <c r="C7" s="14">
        <v>20931</v>
      </c>
      <c r="D7" s="14">
        <v>22418</v>
      </c>
      <c r="E7" s="102">
        <v>22039</v>
      </c>
      <c r="F7" s="41">
        <f t="shared" si="0"/>
        <v>0.0018759721832795626</v>
      </c>
      <c r="G7" s="17">
        <f t="shared" si="1"/>
        <v>0.052935836797095216</v>
      </c>
      <c r="H7" s="10">
        <f t="shared" si="2"/>
        <v>1108</v>
      </c>
      <c r="I7" s="35">
        <f t="shared" si="3"/>
        <v>0.0012275484925970406</v>
      </c>
      <c r="J7" s="3">
        <v>23845.22</v>
      </c>
      <c r="K7" s="14">
        <v>23823.99</v>
      </c>
      <c r="L7" s="35">
        <f>(K7-J7)/J7</f>
        <v>-0.0008903251888638294</v>
      </c>
      <c r="M7" s="14">
        <f t="shared" si="5"/>
        <v>-21.229999999999563</v>
      </c>
      <c r="N7" s="3"/>
    </row>
    <row r="8" spans="1:14" ht="15">
      <c r="A8" s="96">
        <v>8</v>
      </c>
      <c r="B8" s="7" t="s">
        <v>8</v>
      </c>
      <c r="C8" s="14">
        <v>51736</v>
      </c>
      <c r="D8" s="14">
        <v>53064</v>
      </c>
      <c r="E8" s="102">
        <v>51712</v>
      </c>
      <c r="F8" s="41">
        <f t="shared" si="0"/>
        <v>0.004401754777519522</v>
      </c>
      <c r="G8" s="17">
        <f t="shared" si="1"/>
        <v>-0.000463893613731251</v>
      </c>
      <c r="H8" s="10">
        <f t="shared" si="2"/>
        <v>-24</v>
      </c>
      <c r="I8" s="35">
        <f t="shared" si="3"/>
        <v>-2.6589498034592935E-05</v>
      </c>
      <c r="J8" s="3">
        <v>60271.42</v>
      </c>
      <c r="K8" s="14">
        <v>60560.95</v>
      </c>
      <c r="L8" s="35">
        <f t="shared" si="4"/>
        <v>0.004803769348722809</v>
      </c>
      <c r="M8" s="14">
        <f t="shared" si="5"/>
        <v>289.52999999999884</v>
      </c>
      <c r="N8" s="3"/>
    </row>
    <row r="9" spans="1:14" ht="15">
      <c r="A9" s="96">
        <v>9</v>
      </c>
      <c r="B9" s="7" t="s">
        <v>9</v>
      </c>
      <c r="C9" s="14">
        <v>3766</v>
      </c>
      <c r="D9" s="14">
        <v>5072</v>
      </c>
      <c r="E9" s="102">
        <v>5572</v>
      </c>
      <c r="F9" s="41">
        <f t="shared" si="0"/>
        <v>0.0004742918011358829</v>
      </c>
      <c r="G9" s="17">
        <f t="shared" si="1"/>
        <v>0.4795539033457249</v>
      </c>
      <c r="H9" s="10">
        <f>E9-C9</f>
        <v>1806</v>
      </c>
      <c r="I9" s="35">
        <f t="shared" si="3"/>
        <v>0.0020008597271031184</v>
      </c>
      <c r="J9" s="3">
        <v>5589.613</v>
      </c>
      <c r="K9" s="14">
        <v>6397.651</v>
      </c>
      <c r="L9" s="35">
        <f t="shared" si="4"/>
        <v>0.1445606341619714</v>
      </c>
      <c r="M9" s="14">
        <f t="shared" si="5"/>
        <v>808.0379999999996</v>
      </c>
      <c r="N9" s="3"/>
    </row>
    <row r="10" spans="1:14" ht="15">
      <c r="A10" s="4">
        <v>10</v>
      </c>
      <c r="B10" s="7" t="s">
        <v>10</v>
      </c>
      <c r="C10" s="14">
        <v>371386</v>
      </c>
      <c r="D10" s="14">
        <v>402450</v>
      </c>
      <c r="E10" s="102">
        <v>395811</v>
      </c>
      <c r="F10" s="41">
        <f t="shared" si="0"/>
        <v>0.033691656873545396</v>
      </c>
      <c r="G10" s="17">
        <f t="shared" si="1"/>
        <v>0.06576715331218733</v>
      </c>
      <c r="H10" s="10">
        <f t="shared" si="2"/>
        <v>24425</v>
      </c>
      <c r="I10" s="35">
        <f t="shared" si="3"/>
        <v>0.02706035372895552</v>
      </c>
      <c r="J10" s="3">
        <v>410125.6</v>
      </c>
      <c r="K10" s="14">
        <v>412878.2</v>
      </c>
      <c r="L10" s="35">
        <f t="shared" si="4"/>
        <v>0.006711602494455442</v>
      </c>
      <c r="M10" s="14">
        <f t="shared" si="5"/>
        <v>2752.600000000035</v>
      </c>
      <c r="N10" s="3"/>
    </row>
    <row r="11" spans="1:14" ht="15">
      <c r="A11" s="4">
        <v>11</v>
      </c>
      <c r="B11" s="7" t="s">
        <v>11</v>
      </c>
      <c r="C11" s="14">
        <v>11888</v>
      </c>
      <c r="D11" s="14">
        <v>12849</v>
      </c>
      <c r="E11" s="102">
        <v>12878</v>
      </c>
      <c r="F11" s="41">
        <f t="shared" si="0"/>
        <v>0.0010961826660136217</v>
      </c>
      <c r="G11" s="17">
        <f t="shared" si="1"/>
        <v>0.08327725437415881</v>
      </c>
      <c r="H11" s="10">
        <f t="shared" si="2"/>
        <v>990</v>
      </c>
      <c r="I11" s="35">
        <f t="shared" si="3"/>
        <v>0.0010968167939269587</v>
      </c>
      <c r="J11" s="3">
        <v>13294.49</v>
      </c>
      <c r="K11" s="14">
        <v>13399.24</v>
      </c>
      <c r="L11" s="35">
        <f t="shared" si="4"/>
        <v>0.007879204091319035</v>
      </c>
      <c r="M11" s="14">
        <f t="shared" si="5"/>
        <v>104.75</v>
      </c>
      <c r="N11" s="3"/>
    </row>
    <row r="12" spans="1:14" ht="15">
      <c r="A12" s="4">
        <v>12</v>
      </c>
      <c r="B12" s="7" t="s">
        <v>12</v>
      </c>
      <c r="C12" s="14">
        <v>3767</v>
      </c>
      <c r="D12" s="14">
        <v>4498</v>
      </c>
      <c r="E12" s="102">
        <v>4124</v>
      </c>
      <c r="F12" s="41">
        <f t="shared" si="0"/>
        <v>0.0003510372196490275</v>
      </c>
      <c r="G12" s="17">
        <f t="shared" si="1"/>
        <v>0.09477037430315902</v>
      </c>
      <c r="H12" s="10">
        <f t="shared" si="2"/>
        <v>357</v>
      </c>
      <c r="I12" s="35">
        <f t="shared" si="3"/>
        <v>0.00039551878326456993</v>
      </c>
      <c r="J12" s="3">
        <v>4533.258</v>
      </c>
      <c r="K12" s="14">
        <v>4358.272</v>
      </c>
      <c r="L12" s="35">
        <f t="shared" si="4"/>
        <v>-0.03860049439056852</v>
      </c>
      <c r="M12" s="14">
        <f t="shared" si="5"/>
        <v>-174.98599999999988</v>
      </c>
      <c r="N12" s="3"/>
    </row>
    <row r="13" spans="1:14" ht="15">
      <c r="A13" s="4">
        <v>13</v>
      </c>
      <c r="B13" s="7" t="s">
        <v>13</v>
      </c>
      <c r="C13" s="14">
        <v>397385</v>
      </c>
      <c r="D13" s="14">
        <v>437194</v>
      </c>
      <c r="E13" s="102">
        <v>435511</v>
      </c>
      <c r="F13" s="41">
        <f t="shared" si="0"/>
        <v>0.0370709433963549</v>
      </c>
      <c r="G13" s="17">
        <f t="shared" si="1"/>
        <v>0.09594222227814336</v>
      </c>
      <c r="H13" s="10">
        <f t="shared" si="2"/>
        <v>38126</v>
      </c>
      <c r="I13" s="35">
        <f t="shared" si="3"/>
        <v>0.04223963341945376</v>
      </c>
      <c r="J13" s="3">
        <v>435439.5</v>
      </c>
      <c r="K13" s="14">
        <v>437021.9</v>
      </c>
      <c r="L13" s="35">
        <f t="shared" si="4"/>
        <v>0.0036340295264899562</v>
      </c>
      <c r="M13" s="14">
        <f t="shared" si="5"/>
        <v>1582.4000000000233</v>
      </c>
      <c r="N13" s="3"/>
    </row>
    <row r="14" spans="1:14" ht="15">
      <c r="A14" s="4">
        <v>14</v>
      </c>
      <c r="B14" s="7" t="s">
        <v>14</v>
      </c>
      <c r="C14" s="14">
        <v>429614</v>
      </c>
      <c r="D14" s="14">
        <v>455165</v>
      </c>
      <c r="E14" s="102">
        <v>457427</v>
      </c>
      <c r="F14" s="41">
        <f t="shared" si="0"/>
        <v>0.038936445749853464</v>
      </c>
      <c r="G14" s="17">
        <f t="shared" si="1"/>
        <v>0.06473951035115243</v>
      </c>
      <c r="H14" s="10">
        <f t="shared" si="2"/>
        <v>27813</v>
      </c>
      <c r="I14" s="35">
        <f t="shared" si="3"/>
        <v>0.03081390453483889</v>
      </c>
      <c r="J14" s="3">
        <v>457882.4</v>
      </c>
      <c r="K14" s="14">
        <v>459513.2</v>
      </c>
      <c r="L14" s="35">
        <f t="shared" si="4"/>
        <v>0.0035616132002452778</v>
      </c>
      <c r="M14" s="14">
        <f t="shared" si="5"/>
        <v>1630.7999999999884</v>
      </c>
      <c r="N14" s="3"/>
    </row>
    <row r="15" spans="1:14" ht="15">
      <c r="A15" s="4">
        <v>15</v>
      </c>
      <c r="B15" s="7" t="s">
        <v>15</v>
      </c>
      <c r="C15" s="14">
        <v>55720</v>
      </c>
      <c r="D15" s="14">
        <v>61320</v>
      </c>
      <c r="E15" s="102">
        <v>62196</v>
      </c>
      <c r="F15" s="41">
        <f t="shared" si="0"/>
        <v>0.005294158805356671</v>
      </c>
      <c r="G15" s="17">
        <f t="shared" si="1"/>
        <v>0.11622397702799712</v>
      </c>
      <c r="H15" s="10">
        <f t="shared" si="2"/>
        <v>6476</v>
      </c>
      <c r="I15" s="35">
        <f t="shared" si="3"/>
        <v>0.007174732886334328</v>
      </c>
      <c r="J15" s="3">
        <v>61974.03</v>
      </c>
      <c r="K15" s="14">
        <v>62446.74</v>
      </c>
      <c r="L15" s="35">
        <f t="shared" si="4"/>
        <v>0.0076275497978749995</v>
      </c>
      <c r="M15" s="14">
        <f t="shared" si="5"/>
        <v>472.7099999999991</v>
      </c>
      <c r="N15" s="3"/>
    </row>
    <row r="16" spans="1:14" ht="15">
      <c r="A16" s="4">
        <v>16</v>
      </c>
      <c r="B16" s="7" t="s">
        <v>16</v>
      </c>
      <c r="C16" s="14">
        <v>65342</v>
      </c>
      <c r="D16" s="14">
        <v>64340</v>
      </c>
      <c r="E16" s="102">
        <v>63906</v>
      </c>
      <c r="F16" s="41">
        <f t="shared" si="0"/>
        <v>0.005439714975482723</v>
      </c>
      <c r="G16" s="17">
        <f t="shared" si="1"/>
        <v>-0.02197667656331303</v>
      </c>
      <c r="H16" s="10">
        <f t="shared" si="2"/>
        <v>-1436</v>
      </c>
      <c r="I16" s="35">
        <f t="shared" si="3"/>
        <v>-0.0015909382990698107</v>
      </c>
      <c r="J16" s="3">
        <v>65127.98</v>
      </c>
      <c r="K16" s="14">
        <v>64854.1</v>
      </c>
      <c r="L16" s="35">
        <f t="shared" si="4"/>
        <v>-0.004205258630775968</v>
      </c>
      <c r="M16" s="14">
        <f t="shared" si="5"/>
        <v>-273.88000000000466</v>
      </c>
      <c r="N16" s="3"/>
    </row>
    <row r="17" spans="1:14" ht="15">
      <c r="A17" s="4">
        <v>17</v>
      </c>
      <c r="B17" s="7" t="s">
        <v>17</v>
      </c>
      <c r="C17" s="14">
        <v>39121</v>
      </c>
      <c r="D17" s="14">
        <v>41522</v>
      </c>
      <c r="E17" s="102">
        <v>41854</v>
      </c>
      <c r="F17" s="41">
        <f t="shared" si="0"/>
        <v>0.003562636224827933</v>
      </c>
      <c r="G17" s="17">
        <f t="shared" si="1"/>
        <v>0.06986017739832827</v>
      </c>
      <c r="H17" s="10">
        <f t="shared" si="2"/>
        <v>2733</v>
      </c>
      <c r="I17" s="35">
        <f t="shared" si="3"/>
        <v>0.0030278790886892706</v>
      </c>
      <c r="J17" s="3">
        <v>41540.9</v>
      </c>
      <c r="K17" s="14">
        <v>42077.29</v>
      </c>
      <c r="L17" s="35">
        <f t="shared" si="4"/>
        <v>0.01291233459072864</v>
      </c>
      <c r="M17" s="14">
        <f t="shared" si="5"/>
        <v>536.3899999999994</v>
      </c>
      <c r="N17" s="3"/>
    </row>
    <row r="18" spans="1:14" ht="15">
      <c r="A18" s="4">
        <v>18</v>
      </c>
      <c r="B18" s="7" t="s">
        <v>18</v>
      </c>
      <c r="C18" s="14">
        <v>70277</v>
      </c>
      <c r="D18" s="14">
        <v>68595</v>
      </c>
      <c r="E18" s="102">
        <v>68599</v>
      </c>
      <c r="F18" s="41">
        <f t="shared" si="0"/>
        <v>0.005839185797939776</v>
      </c>
      <c r="G18" s="17">
        <f t="shared" si="1"/>
        <v>-0.023876944092661896</v>
      </c>
      <c r="H18" s="10">
        <f t="shared" si="2"/>
        <v>-1678</v>
      </c>
      <c r="I18" s="35">
        <f t="shared" si="3"/>
        <v>-0.0018590490709186227</v>
      </c>
      <c r="J18" s="3">
        <v>69381.21</v>
      </c>
      <c r="K18" s="14">
        <v>69176.46</v>
      </c>
      <c r="L18" s="35">
        <f t="shared" si="4"/>
        <v>-0.002951087189168364</v>
      </c>
      <c r="M18" s="14">
        <f t="shared" si="5"/>
        <v>-204.75</v>
      </c>
      <c r="N18" s="3"/>
    </row>
    <row r="19" spans="1:14" ht="15">
      <c r="A19" s="4">
        <v>19</v>
      </c>
      <c r="B19" s="7" t="s">
        <v>19</v>
      </c>
      <c r="C19" s="14">
        <v>8729</v>
      </c>
      <c r="D19" s="14">
        <v>8829</v>
      </c>
      <c r="E19" s="102">
        <v>8723</v>
      </c>
      <c r="F19" s="41">
        <f t="shared" si="0"/>
        <v>0.0007425067087775138</v>
      </c>
      <c r="G19" s="17">
        <f t="shared" si="1"/>
        <v>-0.0006873639592164051</v>
      </c>
      <c r="H19" s="10">
        <f t="shared" si="2"/>
        <v>-6</v>
      </c>
      <c r="I19" s="35">
        <f t="shared" si="3"/>
        <v>-6.647374508648234E-06</v>
      </c>
      <c r="J19" s="3">
        <v>9187.438</v>
      </c>
      <c r="K19" s="14">
        <v>9209.534</v>
      </c>
      <c r="L19" s="35">
        <f t="shared" si="4"/>
        <v>0.0024050230325363335</v>
      </c>
      <c r="M19" s="14">
        <f t="shared" si="5"/>
        <v>22.09599999999955</v>
      </c>
      <c r="N19" s="3"/>
    </row>
    <row r="20" spans="1:14" ht="15">
      <c r="A20" s="4">
        <v>20</v>
      </c>
      <c r="B20" s="7" t="s">
        <v>20</v>
      </c>
      <c r="C20" s="14">
        <v>77795</v>
      </c>
      <c r="D20" s="14">
        <v>71403</v>
      </c>
      <c r="E20" s="102">
        <v>71385</v>
      </c>
      <c r="F20" s="41">
        <f t="shared" si="0"/>
        <v>0.006076331698507717</v>
      </c>
      <c r="G20" s="17">
        <f t="shared" si="1"/>
        <v>-0.08239604087666302</v>
      </c>
      <c r="H20" s="10">
        <f t="shared" si="2"/>
        <v>-6410</v>
      </c>
      <c r="I20" s="35">
        <f t="shared" si="3"/>
        <v>-0.007101611766739197</v>
      </c>
      <c r="J20" s="3">
        <v>72032.05</v>
      </c>
      <c r="K20" s="14">
        <v>72359.36</v>
      </c>
      <c r="L20" s="35">
        <f t="shared" si="4"/>
        <v>0.004543949533575647</v>
      </c>
      <c r="M20" s="14">
        <f t="shared" si="5"/>
        <v>327.3099999999977</v>
      </c>
      <c r="N20" s="3"/>
    </row>
    <row r="21" spans="1:14" ht="15">
      <c r="A21" s="4">
        <v>21</v>
      </c>
      <c r="B21" s="7" t="s">
        <v>21</v>
      </c>
      <c r="C21" s="14">
        <v>10515</v>
      </c>
      <c r="D21" s="14">
        <v>16247</v>
      </c>
      <c r="E21" s="102">
        <v>16319</v>
      </c>
      <c r="F21" s="41">
        <f t="shared" si="0"/>
        <v>0.0013890825381795537</v>
      </c>
      <c r="G21" s="17">
        <f t="shared" si="1"/>
        <v>0.5519733713742273</v>
      </c>
      <c r="H21" s="10">
        <f t="shared" si="2"/>
        <v>5804</v>
      </c>
      <c r="I21" s="35">
        <f t="shared" si="3"/>
        <v>0.006430226941365726</v>
      </c>
      <c r="J21" s="3">
        <v>16352.61</v>
      </c>
      <c r="K21" s="14">
        <v>16699.79</v>
      </c>
      <c r="L21" s="35">
        <f t="shared" si="4"/>
        <v>0.02123086161780904</v>
      </c>
      <c r="M21" s="14">
        <f t="shared" si="5"/>
        <v>347.1800000000003</v>
      </c>
      <c r="N21" s="3"/>
    </row>
    <row r="22" spans="1:14" ht="15">
      <c r="A22" s="4">
        <v>22</v>
      </c>
      <c r="B22" s="7" t="s">
        <v>22</v>
      </c>
      <c r="C22" s="14">
        <v>160594</v>
      </c>
      <c r="D22" s="14">
        <v>172755</v>
      </c>
      <c r="E22" s="102">
        <v>173019</v>
      </c>
      <c r="F22" s="41">
        <f t="shared" si="0"/>
        <v>0.014727475438034696</v>
      </c>
      <c r="G22" s="17">
        <f t="shared" si="1"/>
        <v>0.07736901752244792</v>
      </c>
      <c r="H22" s="10">
        <f t="shared" si="2"/>
        <v>12425</v>
      </c>
      <c r="I22" s="35">
        <f t="shared" si="3"/>
        <v>0.013765604711659052</v>
      </c>
      <c r="J22" s="3">
        <v>172989.4</v>
      </c>
      <c r="K22" s="14">
        <v>173908.7</v>
      </c>
      <c r="L22" s="35">
        <f t="shared" si="4"/>
        <v>0.005314198442216792</v>
      </c>
      <c r="M22" s="14">
        <f t="shared" si="5"/>
        <v>919.3000000000175</v>
      </c>
      <c r="N22" s="3"/>
    </row>
    <row r="23" spans="1:14" ht="15">
      <c r="A23" s="4">
        <v>23</v>
      </c>
      <c r="B23" s="7" t="s">
        <v>23</v>
      </c>
      <c r="C23" s="14">
        <v>187673</v>
      </c>
      <c r="D23" s="14">
        <v>194569</v>
      </c>
      <c r="E23" s="102">
        <v>193282</v>
      </c>
      <c r="F23" s="41">
        <f t="shared" si="0"/>
        <v>0.016452273493744746</v>
      </c>
      <c r="G23" s="17">
        <f t="shared" si="1"/>
        <v>0.0298870908441811</v>
      </c>
      <c r="H23" s="10">
        <f t="shared" si="2"/>
        <v>5609</v>
      </c>
      <c r="I23" s="35">
        <f t="shared" si="3"/>
        <v>0.006214187269834658</v>
      </c>
      <c r="J23" s="3">
        <v>206277.8</v>
      </c>
      <c r="K23" s="14">
        <v>207041.5</v>
      </c>
      <c r="L23" s="35">
        <f t="shared" si="4"/>
        <v>0.003702288855126493</v>
      </c>
      <c r="M23" s="14">
        <f t="shared" si="5"/>
        <v>763.7000000000116</v>
      </c>
      <c r="N23" s="3"/>
    </row>
    <row r="24" spans="1:14" ht="15">
      <c r="A24" s="4">
        <v>24</v>
      </c>
      <c r="B24" s="7" t="s">
        <v>24</v>
      </c>
      <c r="C24" s="14">
        <v>159514</v>
      </c>
      <c r="D24" s="14">
        <v>163831</v>
      </c>
      <c r="E24" s="102">
        <v>162591</v>
      </c>
      <c r="F24" s="41">
        <f t="shared" si="0"/>
        <v>0.013839838161967755</v>
      </c>
      <c r="G24" s="17">
        <f t="shared" si="1"/>
        <v>0.019289842897802074</v>
      </c>
      <c r="H24" s="10">
        <f t="shared" si="2"/>
        <v>3077</v>
      </c>
      <c r="I24" s="35">
        <f t="shared" si="3"/>
        <v>0.003408995227185103</v>
      </c>
      <c r="J24" s="3">
        <v>165037.6</v>
      </c>
      <c r="K24" s="14">
        <v>165526.7</v>
      </c>
      <c r="L24" s="35">
        <f t="shared" si="4"/>
        <v>0.0029635670901661548</v>
      </c>
      <c r="M24" s="14">
        <f t="shared" si="5"/>
        <v>489.1000000000058</v>
      </c>
      <c r="N24" s="3"/>
    </row>
    <row r="25" spans="1:14" ht="15">
      <c r="A25" s="4">
        <v>25</v>
      </c>
      <c r="B25" s="7" t="s">
        <v>25</v>
      </c>
      <c r="C25" s="14">
        <v>353672</v>
      </c>
      <c r="D25" s="14">
        <v>362613</v>
      </c>
      <c r="E25" s="102">
        <v>360286</v>
      </c>
      <c r="F25" s="41">
        <f t="shared" si="0"/>
        <v>0.030667748719318506</v>
      </c>
      <c r="G25" s="17">
        <f t="shared" si="1"/>
        <v>0.018700943246850187</v>
      </c>
      <c r="H25" s="10">
        <f t="shared" si="2"/>
        <v>6614</v>
      </c>
      <c r="I25" s="35">
        <f t="shared" si="3"/>
        <v>0.007327622500033237</v>
      </c>
      <c r="J25" s="3">
        <v>365699.2</v>
      </c>
      <c r="K25" s="14">
        <v>366759.6</v>
      </c>
      <c r="L25" s="35">
        <f t="shared" si="4"/>
        <v>0.0028996508605979043</v>
      </c>
      <c r="M25" s="14">
        <f t="shared" si="5"/>
        <v>1060.399999999965</v>
      </c>
      <c r="N25" s="3"/>
    </row>
    <row r="26" spans="1:14" ht="15">
      <c r="A26" s="4">
        <v>26</v>
      </c>
      <c r="B26" s="7" t="s">
        <v>26</v>
      </c>
      <c r="C26" s="14">
        <v>39663</v>
      </c>
      <c r="D26" s="14">
        <v>32485</v>
      </c>
      <c r="E26" s="102">
        <v>32552</v>
      </c>
      <c r="F26" s="41">
        <f t="shared" si="0"/>
        <v>0.0027708447075691423</v>
      </c>
      <c r="G26" s="17">
        <f t="shared" si="1"/>
        <v>-0.1792854801704359</v>
      </c>
      <c r="H26" s="10">
        <f t="shared" si="2"/>
        <v>-7111</v>
      </c>
      <c r="I26" s="35">
        <f t="shared" si="3"/>
        <v>-0.0078782466884996</v>
      </c>
      <c r="J26" s="3">
        <v>33776.11</v>
      </c>
      <c r="K26" s="14">
        <v>33578.77</v>
      </c>
      <c r="L26" s="35">
        <f t="shared" si="4"/>
        <v>-0.005842591109515092</v>
      </c>
      <c r="M26" s="14">
        <f t="shared" si="5"/>
        <v>-197.34000000000378</v>
      </c>
      <c r="N26" s="3"/>
    </row>
    <row r="27" spans="1:14" ht="15">
      <c r="A27" s="4">
        <v>27</v>
      </c>
      <c r="B27" s="7" t="s">
        <v>27</v>
      </c>
      <c r="C27" s="14">
        <v>87775</v>
      </c>
      <c r="D27" s="14">
        <v>101756</v>
      </c>
      <c r="E27" s="102">
        <v>101622</v>
      </c>
      <c r="F27" s="41">
        <f t="shared" si="0"/>
        <v>0.008650122292719076</v>
      </c>
      <c r="G27" s="17">
        <f t="shared" si="1"/>
        <v>0.15775562517801195</v>
      </c>
      <c r="H27" s="10">
        <f t="shared" si="2"/>
        <v>13847</v>
      </c>
      <c r="I27" s="35">
        <f t="shared" si="3"/>
        <v>0.015341032470208684</v>
      </c>
      <c r="J27" s="3">
        <v>102335.8</v>
      </c>
      <c r="K27" s="14">
        <v>103094.1</v>
      </c>
      <c r="L27" s="35">
        <f t="shared" si="4"/>
        <v>0.00740991910944169</v>
      </c>
      <c r="M27" s="14">
        <f t="shared" si="5"/>
        <v>758.3000000000029</v>
      </c>
      <c r="N27" s="3"/>
    </row>
    <row r="28" spans="1:14" ht="15">
      <c r="A28" s="4">
        <v>28</v>
      </c>
      <c r="B28" s="7" t="s">
        <v>28</v>
      </c>
      <c r="C28" s="14">
        <v>172968</v>
      </c>
      <c r="D28" s="14">
        <v>158197</v>
      </c>
      <c r="E28" s="102">
        <v>159036</v>
      </c>
      <c r="F28" s="41">
        <f t="shared" si="0"/>
        <v>0.013537234545126753</v>
      </c>
      <c r="G28" s="17">
        <f t="shared" si="1"/>
        <v>-0.08054669071735812</v>
      </c>
      <c r="H28" s="10">
        <f t="shared" si="2"/>
        <v>-13932</v>
      </c>
      <c r="I28" s="35">
        <f t="shared" si="3"/>
        <v>-0.0154352036090812</v>
      </c>
      <c r="J28" s="3">
        <v>163310.6</v>
      </c>
      <c r="K28" s="14">
        <v>162054.7</v>
      </c>
      <c r="L28" s="35">
        <f t="shared" si="4"/>
        <v>-0.007690254031275338</v>
      </c>
      <c r="M28" s="14">
        <f t="shared" si="5"/>
        <v>-1255.8999999999942</v>
      </c>
      <c r="N28" s="3"/>
    </row>
    <row r="29" spans="1:14" ht="15">
      <c r="A29" s="4">
        <v>29</v>
      </c>
      <c r="B29" s="7" t="s">
        <v>29</v>
      </c>
      <c r="C29" s="14">
        <v>102390</v>
      </c>
      <c r="D29" s="14">
        <v>128554</v>
      </c>
      <c r="E29" s="102">
        <v>128133</v>
      </c>
      <c r="F29" s="41">
        <f t="shared" si="0"/>
        <v>0.010906753653076827</v>
      </c>
      <c r="G29" s="17">
        <f t="shared" si="1"/>
        <v>0.2514210372106651</v>
      </c>
      <c r="H29" s="10">
        <f t="shared" si="2"/>
        <v>25743</v>
      </c>
      <c r="I29" s="35">
        <f t="shared" si="3"/>
        <v>0.02852056032935525</v>
      </c>
      <c r="J29" s="3">
        <v>125679</v>
      </c>
      <c r="K29" s="14">
        <v>127710.4</v>
      </c>
      <c r="L29" s="35">
        <f t="shared" si="4"/>
        <v>0.016163400408978384</v>
      </c>
      <c r="M29" s="14">
        <f t="shared" si="5"/>
        <v>2031.3999999999942</v>
      </c>
      <c r="N29" s="3"/>
    </row>
    <row r="30" spans="1:14" ht="15">
      <c r="A30" s="4">
        <v>30</v>
      </c>
      <c r="B30" s="7" t="s">
        <v>30</v>
      </c>
      <c r="C30" s="14">
        <v>32371</v>
      </c>
      <c r="D30" s="14">
        <v>40996</v>
      </c>
      <c r="E30" s="102">
        <v>40778</v>
      </c>
      <c r="F30" s="41">
        <f t="shared" si="0"/>
        <v>0.003471046494386043</v>
      </c>
      <c r="G30" s="17">
        <f t="shared" si="1"/>
        <v>0.2597077631213123</v>
      </c>
      <c r="H30" s="10">
        <f t="shared" si="2"/>
        <v>8407</v>
      </c>
      <c r="I30" s="35">
        <f t="shared" si="3"/>
        <v>0.009314079582367617</v>
      </c>
      <c r="J30" s="3">
        <v>40724.53</v>
      </c>
      <c r="K30" s="14">
        <v>41669.07</v>
      </c>
      <c r="L30" s="35">
        <f t="shared" si="4"/>
        <v>0.023193392287154717</v>
      </c>
      <c r="M30" s="14">
        <f t="shared" si="5"/>
        <v>944.5400000000009</v>
      </c>
      <c r="N30" s="3"/>
    </row>
    <row r="31" spans="1:14" ht="15">
      <c r="A31" s="4">
        <v>31</v>
      </c>
      <c r="B31" s="7" t="s">
        <v>31</v>
      </c>
      <c r="C31" s="14">
        <v>119445</v>
      </c>
      <c r="D31" s="14">
        <v>143355</v>
      </c>
      <c r="E31" s="102">
        <v>144414</v>
      </c>
      <c r="F31" s="41">
        <f t="shared" si="0"/>
        <v>0.012292601609698025</v>
      </c>
      <c r="G31" s="17">
        <f t="shared" si="1"/>
        <v>0.20904181841014693</v>
      </c>
      <c r="H31" s="10">
        <f t="shared" si="2"/>
        <v>24969</v>
      </c>
      <c r="I31" s="35">
        <f t="shared" si="3"/>
        <v>0.027663049017739628</v>
      </c>
      <c r="J31" s="3">
        <v>140835.5</v>
      </c>
      <c r="K31" s="14">
        <v>142596</v>
      </c>
      <c r="L31" s="35">
        <f t="shared" si="4"/>
        <v>0.012500399402139376</v>
      </c>
      <c r="M31" s="14">
        <f t="shared" si="5"/>
        <v>1760.5</v>
      </c>
      <c r="N31" s="3"/>
    </row>
    <row r="32" spans="1:14" ht="15">
      <c r="A32" s="4">
        <v>32</v>
      </c>
      <c r="B32" s="7" t="s">
        <v>32</v>
      </c>
      <c r="C32" s="14">
        <v>35885</v>
      </c>
      <c r="D32" s="14">
        <v>42256</v>
      </c>
      <c r="E32" s="102">
        <v>42068</v>
      </c>
      <c r="F32" s="41">
        <f t="shared" si="0"/>
        <v>0.003580852026235521</v>
      </c>
      <c r="G32" s="17">
        <f t="shared" si="1"/>
        <v>0.17230040406855232</v>
      </c>
      <c r="H32" s="10">
        <f t="shared" si="2"/>
        <v>6183</v>
      </c>
      <c r="I32" s="35">
        <f t="shared" si="3"/>
        <v>0.006850119431162005</v>
      </c>
      <c r="J32" s="3">
        <v>42201.2</v>
      </c>
      <c r="K32" s="14">
        <v>42254.6</v>
      </c>
      <c r="L32" s="35">
        <f t="shared" si="4"/>
        <v>0.0012653668616058656</v>
      </c>
      <c r="M32" s="14">
        <f t="shared" si="5"/>
        <v>53.400000000001455</v>
      </c>
      <c r="N32" s="3"/>
    </row>
    <row r="33" spans="1:14" ht="15">
      <c r="A33" s="4">
        <v>33</v>
      </c>
      <c r="B33" s="7" t="s">
        <v>33</v>
      </c>
      <c r="C33" s="14">
        <v>152658</v>
      </c>
      <c r="D33" s="14">
        <v>152718</v>
      </c>
      <c r="E33" s="102">
        <v>152119</v>
      </c>
      <c r="F33" s="41">
        <f t="shared" si="0"/>
        <v>0.012948455580938508</v>
      </c>
      <c r="G33" s="17">
        <f t="shared" si="1"/>
        <v>-0.003530768122207811</v>
      </c>
      <c r="H33" s="10">
        <f t="shared" si="2"/>
        <v>-539</v>
      </c>
      <c r="I33" s="35">
        <f t="shared" si="3"/>
        <v>-0.0005971558100268998</v>
      </c>
      <c r="J33" s="3">
        <v>155588.4</v>
      </c>
      <c r="K33" s="14">
        <v>157960.4</v>
      </c>
      <c r="L33" s="35">
        <f t="shared" si="4"/>
        <v>0.01524535248129038</v>
      </c>
      <c r="M33" s="14">
        <f t="shared" si="5"/>
        <v>2372</v>
      </c>
      <c r="N33" s="3"/>
    </row>
    <row r="34" spans="1:14" ht="15">
      <c r="A34" s="4">
        <v>35</v>
      </c>
      <c r="B34" s="7" t="s">
        <v>34</v>
      </c>
      <c r="C34" s="14">
        <v>94498</v>
      </c>
      <c r="D34" s="14">
        <v>100009</v>
      </c>
      <c r="E34" s="102">
        <v>99705</v>
      </c>
      <c r="F34" s="41">
        <f aca="true" t="shared" si="6" ref="F34:F65">E34/$E$90</f>
        <v>0.008486946165156713</v>
      </c>
      <c r="G34" s="17">
        <f aca="true" t="shared" si="7" ref="G34:G65">(E34-C34)/C34</f>
        <v>0.05510169527397405</v>
      </c>
      <c r="H34" s="10">
        <f aca="true" t="shared" si="8" ref="H34:H65">E34-C34</f>
        <v>5207</v>
      </c>
      <c r="I34" s="35">
        <f aca="true" t="shared" si="9" ref="I34:I65">H34/$H$90</f>
        <v>0.005768813177755226</v>
      </c>
      <c r="J34" s="3">
        <v>98692.01</v>
      </c>
      <c r="K34" s="14">
        <v>98409.34</v>
      </c>
      <c r="L34" s="35">
        <f aca="true" t="shared" si="10" ref="L34:L65">(K34-J34)/J34</f>
        <v>-0.0028641629651680847</v>
      </c>
      <c r="M34" s="14">
        <f t="shared" si="5"/>
        <v>-282.66999999999825</v>
      </c>
      <c r="N34" s="3"/>
    </row>
    <row r="35" spans="1:14" ht="15">
      <c r="A35" s="4">
        <v>36</v>
      </c>
      <c r="B35" s="7" t="s">
        <v>35</v>
      </c>
      <c r="C35" s="14">
        <v>13654</v>
      </c>
      <c r="D35" s="14">
        <v>15498</v>
      </c>
      <c r="E35" s="102">
        <v>15285</v>
      </c>
      <c r="F35" s="41">
        <f t="shared" si="6"/>
        <v>0.0013010678715653214</v>
      </c>
      <c r="G35" s="17">
        <f t="shared" si="7"/>
        <v>0.11945217518675846</v>
      </c>
      <c r="H35" s="10">
        <f t="shared" si="8"/>
        <v>1631</v>
      </c>
      <c r="I35" s="35">
        <f t="shared" si="9"/>
        <v>0.0018069779706008783</v>
      </c>
      <c r="J35" s="3">
        <v>16500.86</v>
      </c>
      <c r="K35" s="14">
        <v>16195.62</v>
      </c>
      <c r="L35" s="35">
        <f t="shared" si="10"/>
        <v>-0.018498429778811516</v>
      </c>
      <c r="M35" s="14">
        <f t="shared" si="5"/>
        <v>-305.2399999999998</v>
      </c>
      <c r="N35" s="3"/>
    </row>
    <row r="36" spans="1:14" ht="15">
      <c r="A36" s="4">
        <v>37</v>
      </c>
      <c r="B36" s="7" t="s">
        <v>36</v>
      </c>
      <c r="C36" s="14">
        <v>2935</v>
      </c>
      <c r="D36" s="14">
        <v>3813</v>
      </c>
      <c r="E36" s="102">
        <v>3824</v>
      </c>
      <c r="F36" s="41">
        <f t="shared" si="6"/>
        <v>0.00032550104945147456</v>
      </c>
      <c r="G36" s="17">
        <f t="shared" si="7"/>
        <v>0.3028960817717206</v>
      </c>
      <c r="H36" s="10">
        <f t="shared" si="8"/>
        <v>889</v>
      </c>
      <c r="I36" s="35">
        <f t="shared" si="9"/>
        <v>0.00098491932303138</v>
      </c>
      <c r="J36" s="3">
        <v>3818.317</v>
      </c>
      <c r="K36" s="14">
        <v>3982.173</v>
      </c>
      <c r="L36" s="35">
        <f t="shared" si="10"/>
        <v>0.04291314733690256</v>
      </c>
      <c r="M36" s="14">
        <f t="shared" si="5"/>
        <v>163.85599999999977</v>
      </c>
      <c r="N36" s="3"/>
    </row>
    <row r="37" spans="1:14" ht="15">
      <c r="A37" s="4">
        <v>38</v>
      </c>
      <c r="B37" s="7" t="s">
        <v>37</v>
      </c>
      <c r="C37" s="14">
        <v>48297</v>
      </c>
      <c r="D37" s="14">
        <v>52964</v>
      </c>
      <c r="E37" s="102">
        <v>52688</v>
      </c>
      <c r="F37" s="41">
        <f t="shared" si="6"/>
        <v>0.004484832451228894</v>
      </c>
      <c r="G37" s="17">
        <f t="shared" si="7"/>
        <v>0.09091662007992214</v>
      </c>
      <c r="H37" s="10">
        <f t="shared" si="8"/>
        <v>4391</v>
      </c>
      <c r="I37" s="35">
        <f t="shared" si="9"/>
        <v>0.004864770244579066</v>
      </c>
      <c r="J37" s="3">
        <v>52865.52</v>
      </c>
      <c r="K37" s="14">
        <v>53195.08</v>
      </c>
      <c r="L37" s="35">
        <f t="shared" si="10"/>
        <v>0.006233930925109693</v>
      </c>
      <c r="M37" s="14">
        <f t="shared" si="5"/>
        <v>329.56000000000495</v>
      </c>
      <c r="N37" s="3"/>
    </row>
    <row r="38" spans="1:14" ht="15">
      <c r="A38" s="4">
        <v>39</v>
      </c>
      <c r="B38" s="7" t="s">
        <v>38</v>
      </c>
      <c r="C38" s="14">
        <v>2614</v>
      </c>
      <c r="D38" s="14">
        <v>2236</v>
      </c>
      <c r="E38" s="102">
        <v>2209</v>
      </c>
      <c r="F38" s="41">
        <f t="shared" si="6"/>
        <v>0.00018803133322131468</v>
      </c>
      <c r="G38" s="17">
        <f t="shared" si="7"/>
        <v>-0.15493496557000766</v>
      </c>
      <c r="H38" s="10">
        <f t="shared" si="8"/>
        <v>-405</v>
      </c>
      <c r="I38" s="35">
        <f t="shared" si="9"/>
        <v>-0.0004486977793337558</v>
      </c>
      <c r="J38" s="3">
        <v>2407.958</v>
      </c>
      <c r="K38" s="14">
        <v>2307.093</v>
      </c>
      <c r="L38" s="35">
        <f t="shared" si="10"/>
        <v>-0.04188818907970996</v>
      </c>
      <c r="M38" s="14">
        <f t="shared" si="5"/>
        <v>-100.86500000000024</v>
      </c>
      <c r="N38" s="3"/>
    </row>
    <row r="39" spans="1:14" ht="15">
      <c r="A39" s="4">
        <v>41</v>
      </c>
      <c r="B39" s="7" t="s">
        <v>39</v>
      </c>
      <c r="C39" s="14">
        <v>843609</v>
      </c>
      <c r="D39" s="14">
        <v>941958</v>
      </c>
      <c r="E39" s="102">
        <v>940008</v>
      </c>
      <c r="F39" s="41">
        <f t="shared" si="6"/>
        <v>0.08001401425020442</v>
      </c>
      <c r="G39" s="17">
        <f t="shared" si="7"/>
        <v>0.11426976241363002</v>
      </c>
      <c r="H39" s="10">
        <f t="shared" si="8"/>
        <v>96399</v>
      </c>
      <c r="I39" s="35">
        <f t="shared" si="9"/>
        <v>0.10680004254319686</v>
      </c>
      <c r="J39" s="3">
        <v>1057016</v>
      </c>
      <c r="K39" s="14">
        <v>1074068</v>
      </c>
      <c r="L39" s="35">
        <f t="shared" si="10"/>
        <v>0.01613220613500647</v>
      </c>
      <c r="M39" s="14">
        <f t="shared" si="5"/>
        <v>17052</v>
      </c>
      <c r="N39" s="3"/>
    </row>
    <row r="40" spans="1:14" ht="15">
      <c r="A40" s="4">
        <v>42</v>
      </c>
      <c r="B40" s="7" t="s">
        <v>40</v>
      </c>
      <c r="C40" s="14">
        <v>225261</v>
      </c>
      <c r="D40" s="14">
        <v>279206</v>
      </c>
      <c r="E40" s="102">
        <v>269144</v>
      </c>
      <c r="F40" s="41">
        <f t="shared" si="6"/>
        <v>0.022909689972167278</v>
      </c>
      <c r="G40" s="17">
        <f t="shared" si="7"/>
        <v>0.1948095764468772</v>
      </c>
      <c r="H40" s="10">
        <f t="shared" si="8"/>
        <v>43883</v>
      </c>
      <c r="I40" s="35">
        <f t="shared" si="9"/>
        <v>0.04861778926050175</v>
      </c>
      <c r="J40" s="3">
        <v>318276.8</v>
      </c>
      <c r="K40" s="14">
        <v>328067.4</v>
      </c>
      <c r="L40" s="35">
        <f t="shared" si="10"/>
        <v>0.030761274462983275</v>
      </c>
      <c r="M40" s="14">
        <f t="shared" si="5"/>
        <v>9790.600000000035</v>
      </c>
      <c r="N40" s="3"/>
    </row>
    <row r="41" spans="1:14" ht="15">
      <c r="A41" s="4">
        <v>43</v>
      </c>
      <c r="B41" s="7" t="s">
        <v>41</v>
      </c>
      <c r="C41" s="14">
        <v>378037</v>
      </c>
      <c r="D41" s="14">
        <v>431676</v>
      </c>
      <c r="E41" s="102">
        <v>424419</v>
      </c>
      <c r="F41" s="41">
        <f t="shared" si="6"/>
        <v>0.03612678606358404</v>
      </c>
      <c r="G41" s="17">
        <f t="shared" si="7"/>
        <v>0.12269169419924504</v>
      </c>
      <c r="H41" s="10">
        <f t="shared" si="8"/>
        <v>46382</v>
      </c>
      <c r="I41" s="35">
        <f t="shared" si="9"/>
        <v>0.051386420743353735</v>
      </c>
      <c r="J41" s="3">
        <v>454639.1</v>
      </c>
      <c r="K41" s="14">
        <v>460572.4</v>
      </c>
      <c r="L41" s="35">
        <f t="shared" si="10"/>
        <v>0.01305057132129649</v>
      </c>
      <c r="M41" s="14">
        <f t="shared" si="5"/>
        <v>5933.300000000047</v>
      </c>
      <c r="N41" s="3"/>
    </row>
    <row r="42" spans="1:14" ht="15">
      <c r="A42" s="4">
        <v>45</v>
      </c>
      <c r="B42" s="7" t="s">
        <v>42</v>
      </c>
      <c r="C42" s="14">
        <v>119739</v>
      </c>
      <c r="D42" s="14">
        <v>134570</v>
      </c>
      <c r="E42" s="102">
        <v>134550</v>
      </c>
      <c r="F42" s="41">
        <f t="shared" si="6"/>
        <v>0.011452972333602485</v>
      </c>
      <c r="G42" s="17">
        <f t="shared" si="7"/>
        <v>0.12369403452509208</v>
      </c>
      <c r="H42" s="10">
        <f t="shared" si="8"/>
        <v>14811</v>
      </c>
      <c r="I42" s="35">
        <f t="shared" si="9"/>
        <v>0.016409043974598168</v>
      </c>
      <c r="J42" s="3">
        <v>133766.7</v>
      </c>
      <c r="K42" s="14">
        <v>135336.6</v>
      </c>
      <c r="L42" s="35">
        <f t="shared" si="10"/>
        <v>0.011736104725615523</v>
      </c>
      <c r="M42" s="14">
        <f t="shared" si="5"/>
        <v>1569.8999999999942</v>
      </c>
      <c r="N42" s="3"/>
    </row>
    <row r="43" spans="1:14" ht="15">
      <c r="A43" s="4">
        <v>46</v>
      </c>
      <c r="B43" s="7" t="s">
        <v>43</v>
      </c>
      <c r="C43" s="14">
        <v>488153</v>
      </c>
      <c r="D43" s="14">
        <v>502908</v>
      </c>
      <c r="E43" s="102">
        <v>503107</v>
      </c>
      <c r="F43" s="41">
        <f t="shared" si="6"/>
        <v>0.04282475326526752</v>
      </c>
      <c r="G43" s="17">
        <f t="shared" si="7"/>
        <v>0.03063383816139612</v>
      </c>
      <c r="H43" s="10">
        <f t="shared" si="8"/>
        <v>14954</v>
      </c>
      <c r="I43" s="35">
        <f t="shared" si="9"/>
        <v>0.01656747306705428</v>
      </c>
      <c r="J43" s="3">
        <v>511505.2</v>
      </c>
      <c r="K43" s="14">
        <v>512478.3</v>
      </c>
      <c r="L43" s="35">
        <f t="shared" si="10"/>
        <v>0.0019024244523808882</v>
      </c>
      <c r="M43" s="14">
        <f t="shared" si="5"/>
        <v>973.0999999999767</v>
      </c>
      <c r="N43" s="3"/>
    </row>
    <row r="44" spans="1:14" ht="15">
      <c r="A44" s="4">
        <v>47</v>
      </c>
      <c r="B44" s="7" t="s">
        <v>44</v>
      </c>
      <c r="C44" s="14">
        <v>1087212</v>
      </c>
      <c r="D44" s="14">
        <v>1108157</v>
      </c>
      <c r="E44" s="102">
        <v>1115396</v>
      </c>
      <c r="F44" s="41">
        <f t="shared" si="6"/>
        <v>0.09494314031223246</v>
      </c>
      <c r="G44" s="17">
        <f t="shared" si="7"/>
        <v>0.0259231870141242</v>
      </c>
      <c r="H44" s="10">
        <f t="shared" si="8"/>
        <v>28184</v>
      </c>
      <c r="I44" s="35">
        <f t="shared" si="9"/>
        <v>0.031224933858623637</v>
      </c>
      <c r="J44" s="3">
        <v>1135007</v>
      </c>
      <c r="K44" s="14">
        <v>1136821</v>
      </c>
      <c r="L44" s="35">
        <f t="shared" si="10"/>
        <v>0.0015982280285496036</v>
      </c>
      <c r="M44" s="14">
        <f t="shared" si="5"/>
        <v>1814</v>
      </c>
      <c r="N44" s="3"/>
    </row>
    <row r="45" spans="1:14" ht="15">
      <c r="A45" s="4">
        <v>49</v>
      </c>
      <c r="B45" s="7" t="s">
        <v>45</v>
      </c>
      <c r="C45" s="14">
        <v>563100</v>
      </c>
      <c r="D45" s="14">
        <v>616237</v>
      </c>
      <c r="E45" s="102">
        <v>609347</v>
      </c>
      <c r="F45" s="41">
        <f t="shared" si="6"/>
        <v>0.051867962337894265</v>
      </c>
      <c r="G45" s="17">
        <f t="shared" si="7"/>
        <v>0.08212928431894868</v>
      </c>
      <c r="H45" s="10">
        <f t="shared" si="8"/>
        <v>46247</v>
      </c>
      <c r="I45" s="35">
        <f t="shared" si="9"/>
        <v>0.05123685481690915</v>
      </c>
      <c r="J45" s="3">
        <v>617397.8</v>
      </c>
      <c r="K45" s="14">
        <v>619511.8</v>
      </c>
      <c r="L45" s="35">
        <f t="shared" si="10"/>
        <v>0.0034240484821941378</v>
      </c>
      <c r="M45" s="14">
        <f t="shared" si="5"/>
        <v>2114</v>
      </c>
      <c r="N45" s="3"/>
    </row>
    <row r="46" spans="1:14" ht="15">
      <c r="A46" s="4">
        <v>50</v>
      </c>
      <c r="B46" s="7" t="s">
        <v>46</v>
      </c>
      <c r="C46" s="14">
        <v>23422</v>
      </c>
      <c r="D46" s="14">
        <v>28661</v>
      </c>
      <c r="E46" s="102">
        <v>28257</v>
      </c>
      <c r="F46" s="41">
        <f t="shared" si="6"/>
        <v>0.0024052518709075095</v>
      </c>
      <c r="G46" s="17">
        <f t="shared" si="7"/>
        <v>0.2064298522756383</v>
      </c>
      <c r="H46" s="10">
        <f t="shared" si="8"/>
        <v>4835</v>
      </c>
      <c r="I46" s="35">
        <f t="shared" si="9"/>
        <v>0.005356675958219035</v>
      </c>
      <c r="J46" s="3">
        <v>29967.97</v>
      </c>
      <c r="K46" s="14">
        <v>30382.84</v>
      </c>
      <c r="L46" s="35">
        <f t="shared" si="10"/>
        <v>0.013843780543026403</v>
      </c>
      <c r="M46" s="14">
        <f t="shared" si="5"/>
        <v>414.869999999999</v>
      </c>
      <c r="N46" s="3"/>
    </row>
    <row r="47" spans="1:14" ht="15">
      <c r="A47" s="4">
        <v>51</v>
      </c>
      <c r="B47" s="7" t="s">
        <v>47</v>
      </c>
      <c r="C47" s="14">
        <v>6501</v>
      </c>
      <c r="D47" s="14">
        <v>17009</v>
      </c>
      <c r="E47" s="102">
        <v>17218</v>
      </c>
      <c r="F47" s="41">
        <f t="shared" si="6"/>
        <v>0.0014656059282048873</v>
      </c>
      <c r="G47" s="17">
        <f t="shared" si="7"/>
        <v>1.648515612982618</v>
      </c>
      <c r="H47" s="10">
        <f t="shared" si="8"/>
        <v>10717</v>
      </c>
      <c r="I47" s="35">
        <f t="shared" si="9"/>
        <v>0.011873318768197187</v>
      </c>
      <c r="J47" s="3">
        <v>17060.13</v>
      </c>
      <c r="K47" s="14">
        <v>17280.22</v>
      </c>
      <c r="L47" s="35">
        <f t="shared" si="10"/>
        <v>0.012900839559839235</v>
      </c>
      <c r="M47" s="14">
        <f t="shared" si="5"/>
        <v>220.09000000000015</v>
      </c>
      <c r="N47" s="3"/>
    </row>
    <row r="48" spans="1:14" ht="15">
      <c r="A48" s="4">
        <v>52</v>
      </c>
      <c r="B48" s="7" t="s">
        <v>48</v>
      </c>
      <c r="C48" s="14">
        <v>194040</v>
      </c>
      <c r="D48" s="14">
        <v>204495</v>
      </c>
      <c r="E48" s="102">
        <v>202740</v>
      </c>
      <c r="F48" s="41">
        <f t="shared" si="6"/>
        <v>0.017257343819506263</v>
      </c>
      <c r="G48" s="17">
        <f t="shared" si="7"/>
        <v>0.04483611626468769</v>
      </c>
      <c r="H48" s="10">
        <f t="shared" si="8"/>
        <v>8700</v>
      </c>
      <c r="I48" s="35">
        <f t="shared" si="9"/>
        <v>0.00963869303753994</v>
      </c>
      <c r="J48" s="3">
        <v>212818.6</v>
      </c>
      <c r="K48" s="14">
        <v>213970.9</v>
      </c>
      <c r="L48" s="35">
        <f t="shared" si="10"/>
        <v>0.005414470351745517</v>
      </c>
      <c r="M48" s="14">
        <f t="shared" si="5"/>
        <v>1152.2999999999884</v>
      </c>
      <c r="N48" s="3"/>
    </row>
    <row r="49" spans="1:14" ht="15">
      <c r="A49" s="4">
        <v>53</v>
      </c>
      <c r="B49" s="7" t="s">
        <v>49</v>
      </c>
      <c r="C49" s="14">
        <v>15922</v>
      </c>
      <c r="D49" s="14">
        <v>19337</v>
      </c>
      <c r="E49" s="102">
        <v>19970</v>
      </c>
      <c r="F49" s="41">
        <f t="shared" si="6"/>
        <v>0.0016998577294837728</v>
      </c>
      <c r="G49" s="17">
        <f t="shared" si="7"/>
        <v>0.2542394171586484</v>
      </c>
      <c r="H49" s="10">
        <f t="shared" si="8"/>
        <v>4048</v>
      </c>
      <c r="I49" s="35">
        <f t="shared" si="9"/>
        <v>0.004484762001834675</v>
      </c>
      <c r="J49" s="3">
        <v>19938.08</v>
      </c>
      <c r="K49" s="14">
        <v>20360.71</v>
      </c>
      <c r="L49" s="35">
        <f t="shared" si="10"/>
        <v>0.02119712630303406</v>
      </c>
      <c r="M49" s="14">
        <f t="shared" si="5"/>
        <v>422.6299999999974</v>
      </c>
      <c r="N49" s="3"/>
    </row>
    <row r="50" spans="1:14" ht="15">
      <c r="A50" s="4">
        <v>55</v>
      </c>
      <c r="B50" s="7" t="s">
        <v>50</v>
      </c>
      <c r="C50" s="14">
        <v>156689</v>
      </c>
      <c r="D50" s="14">
        <v>178096</v>
      </c>
      <c r="E50" s="102">
        <v>180030</v>
      </c>
      <c r="F50" s="41">
        <f t="shared" si="6"/>
        <v>0.015324255735551507</v>
      </c>
      <c r="G50" s="17">
        <f t="shared" si="7"/>
        <v>0.1489638711077357</v>
      </c>
      <c r="H50" s="10">
        <f t="shared" si="8"/>
        <v>23341</v>
      </c>
      <c r="I50" s="35">
        <f t="shared" si="9"/>
        <v>0.02585939473439307</v>
      </c>
      <c r="J50" s="3">
        <v>266154</v>
      </c>
      <c r="K50" s="14">
        <v>271392</v>
      </c>
      <c r="L50" s="35">
        <f t="shared" si="10"/>
        <v>0.019680335444892807</v>
      </c>
      <c r="M50" s="14">
        <f t="shared" si="5"/>
        <v>5238</v>
      </c>
      <c r="N50" s="3"/>
    </row>
    <row r="51" spans="1:14" ht="15">
      <c r="A51" s="4">
        <v>56</v>
      </c>
      <c r="B51" s="7" t="s">
        <v>51</v>
      </c>
      <c r="C51" s="14">
        <v>380238</v>
      </c>
      <c r="D51" s="14">
        <v>444000</v>
      </c>
      <c r="E51" s="102">
        <v>441000</v>
      </c>
      <c r="F51" s="41">
        <f t="shared" si="6"/>
        <v>0.03753817019040279</v>
      </c>
      <c r="G51" s="17">
        <f t="shared" si="7"/>
        <v>0.15979991479021033</v>
      </c>
      <c r="H51" s="10">
        <f t="shared" si="8"/>
        <v>60762</v>
      </c>
      <c r="I51" s="35">
        <f t="shared" si="9"/>
        <v>0.06731796164908067</v>
      </c>
      <c r="J51" s="3">
        <v>441858.8</v>
      </c>
      <c r="K51" s="14">
        <v>445650.4</v>
      </c>
      <c r="L51" s="35">
        <f t="shared" si="10"/>
        <v>0.008581021810587534</v>
      </c>
      <c r="M51" s="14">
        <f t="shared" si="5"/>
        <v>3791.600000000035</v>
      </c>
      <c r="N51" s="3"/>
    </row>
    <row r="52" spans="1:14" ht="15">
      <c r="A52" s="4">
        <v>58</v>
      </c>
      <c r="B52" s="7" t="s">
        <v>52</v>
      </c>
      <c r="C52" s="14">
        <v>14888</v>
      </c>
      <c r="D52" s="14">
        <v>16278</v>
      </c>
      <c r="E52" s="102">
        <v>16720</v>
      </c>
      <c r="F52" s="41">
        <f t="shared" si="6"/>
        <v>0.0014232158856769493</v>
      </c>
      <c r="G52" s="17">
        <f t="shared" si="7"/>
        <v>0.123052122514777</v>
      </c>
      <c r="H52" s="10">
        <f t="shared" si="8"/>
        <v>1832</v>
      </c>
      <c r="I52" s="35">
        <f t="shared" si="9"/>
        <v>0.0020296650166405942</v>
      </c>
      <c r="J52" s="3">
        <v>16330.49</v>
      </c>
      <c r="K52" s="14">
        <v>16696.51</v>
      </c>
      <c r="L52" s="35">
        <f t="shared" si="10"/>
        <v>0.022413289497130742</v>
      </c>
      <c r="M52" s="14">
        <f t="shared" si="5"/>
        <v>366.0199999999986</v>
      </c>
      <c r="N52" s="3"/>
    </row>
    <row r="53" spans="1:14" ht="15">
      <c r="A53" s="4">
        <v>59</v>
      </c>
      <c r="B53" s="7" t="s">
        <v>53</v>
      </c>
      <c r="C53" s="14">
        <v>16833</v>
      </c>
      <c r="D53" s="14">
        <v>22799</v>
      </c>
      <c r="E53" s="102">
        <v>23292</v>
      </c>
      <c r="F53" s="41">
        <f t="shared" si="6"/>
        <v>0.0019826282541380085</v>
      </c>
      <c r="G53" s="17">
        <f t="shared" si="7"/>
        <v>0.3837105685261094</v>
      </c>
      <c r="H53" s="10">
        <f t="shared" si="8"/>
        <v>6459</v>
      </c>
      <c r="I53" s="35">
        <f t="shared" si="9"/>
        <v>0.007155898658559824</v>
      </c>
      <c r="J53" s="3">
        <v>22821.4</v>
      </c>
      <c r="K53" s="14">
        <v>23489.63</v>
      </c>
      <c r="L53" s="35">
        <f t="shared" si="10"/>
        <v>0.029280850429859673</v>
      </c>
      <c r="M53" s="14">
        <f t="shared" si="5"/>
        <v>668.2299999999996</v>
      </c>
      <c r="N53" s="3"/>
    </row>
    <row r="54" spans="1:14" ht="15">
      <c r="A54" s="4">
        <v>60</v>
      </c>
      <c r="B54" s="7" t="s">
        <v>54</v>
      </c>
      <c r="C54" s="14">
        <v>6003</v>
      </c>
      <c r="D54" s="14">
        <v>7392</v>
      </c>
      <c r="E54" s="102">
        <v>7428</v>
      </c>
      <c r="F54" s="41">
        <f t="shared" si="6"/>
        <v>0.0006322755740914103</v>
      </c>
      <c r="G54" s="17">
        <f t="shared" si="7"/>
        <v>0.23738130934532733</v>
      </c>
      <c r="H54" s="10">
        <f t="shared" si="8"/>
        <v>1425</v>
      </c>
      <c r="I54" s="35">
        <f t="shared" si="9"/>
        <v>0.0015787514458039556</v>
      </c>
      <c r="J54" s="3">
        <v>7339.426</v>
      </c>
      <c r="K54" s="14">
        <v>7423.72</v>
      </c>
      <c r="L54" s="35">
        <f t="shared" si="10"/>
        <v>0.011485094338440072</v>
      </c>
      <c r="M54" s="14">
        <f t="shared" si="5"/>
        <v>84.29399999999987</v>
      </c>
      <c r="N54" s="3"/>
    </row>
    <row r="55" spans="1:14" ht="15">
      <c r="A55" s="4">
        <v>61</v>
      </c>
      <c r="B55" s="7" t="s">
        <v>55</v>
      </c>
      <c r="C55" s="14">
        <v>12723</v>
      </c>
      <c r="D55" s="14">
        <v>18703</v>
      </c>
      <c r="E55" s="102">
        <v>18342</v>
      </c>
      <c r="F55" s="41">
        <f t="shared" si="6"/>
        <v>0.0015612814458783855</v>
      </c>
      <c r="G55" s="17">
        <f t="shared" si="7"/>
        <v>0.4416411223767979</v>
      </c>
      <c r="H55" s="10">
        <f t="shared" si="8"/>
        <v>5619</v>
      </c>
      <c r="I55" s="35">
        <f t="shared" si="9"/>
        <v>0.006225266227349071</v>
      </c>
      <c r="J55" s="3">
        <v>18071.95</v>
      </c>
      <c r="K55" s="14">
        <v>17804.1</v>
      </c>
      <c r="L55" s="35">
        <f t="shared" si="10"/>
        <v>-0.014821311479945561</v>
      </c>
      <c r="M55" s="14">
        <f t="shared" si="5"/>
        <v>-267.8500000000022</v>
      </c>
      <c r="N55" s="3"/>
    </row>
    <row r="56" spans="1:14" ht="15">
      <c r="A56" s="4">
        <v>62</v>
      </c>
      <c r="B56" s="7" t="s">
        <v>56</v>
      </c>
      <c r="C56" s="14">
        <v>36326</v>
      </c>
      <c r="D56" s="14">
        <v>46016</v>
      </c>
      <c r="E56" s="102">
        <v>46760</v>
      </c>
      <c r="F56" s="41">
        <f t="shared" si="6"/>
        <v>0.003980237728125249</v>
      </c>
      <c r="G56" s="17">
        <f t="shared" si="7"/>
        <v>0.28723228541540496</v>
      </c>
      <c r="H56" s="10">
        <f t="shared" si="8"/>
        <v>10434</v>
      </c>
      <c r="I56" s="35">
        <f t="shared" si="9"/>
        <v>0.011559784270539279</v>
      </c>
      <c r="J56" s="3">
        <v>46027.97</v>
      </c>
      <c r="K56" s="14">
        <v>47136.6</v>
      </c>
      <c r="L56" s="35">
        <f t="shared" si="10"/>
        <v>0.024086006834539896</v>
      </c>
      <c r="M56" s="14">
        <f t="shared" si="5"/>
        <v>1108.6299999999974</v>
      </c>
      <c r="N56" s="3"/>
    </row>
    <row r="57" spans="1:14" ht="15">
      <c r="A57" s="4">
        <v>63</v>
      </c>
      <c r="B57" s="7" t="s">
        <v>57</v>
      </c>
      <c r="C57" s="14">
        <v>44780</v>
      </c>
      <c r="D57" s="14">
        <v>54770</v>
      </c>
      <c r="E57" s="102">
        <v>53568</v>
      </c>
      <c r="F57" s="41">
        <f t="shared" si="6"/>
        <v>0.004559738550475049</v>
      </c>
      <c r="G57" s="17">
        <f t="shared" si="7"/>
        <v>0.19624832514515408</v>
      </c>
      <c r="H57" s="10">
        <f t="shared" si="8"/>
        <v>8788</v>
      </c>
      <c r="I57" s="35">
        <f t="shared" si="9"/>
        <v>0.00973618786366678</v>
      </c>
      <c r="J57" s="3">
        <v>51475.19</v>
      </c>
      <c r="K57" s="14">
        <v>52126.03</v>
      </c>
      <c r="L57" s="35">
        <f t="shared" si="10"/>
        <v>0.012643761004087532</v>
      </c>
      <c r="M57" s="14">
        <f t="shared" si="5"/>
        <v>650.8399999999965</v>
      </c>
      <c r="N57" s="3"/>
    </row>
    <row r="58" spans="1:14" ht="15">
      <c r="A58" s="4">
        <v>64</v>
      </c>
      <c r="B58" s="7" t="s">
        <v>58</v>
      </c>
      <c r="C58" s="14">
        <v>84571</v>
      </c>
      <c r="D58" s="14">
        <v>89713</v>
      </c>
      <c r="E58" s="102">
        <v>90274</v>
      </c>
      <c r="F58" s="41">
        <f t="shared" si="6"/>
        <v>0.007684174094712975</v>
      </c>
      <c r="G58" s="17">
        <f t="shared" si="7"/>
        <v>0.06743446335032104</v>
      </c>
      <c r="H58" s="10">
        <f t="shared" si="8"/>
        <v>5703</v>
      </c>
      <c r="I58" s="35">
        <f t="shared" si="9"/>
        <v>0.0063183294704701465</v>
      </c>
      <c r="J58" s="3">
        <v>89748.97</v>
      </c>
      <c r="K58" s="14">
        <v>90612.1</v>
      </c>
      <c r="L58" s="35">
        <f t="shared" si="10"/>
        <v>0.009617157723370025</v>
      </c>
      <c r="M58" s="14">
        <f t="shared" si="5"/>
        <v>863.1300000000047</v>
      </c>
      <c r="N58" s="3"/>
    </row>
    <row r="59" spans="1:14" ht="15">
      <c r="A59" s="4">
        <v>65</v>
      </c>
      <c r="B59" s="7" t="s">
        <v>59</v>
      </c>
      <c r="C59" s="14">
        <v>24475</v>
      </c>
      <c r="D59" s="14">
        <v>24278</v>
      </c>
      <c r="E59" s="102">
        <v>24263</v>
      </c>
      <c r="F59" s="41">
        <f t="shared" si="6"/>
        <v>0.002065280325010755</v>
      </c>
      <c r="G59" s="17">
        <f t="shared" si="7"/>
        <v>-0.008661899897854954</v>
      </c>
      <c r="H59" s="10">
        <f t="shared" si="8"/>
        <v>-212</v>
      </c>
      <c r="I59" s="35">
        <f t="shared" si="9"/>
        <v>-0.00023487389930557096</v>
      </c>
      <c r="J59" s="3">
        <v>24158.8</v>
      </c>
      <c r="K59" s="14">
        <v>24031.91</v>
      </c>
      <c r="L59" s="35">
        <f t="shared" si="10"/>
        <v>-0.005252330413762249</v>
      </c>
      <c r="M59" s="14">
        <f t="shared" si="5"/>
        <v>-126.88999999999942</v>
      </c>
      <c r="N59" s="3"/>
    </row>
    <row r="60" spans="1:14" ht="15">
      <c r="A60" s="4">
        <v>66</v>
      </c>
      <c r="B60" s="7" t="s">
        <v>60</v>
      </c>
      <c r="C60" s="14">
        <v>33326</v>
      </c>
      <c r="D60" s="14">
        <v>39622</v>
      </c>
      <c r="E60" s="102">
        <v>39822</v>
      </c>
      <c r="F60" s="41">
        <f t="shared" si="6"/>
        <v>0.0033896712320231745</v>
      </c>
      <c r="G60" s="17">
        <f t="shared" si="7"/>
        <v>0.19492288303426755</v>
      </c>
      <c r="H60" s="10">
        <f t="shared" si="8"/>
        <v>6496</v>
      </c>
      <c r="I60" s="35">
        <f t="shared" si="9"/>
        <v>0.007196890801363155</v>
      </c>
      <c r="J60" s="3">
        <v>39836.24</v>
      </c>
      <c r="K60" s="14">
        <v>40460.04</v>
      </c>
      <c r="L60" s="35">
        <f t="shared" si="10"/>
        <v>0.0156591083897477</v>
      </c>
      <c r="M60" s="14">
        <f t="shared" si="5"/>
        <v>623.8000000000029</v>
      </c>
      <c r="N60" s="3"/>
    </row>
    <row r="61" spans="1:14" ht="15">
      <c r="A61" s="4">
        <v>68</v>
      </c>
      <c r="B61" s="7" t="s">
        <v>61</v>
      </c>
      <c r="C61" s="14">
        <v>17939</v>
      </c>
      <c r="D61" s="14">
        <v>26545</v>
      </c>
      <c r="E61" s="102">
        <v>26978</v>
      </c>
      <c r="F61" s="41">
        <f t="shared" si="6"/>
        <v>0.0022963826652986088</v>
      </c>
      <c r="G61" s="17">
        <f t="shared" si="7"/>
        <v>0.5038742404816322</v>
      </c>
      <c r="H61" s="10">
        <f t="shared" si="8"/>
        <v>9039</v>
      </c>
      <c r="I61" s="35">
        <f t="shared" si="9"/>
        <v>0.010014269697278566</v>
      </c>
      <c r="J61" s="3">
        <v>26518.81</v>
      </c>
      <c r="K61" s="14">
        <v>27020.8</v>
      </c>
      <c r="L61" s="35">
        <f t="shared" si="10"/>
        <v>0.018929582436014208</v>
      </c>
      <c r="M61" s="14">
        <f t="shared" si="5"/>
        <v>501.98999999999796</v>
      </c>
      <c r="N61" s="3"/>
    </row>
    <row r="62" spans="1:14" ht="15">
      <c r="A62" s="4">
        <v>69</v>
      </c>
      <c r="B62" s="7" t="s">
        <v>62</v>
      </c>
      <c r="C62" s="14">
        <v>113354</v>
      </c>
      <c r="D62" s="14">
        <v>122545</v>
      </c>
      <c r="E62" s="102">
        <v>122890</v>
      </c>
      <c r="F62" s="41">
        <f t="shared" si="6"/>
        <v>0.010460466518590927</v>
      </c>
      <c r="G62" s="17">
        <f t="shared" si="7"/>
        <v>0.08412583587698713</v>
      </c>
      <c r="H62" s="10">
        <f t="shared" si="8"/>
        <v>9536</v>
      </c>
      <c r="I62" s="35">
        <f t="shared" si="9"/>
        <v>0.010564893885744928</v>
      </c>
      <c r="J62" s="3">
        <v>124729.4</v>
      </c>
      <c r="K62" s="14">
        <v>126462.8</v>
      </c>
      <c r="L62" s="35">
        <f t="shared" si="10"/>
        <v>0.013897284842226522</v>
      </c>
      <c r="M62" s="14">
        <f t="shared" si="5"/>
        <v>1733.4000000000087</v>
      </c>
      <c r="N62" s="3"/>
    </row>
    <row r="63" spans="1:14" ht="15">
      <c r="A63" s="4">
        <v>70</v>
      </c>
      <c r="B63" s="7" t="s">
        <v>63</v>
      </c>
      <c r="C63" s="14">
        <v>272585</v>
      </c>
      <c r="D63" s="14">
        <v>234038</v>
      </c>
      <c r="E63" s="102">
        <v>231396</v>
      </c>
      <c r="F63" s="41">
        <f t="shared" si="6"/>
        <v>0.01969655879677652</v>
      </c>
      <c r="G63" s="17">
        <f t="shared" si="7"/>
        <v>-0.1511051598583928</v>
      </c>
      <c r="H63" s="10">
        <f t="shared" si="8"/>
        <v>-41189</v>
      </c>
      <c r="I63" s="35">
        <f t="shared" si="9"/>
        <v>-0.045633118106118684</v>
      </c>
      <c r="J63" s="3">
        <v>237720.2</v>
      </c>
      <c r="K63" s="14">
        <v>233308.1</v>
      </c>
      <c r="L63" s="35">
        <f t="shared" si="10"/>
        <v>-0.01856005505632254</v>
      </c>
      <c r="M63" s="14">
        <f t="shared" si="5"/>
        <v>-4412.100000000006</v>
      </c>
      <c r="N63" s="3"/>
    </row>
    <row r="64" spans="1:14" ht="15">
      <c r="A64" s="4">
        <v>71</v>
      </c>
      <c r="B64" s="7" t="s">
        <v>64</v>
      </c>
      <c r="C64" s="14">
        <v>99069</v>
      </c>
      <c r="D64" s="14">
        <v>116420</v>
      </c>
      <c r="E64" s="102">
        <v>113574</v>
      </c>
      <c r="F64" s="41">
        <f t="shared" si="6"/>
        <v>0.009667483313389584</v>
      </c>
      <c r="G64" s="17">
        <f t="shared" si="7"/>
        <v>0.14641310601701843</v>
      </c>
      <c r="H64" s="10">
        <f t="shared" si="8"/>
        <v>14505</v>
      </c>
      <c r="I64" s="35">
        <f t="shared" si="9"/>
        <v>0.016070027874657108</v>
      </c>
      <c r="J64" s="3">
        <v>115953.2</v>
      </c>
      <c r="K64" s="14">
        <v>117100.4</v>
      </c>
      <c r="L64" s="35">
        <f t="shared" si="10"/>
        <v>0.009893646747135889</v>
      </c>
      <c r="M64" s="14">
        <f t="shared" si="5"/>
        <v>1147.199999999997</v>
      </c>
      <c r="N64" s="3"/>
    </row>
    <row r="65" spans="1:14" ht="15">
      <c r="A65" s="4">
        <v>72</v>
      </c>
      <c r="B65" s="7" t="s">
        <v>65</v>
      </c>
      <c r="C65" s="14">
        <v>7217</v>
      </c>
      <c r="D65" s="14">
        <v>9173</v>
      </c>
      <c r="E65" s="102">
        <v>9247</v>
      </c>
      <c r="F65" s="41">
        <f t="shared" si="6"/>
        <v>0.0007871098860559062</v>
      </c>
      <c r="G65" s="17">
        <f t="shared" si="7"/>
        <v>0.2812803103782735</v>
      </c>
      <c r="H65" s="10">
        <f t="shared" si="8"/>
        <v>2030</v>
      </c>
      <c r="I65" s="35">
        <f t="shared" si="9"/>
        <v>0.002249028375425986</v>
      </c>
      <c r="J65" s="3">
        <v>9313.467</v>
      </c>
      <c r="K65" s="14">
        <v>9680.549</v>
      </c>
      <c r="L65" s="35">
        <f t="shared" si="10"/>
        <v>0.03941410862356632</v>
      </c>
      <c r="M65" s="14">
        <f t="shared" si="5"/>
        <v>367.08200000000033</v>
      </c>
      <c r="N65" s="3"/>
    </row>
    <row r="66" spans="1:14" ht="15">
      <c r="A66" s="4">
        <v>73</v>
      </c>
      <c r="B66" s="7" t="s">
        <v>66</v>
      </c>
      <c r="C66" s="14">
        <v>44657</v>
      </c>
      <c r="D66" s="14">
        <v>49246</v>
      </c>
      <c r="E66" s="102">
        <v>49589</v>
      </c>
      <c r="F66" s="41">
        <f aca="true" t="shared" si="11" ref="F66:F90">E66/$E$90</f>
        <v>0.004221043813088172</v>
      </c>
      <c r="G66" s="17">
        <f aca="true" t="shared" si="12" ref="G66:G90">(E66-C66)/C66</f>
        <v>0.11044181203394765</v>
      </c>
      <c r="H66" s="10">
        <f aca="true" t="shared" si="13" ref="H66:H90">E66-C66</f>
        <v>4932</v>
      </c>
      <c r="I66" s="35">
        <f aca="true" t="shared" si="14" ref="I66:I90">H66/$H$90</f>
        <v>0.005464141846108848</v>
      </c>
      <c r="J66" s="3">
        <v>50969.07</v>
      </c>
      <c r="K66" s="14">
        <v>51803.12</v>
      </c>
      <c r="L66" s="35">
        <f aca="true" t="shared" si="15" ref="L66:L90">(K66-J66)/J66</f>
        <v>0.01636384575979124</v>
      </c>
      <c r="M66" s="14">
        <f t="shared" si="5"/>
        <v>834.0500000000029</v>
      </c>
      <c r="N66" s="3"/>
    </row>
    <row r="67" spans="1:14" ht="15">
      <c r="A67" s="4">
        <v>74</v>
      </c>
      <c r="B67" s="7" t="s">
        <v>67</v>
      </c>
      <c r="C67" s="14">
        <v>14224</v>
      </c>
      <c r="D67" s="14">
        <v>15861</v>
      </c>
      <c r="E67" s="102">
        <v>15803</v>
      </c>
      <c r="F67" s="41">
        <f t="shared" si="11"/>
        <v>0.0013451603254397626</v>
      </c>
      <c r="G67" s="17">
        <f t="shared" si="12"/>
        <v>0.1110095613048369</v>
      </c>
      <c r="H67" s="10">
        <f t="shared" si="13"/>
        <v>1579</v>
      </c>
      <c r="I67" s="35">
        <f t="shared" si="14"/>
        <v>0.001749367391525927</v>
      </c>
      <c r="J67" s="3">
        <v>16367.08</v>
      </c>
      <c r="K67" s="14">
        <v>16618.46</v>
      </c>
      <c r="L67" s="35">
        <f t="shared" si="15"/>
        <v>0.015358878920369376</v>
      </c>
      <c r="M67" s="14">
        <f aca="true" t="shared" si="16" ref="M67:M90">K67-J67</f>
        <v>251.3799999999992</v>
      </c>
      <c r="N67" s="3"/>
    </row>
    <row r="68" spans="1:14" ht="15">
      <c r="A68" s="4">
        <v>75</v>
      </c>
      <c r="B68" s="7" t="s">
        <v>68</v>
      </c>
      <c r="C68" s="14">
        <v>15186</v>
      </c>
      <c r="D68" s="14">
        <v>7658</v>
      </c>
      <c r="E68" s="102">
        <v>7780</v>
      </c>
      <c r="F68" s="41">
        <f t="shared" si="11"/>
        <v>0.0006622380137898723</v>
      </c>
      <c r="G68" s="17">
        <f t="shared" si="12"/>
        <v>-0.48768602660345056</v>
      </c>
      <c r="H68" s="10">
        <f t="shared" si="13"/>
        <v>-7406</v>
      </c>
      <c r="I68" s="35">
        <f t="shared" si="14"/>
        <v>-0.008205075935174803</v>
      </c>
      <c r="J68" s="3">
        <v>7887.06</v>
      </c>
      <c r="K68" s="14">
        <v>7557.3</v>
      </c>
      <c r="L68" s="35">
        <f t="shared" si="15"/>
        <v>-0.04181025629321955</v>
      </c>
      <c r="M68" s="14">
        <f t="shared" si="16"/>
        <v>-329.7600000000002</v>
      </c>
      <c r="N68" s="3"/>
    </row>
    <row r="69" spans="1:14" ht="15">
      <c r="A69" s="4">
        <v>77</v>
      </c>
      <c r="B69" s="7" t="s">
        <v>69</v>
      </c>
      <c r="C69" s="14">
        <v>33854</v>
      </c>
      <c r="D69" s="14">
        <v>29367</v>
      </c>
      <c r="E69" s="102">
        <v>29178</v>
      </c>
      <c r="F69" s="41">
        <f t="shared" si="11"/>
        <v>0.002483647913413997</v>
      </c>
      <c r="G69" s="17">
        <f t="shared" si="12"/>
        <v>-0.13812252614166715</v>
      </c>
      <c r="H69" s="10">
        <f t="shared" si="13"/>
        <v>-4676</v>
      </c>
      <c r="I69" s="35">
        <f t="shared" si="14"/>
        <v>-0.005180520533739857</v>
      </c>
      <c r="J69" s="3">
        <v>29807.31</v>
      </c>
      <c r="K69" s="14">
        <v>29201.4</v>
      </c>
      <c r="L69" s="35">
        <f t="shared" si="15"/>
        <v>-0.020327563943207214</v>
      </c>
      <c r="M69" s="14">
        <f t="shared" si="16"/>
        <v>-605.9099999999999</v>
      </c>
      <c r="N69" s="3"/>
    </row>
    <row r="70" spans="1:14" ht="15">
      <c r="A70" s="4">
        <v>78</v>
      </c>
      <c r="B70" s="7" t="s">
        <v>70</v>
      </c>
      <c r="C70" s="14">
        <v>6333</v>
      </c>
      <c r="D70" s="14">
        <v>15672</v>
      </c>
      <c r="E70" s="102">
        <v>15989</v>
      </c>
      <c r="F70" s="41">
        <f t="shared" si="11"/>
        <v>0.0013609927509622454</v>
      </c>
      <c r="G70" s="17">
        <f t="shared" si="12"/>
        <v>1.52471182693826</v>
      </c>
      <c r="H70" s="10">
        <f t="shared" si="13"/>
        <v>9656</v>
      </c>
      <c r="I70" s="35">
        <f t="shared" si="14"/>
        <v>0.010697841375917892</v>
      </c>
      <c r="J70" s="3">
        <v>14933.73</v>
      </c>
      <c r="K70" s="14">
        <v>17151.16</v>
      </c>
      <c r="L70" s="35">
        <f t="shared" si="15"/>
        <v>0.14848467194733</v>
      </c>
      <c r="M70" s="14">
        <f t="shared" si="16"/>
        <v>2217.4300000000003</v>
      </c>
      <c r="N70" s="3"/>
    </row>
    <row r="71" spans="1:14" ht="15">
      <c r="A71" s="4">
        <v>79</v>
      </c>
      <c r="B71" s="7" t="s">
        <v>71</v>
      </c>
      <c r="C71" s="14">
        <v>41110</v>
      </c>
      <c r="D71" s="14">
        <v>44882</v>
      </c>
      <c r="E71" s="102">
        <v>44415</v>
      </c>
      <c r="F71" s="41">
        <f t="shared" si="11"/>
        <v>0.0037806299977477097</v>
      </c>
      <c r="G71" s="17">
        <f t="shared" si="12"/>
        <v>0.08039406470445147</v>
      </c>
      <c r="H71" s="10">
        <f t="shared" si="13"/>
        <v>3305</v>
      </c>
      <c r="I71" s="35">
        <f t="shared" si="14"/>
        <v>0.003661595458513736</v>
      </c>
      <c r="J71" s="3">
        <v>50191.5</v>
      </c>
      <c r="K71" s="14">
        <v>50419.29</v>
      </c>
      <c r="L71" s="35">
        <f t="shared" si="15"/>
        <v>0.004538417859597758</v>
      </c>
      <c r="M71" s="14">
        <f t="shared" si="16"/>
        <v>227.79000000000087</v>
      </c>
      <c r="N71" s="3"/>
    </row>
    <row r="72" spans="1:14" ht="15">
      <c r="A72" s="4">
        <v>80</v>
      </c>
      <c r="B72" s="7" t="s">
        <v>72</v>
      </c>
      <c r="C72" s="14">
        <v>207700</v>
      </c>
      <c r="D72" s="14">
        <v>228706</v>
      </c>
      <c r="E72" s="102">
        <v>226512</v>
      </c>
      <c r="F72" s="41">
        <f t="shared" si="11"/>
        <v>0.019280829945960358</v>
      </c>
      <c r="G72" s="17">
        <f t="shared" si="12"/>
        <v>0.09057294174289841</v>
      </c>
      <c r="H72" s="10">
        <f t="shared" si="13"/>
        <v>18812</v>
      </c>
      <c r="I72" s="35">
        <f t="shared" si="14"/>
        <v>0.020841734876115098</v>
      </c>
      <c r="J72" s="3">
        <v>227776.6</v>
      </c>
      <c r="K72" s="14">
        <v>228415.5</v>
      </c>
      <c r="L72" s="35">
        <f t="shared" si="15"/>
        <v>0.002804941332867354</v>
      </c>
      <c r="M72" s="14">
        <f t="shared" si="16"/>
        <v>638.8999999999942</v>
      </c>
      <c r="N72" s="3"/>
    </row>
    <row r="73" spans="1:14" ht="15">
      <c r="A73" s="4">
        <v>81</v>
      </c>
      <c r="B73" s="7" t="s">
        <v>73</v>
      </c>
      <c r="C73" s="14">
        <v>255811</v>
      </c>
      <c r="D73" s="14">
        <v>298880</v>
      </c>
      <c r="E73" s="102">
        <v>291823</v>
      </c>
      <c r="F73" s="41">
        <f t="shared" si="11"/>
        <v>0.024840139318534953</v>
      </c>
      <c r="G73" s="17">
        <f t="shared" si="12"/>
        <v>0.14077580713886423</v>
      </c>
      <c r="H73" s="10">
        <f t="shared" si="13"/>
        <v>36012</v>
      </c>
      <c r="I73" s="35">
        <f t="shared" si="14"/>
        <v>0.039897541800906704</v>
      </c>
      <c r="J73" s="3">
        <v>297662.8</v>
      </c>
      <c r="K73" s="14">
        <v>299045.7</v>
      </c>
      <c r="L73" s="35">
        <f t="shared" si="15"/>
        <v>0.0046458610212630645</v>
      </c>
      <c r="M73" s="14">
        <f t="shared" si="16"/>
        <v>1382.9000000000233</v>
      </c>
      <c r="N73" s="3"/>
    </row>
    <row r="74" spans="1:14" ht="15">
      <c r="A74" s="4">
        <v>82</v>
      </c>
      <c r="B74" s="7" t="s">
        <v>74</v>
      </c>
      <c r="C74" s="14">
        <v>259643</v>
      </c>
      <c r="D74" s="14">
        <v>294780</v>
      </c>
      <c r="E74" s="102">
        <v>294125</v>
      </c>
      <c r="F74" s="41">
        <f t="shared" si="11"/>
        <v>0.02503608686451751</v>
      </c>
      <c r="G74" s="17">
        <f t="shared" si="12"/>
        <v>0.1328054289928864</v>
      </c>
      <c r="H74" s="10">
        <f t="shared" si="13"/>
        <v>34482</v>
      </c>
      <c r="I74" s="35">
        <f t="shared" si="14"/>
        <v>0.038202461301201404</v>
      </c>
      <c r="J74" s="3">
        <v>302609.3</v>
      </c>
      <c r="K74" s="14">
        <v>308349.6</v>
      </c>
      <c r="L74" s="35">
        <f t="shared" si="15"/>
        <v>0.01896934429972902</v>
      </c>
      <c r="M74" s="14">
        <f t="shared" si="16"/>
        <v>5740.299999999988</v>
      </c>
      <c r="N74" s="3"/>
    </row>
    <row r="75" spans="1:14" ht="15">
      <c r="A75" s="4">
        <v>84</v>
      </c>
      <c r="B75" s="7" t="s">
        <v>75</v>
      </c>
      <c r="C75" s="14">
        <v>9536</v>
      </c>
      <c r="D75" s="14">
        <v>10062</v>
      </c>
      <c r="E75" s="102">
        <v>9814</v>
      </c>
      <c r="F75" s="41">
        <f t="shared" si="11"/>
        <v>0.0008353732477292811</v>
      </c>
      <c r="G75" s="17">
        <f t="shared" si="12"/>
        <v>0.02915268456375839</v>
      </c>
      <c r="H75" s="10">
        <f t="shared" si="13"/>
        <v>278</v>
      </c>
      <c r="I75" s="35">
        <f t="shared" si="14"/>
        <v>0.0003079950189007015</v>
      </c>
      <c r="J75" s="3">
        <v>10400.83</v>
      </c>
      <c r="K75" s="14">
        <v>10335.11</v>
      </c>
      <c r="L75" s="35">
        <f t="shared" si="15"/>
        <v>-0.006318726486251515</v>
      </c>
      <c r="M75" s="14">
        <f t="shared" si="16"/>
        <v>-65.71999999999935</v>
      </c>
      <c r="N75" s="3"/>
    </row>
    <row r="76" spans="1:14" ht="15">
      <c r="A76" s="4">
        <v>85</v>
      </c>
      <c r="B76" s="7" t="s">
        <v>76</v>
      </c>
      <c r="C76" s="14">
        <v>414911</v>
      </c>
      <c r="D76" s="14">
        <v>489697</v>
      </c>
      <c r="E76" s="102">
        <v>493841</v>
      </c>
      <c r="F76" s="41">
        <f t="shared" si="11"/>
        <v>0.04203602608843244</v>
      </c>
      <c r="G76" s="17">
        <f t="shared" si="12"/>
        <v>0.1902335681628108</v>
      </c>
      <c r="H76" s="10">
        <f t="shared" si="13"/>
        <v>78930</v>
      </c>
      <c r="I76" s="35">
        <f t="shared" si="14"/>
        <v>0.08744621166126752</v>
      </c>
      <c r="J76" s="3">
        <v>506834.7</v>
      </c>
      <c r="K76" s="14">
        <v>515374.6</v>
      </c>
      <c r="L76" s="35">
        <f t="shared" si="15"/>
        <v>0.016849477748859667</v>
      </c>
      <c r="M76" s="14">
        <f t="shared" si="16"/>
        <v>8539.899999999965</v>
      </c>
      <c r="N76" s="3"/>
    </row>
    <row r="77" spans="1:14" ht="15">
      <c r="A77" s="4">
        <v>86</v>
      </c>
      <c r="B77" s="7" t="s">
        <v>77</v>
      </c>
      <c r="C77" s="14">
        <v>211305</v>
      </c>
      <c r="D77" s="14">
        <v>250891</v>
      </c>
      <c r="E77" s="102">
        <v>250112</v>
      </c>
      <c r="F77" s="41">
        <f t="shared" si="11"/>
        <v>0.02128967533483452</v>
      </c>
      <c r="G77" s="17">
        <f t="shared" si="12"/>
        <v>0.18365395991576158</v>
      </c>
      <c r="H77" s="10">
        <f t="shared" si="13"/>
        <v>38807</v>
      </c>
      <c r="I77" s="35">
        <f t="shared" si="14"/>
        <v>0.04299411042618534</v>
      </c>
      <c r="J77" s="3">
        <v>250112.9</v>
      </c>
      <c r="K77" s="14">
        <v>250544.2</v>
      </c>
      <c r="L77" s="35">
        <f t="shared" si="15"/>
        <v>0.0017244212513629544</v>
      </c>
      <c r="M77" s="14">
        <f t="shared" si="16"/>
        <v>431.30000000001746</v>
      </c>
      <c r="N77" s="3"/>
    </row>
    <row r="78" spans="1:14" ht="15">
      <c r="A78" s="4">
        <v>87</v>
      </c>
      <c r="B78" s="7" t="s">
        <v>78</v>
      </c>
      <c r="C78" s="14">
        <v>15770</v>
      </c>
      <c r="D78" s="14">
        <v>19668</v>
      </c>
      <c r="E78" s="102">
        <v>18830</v>
      </c>
      <c r="F78" s="41">
        <f t="shared" si="11"/>
        <v>0.0016028202827330716</v>
      </c>
      <c r="G78" s="17">
        <f t="shared" si="12"/>
        <v>0.19403931515535827</v>
      </c>
      <c r="H78" s="10">
        <f t="shared" si="13"/>
        <v>3060</v>
      </c>
      <c r="I78" s="35">
        <f t="shared" si="14"/>
        <v>0.0033901609994105996</v>
      </c>
      <c r="J78" s="3">
        <v>19337.58</v>
      </c>
      <c r="K78" s="14">
        <v>18635.26</v>
      </c>
      <c r="L78" s="35">
        <f t="shared" si="15"/>
        <v>-0.036318918913328516</v>
      </c>
      <c r="M78" s="14">
        <f t="shared" si="16"/>
        <v>-702.3200000000033</v>
      </c>
      <c r="N78" s="3"/>
    </row>
    <row r="79" spans="1:14" ht="15">
      <c r="A79" s="4">
        <v>88</v>
      </c>
      <c r="B79" s="7" t="s">
        <v>79</v>
      </c>
      <c r="C79" s="14">
        <v>27586</v>
      </c>
      <c r="D79" s="14">
        <v>30116</v>
      </c>
      <c r="E79" s="102">
        <v>30667</v>
      </c>
      <c r="F79" s="41">
        <f t="shared" si="11"/>
        <v>0.002610392438161185</v>
      </c>
      <c r="G79" s="17">
        <f t="shared" si="12"/>
        <v>0.1116870876531574</v>
      </c>
      <c r="H79" s="10">
        <f t="shared" si="13"/>
        <v>3081</v>
      </c>
      <c r="I79" s="35">
        <f t="shared" si="14"/>
        <v>0.003413426810190868</v>
      </c>
      <c r="J79" s="3">
        <v>29447.8</v>
      </c>
      <c r="K79" s="14">
        <v>30337.31</v>
      </c>
      <c r="L79" s="35">
        <f t="shared" si="15"/>
        <v>0.030206331203010143</v>
      </c>
      <c r="M79" s="14">
        <f t="shared" si="16"/>
        <v>889.510000000002</v>
      </c>
      <c r="N79" s="3"/>
    </row>
    <row r="80" spans="1:14" ht="15">
      <c r="A80" s="4">
        <v>90</v>
      </c>
      <c r="B80" s="7" t="s">
        <v>80</v>
      </c>
      <c r="C80" s="14">
        <v>9895</v>
      </c>
      <c r="D80" s="14">
        <v>10591</v>
      </c>
      <c r="E80" s="102">
        <v>10781</v>
      </c>
      <c r="F80" s="41">
        <f t="shared" si="11"/>
        <v>0.0009176848363327268</v>
      </c>
      <c r="G80" s="17">
        <f t="shared" si="12"/>
        <v>0.08954017180394139</v>
      </c>
      <c r="H80" s="10">
        <f t="shared" si="13"/>
        <v>886</v>
      </c>
      <c r="I80" s="35">
        <f t="shared" si="14"/>
        <v>0.0009815956357770558</v>
      </c>
      <c r="J80" s="3">
        <v>11029.89</v>
      </c>
      <c r="K80" s="14">
        <v>11224.01</v>
      </c>
      <c r="L80" s="35">
        <f t="shared" si="15"/>
        <v>0.017599450221171816</v>
      </c>
      <c r="M80" s="14">
        <f t="shared" si="16"/>
        <v>194.1200000000008</v>
      </c>
      <c r="N80" s="3"/>
    </row>
    <row r="81" spans="1:14" ht="15">
      <c r="A81" s="4">
        <v>91</v>
      </c>
      <c r="B81" s="7" t="s">
        <v>81</v>
      </c>
      <c r="C81" s="14">
        <v>1955</v>
      </c>
      <c r="D81" s="14">
        <v>1770</v>
      </c>
      <c r="E81" s="102">
        <v>2100</v>
      </c>
      <c r="F81" s="41">
        <f t="shared" si="11"/>
        <v>0.00017875319138287044</v>
      </c>
      <c r="G81" s="17">
        <f t="shared" si="12"/>
        <v>0.0741687979539642</v>
      </c>
      <c r="H81" s="10">
        <f t="shared" si="13"/>
        <v>145</v>
      </c>
      <c r="I81" s="35">
        <f t="shared" si="14"/>
        <v>0.000160644883958999</v>
      </c>
      <c r="J81" s="3">
        <v>1910.321</v>
      </c>
      <c r="K81" s="14">
        <v>1948.126</v>
      </c>
      <c r="L81" s="35">
        <f t="shared" si="15"/>
        <v>0.01978986777614865</v>
      </c>
      <c r="M81" s="14">
        <f t="shared" si="16"/>
        <v>37.805000000000064</v>
      </c>
      <c r="N81" s="3"/>
    </row>
    <row r="82" spans="1:14" ht="15">
      <c r="A82" s="4">
        <v>92</v>
      </c>
      <c r="B82" s="7" t="s">
        <v>82</v>
      </c>
      <c r="C82" s="14">
        <v>21623</v>
      </c>
      <c r="D82" s="14">
        <v>12794</v>
      </c>
      <c r="E82" s="102">
        <v>12693</v>
      </c>
      <c r="F82" s="41">
        <f t="shared" si="11"/>
        <v>0.001080435361058464</v>
      </c>
      <c r="G82" s="17">
        <f t="shared" si="12"/>
        <v>-0.4129861721315266</v>
      </c>
      <c r="H82" s="10">
        <f t="shared" si="13"/>
        <v>-8930</v>
      </c>
      <c r="I82" s="35">
        <f t="shared" si="14"/>
        <v>-0.009893509060371456</v>
      </c>
      <c r="J82" s="3">
        <v>13395.31</v>
      </c>
      <c r="K82" s="14">
        <v>12783.28</v>
      </c>
      <c r="L82" s="35">
        <f t="shared" si="15"/>
        <v>-0.04568987205223312</v>
      </c>
      <c r="M82" s="14">
        <f t="shared" si="16"/>
        <v>-612.0299999999988</v>
      </c>
      <c r="N82" s="3"/>
    </row>
    <row r="83" spans="1:14" ht="15">
      <c r="A83" s="4">
        <v>93</v>
      </c>
      <c r="B83" s="7" t="s">
        <v>83</v>
      </c>
      <c r="C83" s="14">
        <v>42226</v>
      </c>
      <c r="D83" s="14">
        <v>50125</v>
      </c>
      <c r="E83" s="102">
        <v>50466</v>
      </c>
      <c r="F83" s="41">
        <f t="shared" si="11"/>
        <v>0.004295694550632352</v>
      </c>
      <c r="G83" s="17">
        <f t="shared" si="12"/>
        <v>0.1951404348032018</v>
      </c>
      <c r="H83" s="10">
        <f t="shared" si="13"/>
        <v>8240</v>
      </c>
      <c r="I83" s="35">
        <f t="shared" si="14"/>
        <v>0.009129060991876908</v>
      </c>
      <c r="J83" s="3">
        <v>51127.6</v>
      </c>
      <c r="K83" s="14">
        <v>52192.26</v>
      </c>
      <c r="L83" s="35">
        <f t="shared" si="15"/>
        <v>0.02082358647775377</v>
      </c>
      <c r="M83" s="14">
        <f t="shared" si="16"/>
        <v>1064.6600000000035</v>
      </c>
      <c r="N83" s="3"/>
    </row>
    <row r="84" spans="1:14" ht="15">
      <c r="A84" s="4">
        <v>94</v>
      </c>
      <c r="B84" s="7" t="s">
        <v>84</v>
      </c>
      <c r="C84" s="14">
        <v>31932</v>
      </c>
      <c r="D84" s="14">
        <v>37096</v>
      </c>
      <c r="E84" s="102">
        <v>37392</v>
      </c>
      <c r="F84" s="41">
        <f t="shared" si="11"/>
        <v>0.003182828253422996</v>
      </c>
      <c r="G84" s="17">
        <f t="shared" si="12"/>
        <v>0.17098835024426906</v>
      </c>
      <c r="H84" s="10">
        <f t="shared" si="13"/>
        <v>5460</v>
      </c>
      <c r="I84" s="35">
        <f t="shared" si="14"/>
        <v>0.006049110802869893</v>
      </c>
      <c r="J84" s="3">
        <v>37709.21</v>
      </c>
      <c r="K84" s="14">
        <v>38399.02</v>
      </c>
      <c r="L84" s="35">
        <f t="shared" si="15"/>
        <v>0.0182928785832426</v>
      </c>
      <c r="M84" s="14">
        <f t="shared" si="16"/>
        <v>689.8099999999977</v>
      </c>
      <c r="N84" s="3"/>
    </row>
    <row r="85" spans="1:14" ht="15">
      <c r="A85" s="4">
        <v>95</v>
      </c>
      <c r="B85" s="7" t="s">
        <v>85</v>
      </c>
      <c r="C85" s="14">
        <v>79872</v>
      </c>
      <c r="D85" s="14">
        <v>70779</v>
      </c>
      <c r="E85" s="102">
        <v>70555</v>
      </c>
      <c r="F85" s="41">
        <f t="shared" si="11"/>
        <v>0.006005681627627821</v>
      </c>
      <c r="G85" s="17">
        <f t="shared" si="12"/>
        <v>-0.11664913862179487</v>
      </c>
      <c r="H85" s="10">
        <f t="shared" si="13"/>
        <v>-9317</v>
      </c>
      <c r="I85" s="35">
        <f t="shared" si="14"/>
        <v>-0.010322264716179266</v>
      </c>
      <c r="J85" s="3">
        <v>71834.69</v>
      </c>
      <c r="K85" s="14">
        <v>71314.23</v>
      </c>
      <c r="L85" s="35">
        <f t="shared" si="15"/>
        <v>-0.0072452459946581015</v>
      </c>
      <c r="M85" s="14">
        <f t="shared" si="16"/>
        <v>-520.4600000000064</v>
      </c>
      <c r="N85" s="3"/>
    </row>
    <row r="86" spans="1:14" ht="15">
      <c r="A86" s="4">
        <v>96</v>
      </c>
      <c r="B86" s="7" t="s">
        <v>86</v>
      </c>
      <c r="C86" s="14">
        <v>279873</v>
      </c>
      <c r="D86" s="14">
        <v>311870</v>
      </c>
      <c r="E86" s="102">
        <v>294743</v>
      </c>
      <c r="F86" s="41">
        <f t="shared" si="11"/>
        <v>0.025088691375124466</v>
      </c>
      <c r="G86" s="17">
        <f t="shared" si="12"/>
        <v>0.053131241670329045</v>
      </c>
      <c r="H86" s="10">
        <f t="shared" si="13"/>
        <v>14870</v>
      </c>
      <c r="I86" s="35">
        <f t="shared" si="14"/>
        <v>0.01647440982393321</v>
      </c>
      <c r="J86" s="3">
        <v>304133.5</v>
      </c>
      <c r="K86" s="14">
        <v>301564.4</v>
      </c>
      <c r="L86" s="35">
        <f t="shared" si="15"/>
        <v>-0.008447277264753724</v>
      </c>
      <c r="M86" s="14">
        <f t="shared" si="16"/>
        <v>-2569.0999999999767</v>
      </c>
      <c r="N86" s="3"/>
    </row>
    <row r="87" spans="1:14" ht="15">
      <c r="A87" s="4">
        <v>97</v>
      </c>
      <c r="B87" s="7" t="s">
        <v>87</v>
      </c>
      <c r="C87" s="14">
        <v>4497</v>
      </c>
      <c r="D87" s="14">
        <v>12109</v>
      </c>
      <c r="E87" s="102">
        <v>12967</v>
      </c>
      <c r="F87" s="41">
        <f t="shared" si="11"/>
        <v>0.0011037583965055624</v>
      </c>
      <c r="G87" s="17">
        <f t="shared" si="12"/>
        <v>1.8834778741383145</v>
      </c>
      <c r="H87" s="10">
        <f t="shared" si="13"/>
        <v>8470</v>
      </c>
      <c r="I87" s="35">
        <f t="shared" si="14"/>
        <v>0.009383877014708424</v>
      </c>
      <c r="J87" s="3">
        <v>11790.68</v>
      </c>
      <c r="K87" s="14">
        <v>12846.31</v>
      </c>
      <c r="L87" s="35">
        <f t="shared" si="15"/>
        <v>0.0895308837149341</v>
      </c>
      <c r="M87" s="14">
        <f t="shared" si="16"/>
        <v>1055.6299999999992</v>
      </c>
      <c r="N87" s="3"/>
    </row>
    <row r="88" spans="1:14" ht="15">
      <c r="A88" s="4">
        <v>98</v>
      </c>
      <c r="B88" s="7" t="s">
        <v>88</v>
      </c>
      <c r="C88" s="14">
        <v>2575</v>
      </c>
      <c r="D88" s="14">
        <v>1967</v>
      </c>
      <c r="E88" s="102">
        <v>1958</v>
      </c>
      <c r="F88" s="41">
        <f t="shared" si="11"/>
        <v>0.00016666607082269538</v>
      </c>
      <c r="G88" s="17">
        <f t="shared" si="12"/>
        <v>-0.2396116504854369</v>
      </c>
      <c r="H88" s="10">
        <f t="shared" si="13"/>
        <v>-617</v>
      </c>
      <c r="I88" s="35">
        <f t="shared" si="14"/>
        <v>-0.0006835716786393267</v>
      </c>
      <c r="J88" s="3">
        <v>1961.381</v>
      </c>
      <c r="K88" s="14">
        <v>2008.274</v>
      </c>
      <c r="L88" s="35">
        <f t="shared" si="15"/>
        <v>0.023908154509501112</v>
      </c>
      <c r="M88" s="14">
        <f t="shared" si="16"/>
        <v>46.8929999999998</v>
      </c>
      <c r="N88" s="3"/>
    </row>
    <row r="89" spans="1:14" ht="15.75" thickBot="1">
      <c r="A89" s="5">
        <v>99</v>
      </c>
      <c r="B89" s="8" t="s">
        <v>89</v>
      </c>
      <c r="C89" s="14">
        <v>3658</v>
      </c>
      <c r="D89" s="14">
        <v>3602</v>
      </c>
      <c r="E89" s="102">
        <v>3497</v>
      </c>
      <c r="F89" s="41">
        <f t="shared" si="11"/>
        <v>0.0002976666239361419</v>
      </c>
      <c r="G89" s="17">
        <f t="shared" si="12"/>
        <v>-0.04401312192454893</v>
      </c>
      <c r="H89" s="10">
        <f t="shared" si="13"/>
        <v>-161</v>
      </c>
      <c r="I89" s="66">
        <f t="shared" si="14"/>
        <v>-0.00017837121598206096</v>
      </c>
      <c r="J89" s="3">
        <v>3524.424</v>
      </c>
      <c r="K89" s="19">
        <v>3492.411</v>
      </c>
      <c r="L89" s="35">
        <f t="shared" si="15"/>
        <v>-0.009083186358962464</v>
      </c>
      <c r="M89" s="14">
        <f t="shared" si="16"/>
        <v>-32.01299999999992</v>
      </c>
      <c r="N89" s="3"/>
    </row>
    <row r="90" spans="1:14" s="65" customFormat="1" ht="15.75" thickBot="1">
      <c r="A90" s="163" t="s">
        <v>90</v>
      </c>
      <c r="B90" s="164"/>
      <c r="C90" s="55">
        <v>10845430</v>
      </c>
      <c r="D90" s="55">
        <v>11818115</v>
      </c>
      <c r="E90" s="55">
        <v>11748042</v>
      </c>
      <c r="F90" s="43">
        <f t="shared" si="11"/>
        <v>1</v>
      </c>
      <c r="G90" s="26">
        <f t="shared" si="12"/>
        <v>0.08322510034180296</v>
      </c>
      <c r="H90" s="55">
        <f t="shared" si="13"/>
        <v>902612</v>
      </c>
      <c r="I90" s="67">
        <f t="shared" si="14"/>
        <v>1</v>
      </c>
      <c r="J90" s="56">
        <v>12222903</v>
      </c>
      <c r="K90" s="55">
        <v>12322752</v>
      </c>
      <c r="L90" s="37">
        <f t="shared" si="15"/>
        <v>0.008169008622583358</v>
      </c>
      <c r="M90" s="14">
        <f t="shared" si="16"/>
        <v>99849</v>
      </c>
      <c r="N90" s="3"/>
    </row>
    <row r="91" spans="5:11" ht="15">
      <c r="E91" s="3"/>
      <c r="J91" s="98"/>
      <c r="K91" s="98"/>
    </row>
    <row r="92" ht="15">
      <c r="D92" s="3"/>
    </row>
  </sheetData>
  <sheetProtection/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5"/>
  <sheetViews>
    <sheetView zoomScalePageLayoutView="0" workbookViewId="0" topLeftCell="K1">
      <pane ySplit="1" topLeftCell="A2" activePane="bottomLeft" state="frozen"/>
      <selection pane="topLeft" activeCell="A1" sqref="A1"/>
      <selection pane="bottomLeft" activeCell="V1" sqref="V1"/>
    </sheetView>
  </sheetViews>
  <sheetFormatPr defaultColWidth="8.8515625" defaultRowHeight="15"/>
  <cols>
    <col min="1" max="1" width="13.7109375" style="0" bestFit="1" customWidth="1"/>
    <col min="2" max="2" width="34.421875" style="0" bestFit="1" customWidth="1"/>
    <col min="3" max="3" width="11.421875" style="0" bestFit="1" customWidth="1"/>
    <col min="4" max="4" width="12.00390625" style="0" bestFit="1" customWidth="1"/>
    <col min="5" max="5" width="11.421875" style="0" bestFit="1" customWidth="1"/>
    <col min="6" max="6" width="17.8515625" style="0" customWidth="1"/>
    <col min="7" max="7" width="27.140625" style="0" customWidth="1"/>
    <col min="8" max="8" width="26.421875" style="0" customWidth="1"/>
    <col min="9" max="9" width="20.421875" style="0" customWidth="1"/>
    <col min="10" max="11" width="21.28125" style="0" bestFit="1" customWidth="1"/>
    <col min="12" max="12" width="33.421875" style="0" customWidth="1"/>
    <col min="13" max="13" width="32.140625" style="0" customWidth="1"/>
  </cols>
  <sheetData>
    <row r="1" spans="1:13" ht="45.75" thickBot="1">
      <c r="A1" s="39" t="s">
        <v>1</v>
      </c>
      <c r="B1" s="18" t="s">
        <v>91</v>
      </c>
      <c r="C1" s="140">
        <v>40940</v>
      </c>
      <c r="D1" s="95">
        <v>41275</v>
      </c>
      <c r="E1" s="103">
        <v>41306</v>
      </c>
      <c r="F1" s="42" t="s">
        <v>285</v>
      </c>
      <c r="G1" s="119" t="s">
        <v>292</v>
      </c>
      <c r="H1" s="72" t="s">
        <v>293</v>
      </c>
      <c r="I1" s="42" t="s">
        <v>288</v>
      </c>
      <c r="J1" s="72" t="s">
        <v>284</v>
      </c>
      <c r="K1" s="122" t="s">
        <v>289</v>
      </c>
      <c r="L1" s="53" t="s">
        <v>294</v>
      </c>
      <c r="M1" s="15" t="s">
        <v>295</v>
      </c>
    </row>
    <row r="2" spans="1:14" ht="15">
      <c r="A2" s="97">
        <v>1</v>
      </c>
      <c r="B2" s="6" t="s">
        <v>2</v>
      </c>
      <c r="C2" s="14">
        <v>11742</v>
      </c>
      <c r="D2" s="13">
        <v>13212</v>
      </c>
      <c r="E2" s="101">
        <v>13290</v>
      </c>
      <c r="F2" s="40">
        <f aca="true" t="shared" si="0" ref="F2:F33">E2/$E$90</f>
        <v>0.00869480451083056</v>
      </c>
      <c r="G2" s="16">
        <f aca="true" t="shared" si="1" ref="G2:G33">(E2-C2)/C2</f>
        <v>0.1318344404701073</v>
      </c>
      <c r="H2" s="14">
        <f aca="true" t="shared" si="2" ref="H2:H33">E2-C2</f>
        <v>1548</v>
      </c>
      <c r="I2" s="45">
        <f aca="true" t="shared" si="3" ref="I2:I33">H2/$H$90</f>
        <v>0.017590509306606668</v>
      </c>
      <c r="J2" s="117">
        <v>13359.12</v>
      </c>
      <c r="K2" s="125">
        <v>13465.09</v>
      </c>
      <c r="L2" s="45">
        <f aca="true" t="shared" si="4" ref="L2:L33">(K2-J2)/J2</f>
        <v>0.007932408721532506</v>
      </c>
      <c r="M2" s="14">
        <f aca="true" t="shared" si="5" ref="M2:M33">K2-J2</f>
        <v>105.96999999999935</v>
      </c>
      <c r="N2" s="3"/>
    </row>
    <row r="3" spans="1:14" ht="15">
      <c r="A3" s="96">
        <v>2</v>
      </c>
      <c r="B3" s="7" t="s">
        <v>3</v>
      </c>
      <c r="C3" s="120">
        <v>1904</v>
      </c>
      <c r="D3" s="14">
        <v>2204</v>
      </c>
      <c r="E3" s="102">
        <v>2097</v>
      </c>
      <c r="F3" s="41">
        <f t="shared" si="0"/>
        <v>0.001371934165478682</v>
      </c>
      <c r="G3" s="17">
        <f t="shared" si="1"/>
        <v>0.1013655462184874</v>
      </c>
      <c r="H3" s="14">
        <f t="shared" si="2"/>
        <v>193</v>
      </c>
      <c r="I3" s="35">
        <f t="shared" si="3"/>
        <v>0.002193131974273312</v>
      </c>
      <c r="J3" s="117">
        <v>2467.815</v>
      </c>
      <c r="K3" s="117">
        <v>2451.394</v>
      </c>
      <c r="L3" s="35">
        <f t="shared" si="4"/>
        <v>-0.006654064425412875</v>
      </c>
      <c r="M3" s="14">
        <f t="shared" si="5"/>
        <v>-16.421000000000276</v>
      </c>
      <c r="N3" s="3"/>
    </row>
    <row r="4" spans="1:14" ht="15">
      <c r="A4" s="96">
        <v>3</v>
      </c>
      <c r="B4" s="7" t="s">
        <v>4</v>
      </c>
      <c r="C4" s="120">
        <v>1013</v>
      </c>
      <c r="D4" s="14">
        <v>1194</v>
      </c>
      <c r="E4" s="102">
        <v>1191</v>
      </c>
      <c r="F4" s="41">
        <f t="shared" si="0"/>
        <v>0.0007791957992775919</v>
      </c>
      <c r="G4" s="17">
        <f t="shared" si="1"/>
        <v>0.175715695952616</v>
      </c>
      <c r="H4" s="14">
        <f t="shared" si="2"/>
        <v>178</v>
      </c>
      <c r="I4" s="35">
        <f t="shared" si="3"/>
        <v>0.002022681302697666</v>
      </c>
      <c r="J4" s="117">
        <v>1161.752</v>
      </c>
      <c r="K4" s="117">
        <v>1170.005</v>
      </c>
      <c r="L4" s="35">
        <f t="shared" si="4"/>
        <v>0.007103925794834144</v>
      </c>
      <c r="M4" s="14">
        <f t="shared" si="5"/>
        <v>8.253000000000156</v>
      </c>
      <c r="N4" s="3"/>
    </row>
    <row r="5" spans="1:14" ht="15">
      <c r="A5" s="96">
        <v>5</v>
      </c>
      <c r="B5" s="7" t="s">
        <v>5</v>
      </c>
      <c r="C5" s="120">
        <v>694</v>
      </c>
      <c r="D5" s="14">
        <v>779</v>
      </c>
      <c r="E5" s="102">
        <v>765</v>
      </c>
      <c r="F5" s="41">
        <f t="shared" si="0"/>
        <v>0.0005004910045737682</v>
      </c>
      <c r="G5" s="17">
        <f t="shared" si="1"/>
        <v>0.10230547550432277</v>
      </c>
      <c r="H5" s="14">
        <f t="shared" si="2"/>
        <v>71</v>
      </c>
      <c r="I5" s="35">
        <f t="shared" si="3"/>
        <v>0.0008067998454580578</v>
      </c>
      <c r="J5" s="117">
        <v>770.8611</v>
      </c>
      <c r="K5" s="117">
        <v>779.5569</v>
      </c>
      <c r="L5" s="35">
        <f t="shared" si="4"/>
        <v>0.01128063149119871</v>
      </c>
      <c r="M5" s="14">
        <f t="shared" si="5"/>
        <v>8.695800000000077</v>
      </c>
      <c r="N5" s="3"/>
    </row>
    <row r="6" spans="1:14" ht="15">
      <c r="A6" s="96">
        <v>6</v>
      </c>
      <c r="B6" s="7" t="s">
        <v>6</v>
      </c>
      <c r="C6" s="120">
        <v>49</v>
      </c>
      <c r="D6" s="14">
        <v>51</v>
      </c>
      <c r="E6" s="102">
        <v>47</v>
      </c>
      <c r="F6" s="41">
        <f t="shared" si="0"/>
        <v>3.074912054244065E-05</v>
      </c>
      <c r="G6" s="17">
        <f t="shared" si="1"/>
        <v>-0.04081632653061224</v>
      </c>
      <c r="H6" s="14">
        <f t="shared" si="2"/>
        <v>-2</v>
      </c>
      <c r="I6" s="35">
        <f t="shared" si="3"/>
        <v>-2.2726756210086133E-05</v>
      </c>
      <c r="J6" s="117">
        <v>50.11051</v>
      </c>
      <c r="K6" s="117">
        <v>49.15465</v>
      </c>
      <c r="L6" s="35">
        <f t="shared" si="4"/>
        <v>-0.019075040345827677</v>
      </c>
      <c r="M6" s="14">
        <f t="shared" si="5"/>
        <v>-0.9558600000000013</v>
      </c>
      <c r="N6" s="3"/>
    </row>
    <row r="7" spans="1:14" ht="15">
      <c r="A7" s="96">
        <v>7</v>
      </c>
      <c r="B7" s="7" t="s">
        <v>7</v>
      </c>
      <c r="C7" s="120">
        <v>943</v>
      </c>
      <c r="D7" s="14">
        <v>944</v>
      </c>
      <c r="E7" s="102">
        <v>914</v>
      </c>
      <c r="F7" s="41">
        <f t="shared" si="0"/>
        <v>0.0005979722590593779</v>
      </c>
      <c r="G7" s="17">
        <f t="shared" si="1"/>
        <v>-0.030752916224814422</v>
      </c>
      <c r="H7" s="14">
        <f>E7-C7</f>
        <v>-29</v>
      </c>
      <c r="I7" s="35">
        <f t="shared" si="3"/>
        <v>-0.00032953796504624894</v>
      </c>
      <c r="J7" s="117">
        <v>984.2882</v>
      </c>
      <c r="K7" s="117">
        <v>951.9161</v>
      </c>
      <c r="L7" s="35">
        <f t="shared" si="4"/>
        <v>-0.03288884292222535</v>
      </c>
      <c r="M7" s="14">
        <f t="shared" si="5"/>
        <v>-32.37209999999993</v>
      </c>
      <c r="N7" s="3"/>
    </row>
    <row r="8" spans="1:14" ht="15">
      <c r="A8" s="96">
        <v>8</v>
      </c>
      <c r="B8" s="7" t="s">
        <v>8</v>
      </c>
      <c r="C8" s="120">
        <v>4294</v>
      </c>
      <c r="D8" s="14">
        <v>4532</v>
      </c>
      <c r="E8" s="102">
        <v>4476</v>
      </c>
      <c r="F8" s="41">
        <f t="shared" si="0"/>
        <v>0.002928363054212008</v>
      </c>
      <c r="G8" s="17">
        <f t="shared" si="1"/>
        <v>0.0423847228691197</v>
      </c>
      <c r="H8" s="14">
        <f t="shared" si="2"/>
        <v>182</v>
      </c>
      <c r="I8" s="35">
        <f>H8/$H$90</f>
        <v>0.0020681348151178384</v>
      </c>
      <c r="J8" s="117">
        <v>4656.046</v>
      </c>
      <c r="K8" s="117">
        <v>4667.815</v>
      </c>
      <c r="L8" s="35">
        <f>(K8-J8)/J8</f>
        <v>0.0025276812127713777</v>
      </c>
      <c r="M8" s="14">
        <f t="shared" si="5"/>
        <v>11.768999999999323</v>
      </c>
      <c r="N8" s="3"/>
    </row>
    <row r="9" spans="1:14" ht="15">
      <c r="A9" s="96">
        <v>9</v>
      </c>
      <c r="B9" s="7" t="s">
        <v>9</v>
      </c>
      <c r="C9" s="120">
        <v>258</v>
      </c>
      <c r="D9" s="14">
        <v>363</v>
      </c>
      <c r="E9" s="102">
        <v>358</v>
      </c>
      <c r="F9" s="41">
        <f t="shared" si="0"/>
        <v>0.00023421670540837777</v>
      </c>
      <c r="G9" s="17">
        <f>(E9-C9)/C9</f>
        <v>0.3875968992248062</v>
      </c>
      <c r="H9" s="14">
        <f t="shared" si="2"/>
        <v>100</v>
      </c>
      <c r="I9" s="35">
        <f t="shared" si="3"/>
        <v>0.0011363378105043067</v>
      </c>
      <c r="J9" s="117">
        <v>367.7549</v>
      </c>
      <c r="K9" s="117">
        <v>372.3387</v>
      </c>
      <c r="L9" s="35">
        <f t="shared" si="4"/>
        <v>0.012464279877712021</v>
      </c>
      <c r="M9" s="14">
        <f t="shared" si="5"/>
        <v>4.5837999999999965</v>
      </c>
      <c r="N9" s="3"/>
    </row>
    <row r="10" spans="1:14" ht="15">
      <c r="A10" s="4">
        <v>10</v>
      </c>
      <c r="B10" s="7" t="s">
        <v>10</v>
      </c>
      <c r="C10" s="120">
        <v>39519</v>
      </c>
      <c r="D10" s="14">
        <v>40237</v>
      </c>
      <c r="E10" s="102">
        <v>40197</v>
      </c>
      <c r="F10" s="41">
        <f t="shared" si="0"/>
        <v>0.02629834890307419</v>
      </c>
      <c r="G10" s="17">
        <f t="shared" si="1"/>
        <v>0.017156304562362407</v>
      </c>
      <c r="H10" s="14">
        <f t="shared" si="2"/>
        <v>678</v>
      </c>
      <c r="I10" s="35">
        <f t="shared" si="3"/>
        <v>0.0077043703552192</v>
      </c>
      <c r="J10" s="117">
        <v>40461.74</v>
      </c>
      <c r="K10" s="117">
        <v>40456.74</v>
      </c>
      <c r="L10" s="35">
        <f t="shared" si="4"/>
        <v>-0.00012357352896835382</v>
      </c>
      <c r="M10" s="14">
        <f t="shared" si="5"/>
        <v>-5</v>
      </c>
      <c r="N10" s="3"/>
    </row>
    <row r="11" spans="1:14" ht="15">
      <c r="A11" s="4">
        <v>11</v>
      </c>
      <c r="B11" s="7" t="s">
        <v>11</v>
      </c>
      <c r="C11" s="120">
        <v>571</v>
      </c>
      <c r="D11" s="14">
        <v>613</v>
      </c>
      <c r="E11" s="102">
        <v>608</v>
      </c>
      <c r="F11" s="41">
        <f t="shared" si="0"/>
        <v>0.0003977758572298706</v>
      </c>
      <c r="G11" s="17">
        <f t="shared" si="1"/>
        <v>0.0647985989492119</v>
      </c>
      <c r="H11" s="14">
        <f t="shared" si="2"/>
        <v>37</v>
      </c>
      <c r="I11" s="35">
        <f t="shared" si="3"/>
        <v>0.0004204449898865935</v>
      </c>
      <c r="J11" s="117">
        <v>613.6572</v>
      </c>
      <c r="K11" s="117">
        <v>613.4423</v>
      </c>
      <c r="L11" s="35">
        <f t="shared" si="4"/>
        <v>-0.00035019551632400507</v>
      </c>
      <c r="M11" s="14">
        <f t="shared" si="5"/>
        <v>-0.21489999999994325</v>
      </c>
      <c r="N11" s="3"/>
    </row>
    <row r="12" spans="1:14" ht="15">
      <c r="A12" s="4">
        <v>12</v>
      </c>
      <c r="B12" s="7" t="s">
        <v>12</v>
      </c>
      <c r="C12" s="120">
        <v>55</v>
      </c>
      <c r="D12" s="14">
        <v>54</v>
      </c>
      <c r="E12" s="102">
        <v>53</v>
      </c>
      <c r="F12" s="41">
        <f t="shared" si="0"/>
        <v>3.467454018615649E-05</v>
      </c>
      <c r="G12" s="17">
        <f t="shared" si="1"/>
        <v>-0.03636363636363636</v>
      </c>
      <c r="H12" s="14">
        <f t="shared" si="2"/>
        <v>-2</v>
      </c>
      <c r="I12" s="35">
        <f t="shared" si="3"/>
        <v>-2.2726756210086133E-05</v>
      </c>
      <c r="J12" s="117">
        <v>54.04065</v>
      </c>
      <c r="K12" s="117">
        <v>52.98292</v>
      </c>
      <c r="L12" s="35">
        <f t="shared" si="4"/>
        <v>-0.019572858579606268</v>
      </c>
      <c r="M12" s="14">
        <f t="shared" si="5"/>
        <v>-1.0577299999999994</v>
      </c>
      <c r="N12" s="3"/>
    </row>
    <row r="13" spans="1:14" ht="15">
      <c r="A13" s="4">
        <v>13</v>
      </c>
      <c r="B13" s="7" t="s">
        <v>13</v>
      </c>
      <c r="C13" s="120">
        <v>16367</v>
      </c>
      <c r="D13" s="14">
        <v>18055</v>
      </c>
      <c r="E13" s="102">
        <v>18080</v>
      </c>
      <c r="F13" s="41">
        <f t="shared" si="0"/>
        <v>0.011828597859730363</v>
      </c>
      <c r="G13" s="17">
        <f t="shared" si="1"/>
        <v>0.10466181951487749</v>
      </c>
      <c r="H13" s="14">
        <f t="shared" si="2"/>
        <v>1713</v>
      </c>
      <c r="I13" s="35">
        <f t="shared" si="3"/>
        <v>0.019465466693938775</v>
      </c>
      <c r="J13" s="117">
        <v>18247.16</v>
      </c>
      <c r="K13" s="117">
        <v>18188.63</v>
      </c>
      <c r="L13" s="35">
        <f t="shared" si="4"/>
        <v>-0.0032076224464518775</v>
      </c>
      <c r="M13" s="14">
        <f t="shared" si="5"/>
        <v>-58.529999999998836</v>
      </c>
      <c r="N13" s="3"/>
    </row>
    <row r="14" spans="1:14" ht="15">
      <c r="A14" s="4">
        <v>14</v>
      </c>
      <c r="B14" s="7" t="s">
        <v>14</v>
      </c>
      <c r="C14" s="120">
        <v>31027</v>
      </c>
      <c r="D14" s="14">
        <v>32885</v>
      </c>
      <c r="E14" s="102">
        <v>33086</v>
      </c>
      <c r="F14" s="41">
        <f t="shared" si="0"/>
        <v>0.02164607238866365</v>
      </c>
      <c r="G14" s="17">
        <f t="shared" si="1"/>
        <v>0.06636155606407322</v>
      </c>
      <c r="H14" s="14">
        <f t="shared" si="2"/>
        <v>2059</v>
      </c>
      <c r="I14" s="35">
        <f t="shared" si="3"/>
        <v>0.023397195518283675</v>
      </c>
      <c r="J14" s="117">
        <v>34037.11</v>
      </c>
      <c r="K14" s="117">
        <v>34166.85</v>
      </c>
      <c r="L14" s="35">
        <f t="shared" si="4"/>
        <v>0.003811721970519764</v>
      </c>
      <c r="M14" s="14">
        <f t="shared" si="5"/>
        <v>129.73999999999796</v>
      </c>
      <c r="N14" s="3"/>
    </row>
    <row r="15" spans="1:14" ht="15">
      <c r="A15" s="4">
        <v>15</v>
      </c>
      <c r="B15" s="7" t="s">
        <v>15</v>
      </c>
      <c r="C15" s="120">
        <v>5909</v>
      </c>
      <c r="D15" s="14">
        <v>6472</v>
      </c>
      <c r="E15" s="102">
        <v>6522</v>
      </c>
      <c r="F15" s="41">
        <f t="shared" si="0"/>
        <v>0.0042669311527191054</v>
      </c>
      <c r="G15" s="17">
        <f t="shared" si="1"/>
        <v>0.10374005753934676</v>
      </c>
      <c r="H15" s="14">
        <f t="shared" si="2"/>
        <v>613</v>
      </c>
      <c r="I15" s="35">
        <f t="shared" si="3"/>
        <v>0.0069657507783914005</v>
      </c>
      <c r="J15" s="117">
        <v>6577.993</v>
      </c>
      <c r="K15" s="117">
        <v>6619.65</v>
      </c>
      <c r="L15" s="35">
        <f t="shared" si="4"/>
        <v>0.006332782658783499</v>
      </c>
      <c r="M15" s="14">
        <f t="shared" si="5"/>
        <v>41.65699999999924</v>
      </c>
      <c r="N15" s="3"/>
    </row>
    <row r="16" spans="1:14" ht="15">
      <c r="A16" s="4">
        <v>16</v>
      </c>
      <c r="B16" s="7" t="s">
        <v>16</v>
      </c>
      <c r="C16" s="120">
        <v>11241</v>
      </c>
      <c r="D16" s="14">
        <v>10931</v>
      </c>
      <c r="E16" s="102">
        <v>10901</v>
      </c>
      <c r="F16" s="41">
        <f t="shared" si="0"/>
        <v>0.007131833256024374</v>
      </c>
      <c r="G16" s="17">
        <f t="shared" si="1"/>
        <v>-0.030246419357708387</v>
      </c>
      <c r="H16" s="14">
        <f t="shared" si="2"/>
        <v>-340</v>
      </c>
      <c r="I16" s="35">
        <f t="shared" si="3"/>
        <v>-0.0038635485557146428</v>
      </c>
      <c r="J16" s="117">
        <v>11174.12</v>
      </c>
      <c r="K16" s="117">
        <v>11134.83</v>
      </c>
      <c r="L16" s="35">
        <f t="shared" si="4"/>
        <v>-0.0035161605567150585</v>
      </c>
      <c r="M16" s="14">
        <f t="shared" si="5"/>
        <v>-39.29000000000087</v>
      </c>
      <c r="N16" s="3"/>
    </row>
    <row r="17" spans="1:14" ht="15">
      <c r="A17" s="4">
        <v>17</v>
      </c>
      <c r="B17" s="7" t="s">
        <v>17</v>
      </c>
      <c r="C17" s="120">
        <v>1951</v>
      </c>
      <c r="D17" s="14">
        <v>2003</v>
      </c>
      <c r="E17" s="102">
        <v>2009</v>
      </c>
      <c r="F17" s="41">
        <f t="shared" si="0"/>
        <v>0.0013143613440375166</v>
      </c>
      <c r="G17" s="17">
        <f t="shared" si="1"/>
        <v>0.02972834443874936</v>
      </c>
      <c r="H17" s="14">
        <f t="shared" si="2"/>
        <v>58</v>
      </c>
      <c r="I17" s="35">
        <f t="shared" si="3"/>
        <v>0.0006590759300924979</v>
      </c>
      <c r="J17" s="117">
        <v>2011.705</v>
      </c>
      <c r="K17" s="117">
        <v>2028.229</v>
      </c>
      <c r="L17" s="35">
        <f t="shared" si="4"/>
        <v>0.008213927986459304</v>
      </c>
      <c r="M17" s="14">
        <f t="shared" si="5"/>
        <v>16.524000000000115</v>
      </c>
      <c r="N17" s="3"/>
    </row>
    <row r="18" spans="1:14" ht="15">
      <c r="A18" s="4">
        <v>18</v>
      </c>
      <c r="B18" s="7" t="s">
        <v>18</v>
      </c>
      <c r="C18" s="120">
        <v>9176</v>
      </c>
      <c r="D18" s="14">
        <v>9172</v>
      </c>
      <c r="E18" s="102">
        <v>9234</v>
      </c>
      <c r="F18" s="41">
        <f t="shared" si="0"/>
        <v>0.00604122083167866</v>
      </c>
      <c r="G18" s="17">
        <f t="shared" si="1"/>
        <v>0.006320836965998256</v>
      </c>
      <c r="H18" s="14">
        <f t="shared" si="2"/>
        <v>58</v>
      </c>
      <c r="I18" s="35">
        <f t="shared" si="3"/>
        <v>0.0006590759300924979</v>
      </c>
      <c r="J18" s="117">
        <v>9297.648</v>
      </c>
      <c r="K18" s="117">
        <v>9299.634</v>
      </c>
      <c r="L18" s="35">
        <f t="shared" si="4"/>
        <v>0.00021360240783484016</v>
      </c>
      <c r="M18" s="14">
        <f t="shared" si="5"/>
        <v>1.9860000000007858</v>
      </c>
      <c r="N18" s="3"/>
    </row>
    <row r="19" spans="1:14" ht="15">
      <c r="A19" s="4">
        <v>19</v>
      </c>
      <c r="B19" s="7" t="s">
        <v>19</v>
      </c>
      <c r="C19" s="120">
        <v>374</v>
      </c>
      <c r="D19" s="14">
        <v>359</v>
      </c>
      <c r="E19" s="102">
        <v>358</v>
      </c>
      <c r="F19" s="41">
        <f t="shared" si="0"/>
        <v>0.00023421670540837777</v>
      </c>
      <c r="G19" s="17">
        <f t="shared" si="1"/>
        <v>-0.0427807486631016</v>
      </c>
      <c r="H19" s="14">
        <f t="shared" si="2"/>
        <v>-16</v>
      </c>
      <c r="I19" s="35">
        <f t="shared" si="3"/>
        <v>-0.00018181404968068906</v>
      </c>
      <c r="J19" s="117">
        <v>361.9645</v>
      </c>
      <c r="K19" s="117">
        <v>360.7968</v>
      </c>
      <c r="L19" s="35">
        <f t="shared" si="4"/>
        <v>-0.0032260069702967228</v>
      </c>
      <c r="M19" s="14">
        <f t="shared" si="5"/>
        <v>-1.167699999999968</v>
      </c>
      <c r="N19" s="3"/>
    </row>
    <row r="20" spans="1:14" ht="15">
      <c r="A20" s="4">
        <v>20</v>
      </c>
      <c r="B20" s="7" t="s">
        <v>20</v>
      </c>
      <c r="C20" s="120">
        <v>4490</v>
      </c>
      <c r="D20" s="14">
        <v>4452</v>
      </c>
      <c r="E20" s="102">
        <v>4432</v>
      </c>
      <c r="F20" s="41">
        <f t="shared" si="0"/>
        <v>0.002899576643491425</v>
      </c>
      <c r="G20" s="17">
        <f t="shared" si="1"/>
        <v>-0.012917594654788419</v>
      </c>
      <c r="H20" s="14">
        <f t="shared" si="2"/>
        <v>-58</v>
      </c>
      <c r="I20" s="35">
        <f t="shared" si="3"/>
        <v>-0.0006590759300924979</v>
      </c>
      <c r="J20" s="117">
        <v>4448.258</v>
      </c>
      <c r="K20" s="117">
        <v>4438.31</v>
      </c>
      <c r="L20" s="35">
        <f t="shared" si="4"/>
        <v>-0.0022363810732199912</v>
      </c>
      <c r="M20" s="14">
        <f t="shared" si="5"/>
        <v>-9.94799999999941</v>
      </c>
      <c r="N20" s="3"/>
    </row>
    <row r="21" spans="1:14" ht="15">
      <c r="A21" s="4">
        <v>21</v>
      </c>
      <c r="B21" s="7" t="s">
        <v>21</v>
      </c>
      <c r="C21" s="120">
        <v>219</v>
      </c>
      <c r="D21" s="14">
        <v>279</v>
      </c>
      <c r="E21" s="102">
        <v>284</v>
      </c>
      <c r="F21" s="41">
        <f t="shared" si="0"/>
        <v>0.00018580319646921588</v>
      </c>
      <c r="G21" s="17">
        <f t="shared" si="1"/>
        <v>0.2968036529680365</v>
      </c>
      <c r="H21" s="14">
        <f t="shared" si="2"/>
        <v>65</v>
      </c>
      <c r="I21" s="35">
        <f t="shared" si="3"/>
        <v>0.0007386195768277993</v>
      </c>
      <c r="J21" s="117">
        <v>281.5627</v>
      </c>
      <c r="K21" s="117">
        <v>282.8838</v>
      </c>
      <c r="L21" s="35">
        <f t="shared" si="4"/>
        <v>0.004692027743731684</v>
      </c>
      <c r="M21" s="14">
        <f t="shared" si="5"/>
        <v>1.3211000000000013</v>
      </c>
      <c r="N21" s="3"/>
    </row>
    <row r="22" spans="1:14" ht="15">
      <c r="A22" s="4">
        <v>22</v>
      </c>
      <c r="B22" s="7" t="s">
        <v>22</v>
      </c>
      <c r="C22" s="120">
        <v>11078</v>
      </c>
      <c r="D22" s="14">
        <v>11778</v>
      </c>
      <c r="E22" s="102">
        <v>11850</v>
      </c>
      <c r="F22" s="41">
        <f t="shared" si="0"/>
        <v>0.007752703796338761</v>
      </c>
      <c r="G22" s="17">
        <f t="shared" si="1"/>
        <v>0.06968766925437804</v>
      </c>
      <c r="H22" s="14">
        <f t="shared" si="2"/>
        <v>772</v>
      </c>
      <c r="I22" s="35">
        <f t="shared" si="3"/>
        <v>0.008772527897093247</v>
      </c>
      <c r="J22" s="117">
        <v>11893.2</v>
      </c>
      <c r="K22" s="117">
        <v>11961</v>
      </c>
      <c r="L22" s="35">
        <f t="shared" si="4"/>
        <v>0.005700736555342487</v>
      </c>
      <c r="M22" s="14">
        <f t="shared" si="5"/>
        <v>67.79999999999927</v>
      </c>
      <c r="N22" s="3"/>
    </row>
    <row r="23" spans="1:14" ht="15">
      <c r="A23" s="4">
        <v>23</v>
      </c>
      <c r="B23" s="7" t="s">
        <v>23</v>
      </c>
      <c r="C23" s="120">
        <v>12467</v>
      </c>
      <c r="D23" s="14">
        <v>12781</v>
      </c>
      <c r="E23" s="102">
        <v>12756</v>
      </c>
      <c r="F23" s="41">
        <f t="shared" si="0"/>
        <v>0.008345442162539851</v>
      </c>
      <c r="G23" s="17">
        <f t="shared" si="1"/>
        <v>0.023181198363680114</v>
      </c>
      <c r="H23" s="14">
        <f t="shared" si="2"/>
        <v>289</v>
      </c>
      <c r="I23" s="35">
        <f t="shared" si="3"/>
        <v>0.0032840162723574463</v>
      </c>
      <c r="J23" s="117">
        <v>13055.65</v>
      </c>
      <c r="K23" s="117">
        <v>13072.93</v>
      </c>
      <c r="L23" s="35">
        <f t="shared" si="4"/>
        <v>0.001323564893360396</v>
      </c>
      <c r="M23" s="14">
        <f t="shared" si="5"/>
        <v>17.280000000000655</v>
      </c>
      <c r="N23" s="3"/>
    </row>
    <row r="24" spans="1:14" ht="15">
      <c r="A24" s="4">
        <v>24</v>
      </c>
      <c r="B24" s="7" t="s">
        <v>24</v>
      </c>
      <c r="C24" s="120">
        <v>9037</v>
      </c>
      <c r="D24" s="14">
        <v>9097</v>
      </c>
      <c r="E24" s="102">
        <v>9072</v>
      </c>
      <c r="F24" s="41">
        <f t="shared" si="0"/>
        <v>0.005935234501298333</v>
      </c>
      <c r="G24" s="17">
        <f t="shared" si="1"/>
        <v>0.0038729666924864447</v>
      </c>
      <c r="H24" s="14">
        <f t="shared" si="2"/>
        <v>35</v>
      </c>
      <c r="I24" s="35">
        <f t="shared" si="3"/>
        <v>0.0003977182336765074</v>
      </c>
      <c r="J24" s="117">
        <v>9199.091</v>
      </c>
      <c r="K24" s="117">
        <v>9200.728</v>
      </c>
      <c r="L24" s="35">
        <f t="shared" si="4"/>
        <v>0.0001779523650759414</v>
      </c>
      <c r="M24" s="14">
        <f t="shared" si="5"/>
        <v>1.6369999999988067</v>
      </c>
      <c r="N24" s="3"/>
    </row>
    <row r="25" spans="1:14" ht="15">
      <c r="A25" s="4">
        <v>25</v>
      </c>
      <c r="B25" s="7" t="s">
        <v>25</v>
      </c>
      <c r="C25" s="120">
        <v>30467</v>
      </c>
      <c r="D25" s="14">
        <v>31297</v>
      </c>
      <c r="E25" s="102">
        <v>31361</v>
      </c>
      <c r="F25" s="41">
        <f t="shared" si="0"/>
        <v>0.02051751424109535</v>
      </c>
      <c r="G25" s="17">
        <f t="shared" si="1"/>
        <v>0.029343223815931994</v>
      </c>
      <c r="H25" s="14">
        <f t="shared" si="2"/>
        <v>894</v>
      </c>
      <c r="I25" s="35">
        <f t="shared" si="3"/>
        <v>0.010158860025908501</v>
      </c>
      <c r="J25" s="117">
        <v>31488.34</v>
      </c>
      <c r="K25" s="117">
        <v>31533.73</v>
      </c>
      <c r="L25" s="35">
        <f t="shared" si="4"/>
        <v>0.0014414859595646965</v>
      </c>
      <c r="M25" s="14">
        <f t="shared" si="5"/>
        <v>45.38999999999942</v>
      </c>
      <c r="N25" s="3"/>
    </row>
    <row r="26" spans="1:14" ht="15">
      <c r="A26" s="4">
        <v>26</v>
      </c>
      <c r="B26" s="7" t="s">
        <v>26</v>
      </c>
      <c r="C26" s="120">
        <v>2057</v>
      </c>
      <c r="D26" s="14">
        <v>1749</v>
      </c>
      <c r="E26" s="102">
        <v>1752</v>
      </c>
      <c r="F26" s="41">
        <f t="shared" si="0"/>
        <v>0.0011462225359650218</v>
      </c>
      <c r="G26" s="17">
        <f t="shared" si="1"/>
        <v>-0.1482741857073408</v>
      </c>
      <c r="H26" s="14">
        <f t="shared" si="2"/>
        <v>-305</v>
      </c>
      <c r="I26" s="35">
        <f t="shared" si="3"/>
        <v>-0.0034658303220381353</v>
      </c>
      <c r="J26" s="117">
        <v>1774.765</v>
      </c>
      <c r="K26" s="117">
        <v>1761.285</v>
      </c>
      <c r="L26" s="35">
        <f t="shared" si="4"/>
        <v>-0.007595371781616168</v>
      </c>
      <c r="M26" s="14">
        <f t="shared" si="5"/>
        <v>-13.480000000000018</v>
      </c>
      <c r="N26" s="3"/>
    </row>
    <row r="27" spans="1:14" ht="15">
      <c r="A27" s="4">
        <v>27</v>
      </c>
      <c r="B27" s="7" t="s">
        <v>27</v>
      </c>
      <c r="C27" s="120">
        <v>4606</v>
      </c>
      <c r="D27" s="14">
        <v>4672</v>
      </c>
      <c r="E27" s="102">
        <v>4668</v>
      </c>
      <c r="F27" s="41">
        <f t="shared" si="0"/>
        <v>0.0030539764828109144</v>
      </c>
      <c r="G27" s="17">
        <f t="shared" si="1"/>
        <v>0.013460703430308293</v>
      </c>
      <c r="H27" s="14">
        <f t="shared" si="2"/>
        <v>62</v>
      </c>
      <c r="I27" s="35">
        <f t="shared" si="3"/>
        <v>0.0007045294425126701</v>
      </c>
      <c r="J27" s="117">
        <v>4680.667</v>
      </c>
      <c r="K27" s="117">
        <v>4647.157</v>
      </c>
      <c r="L27" s="35">
        <f t="shared" si="4"/>
        <v>-0.007159236066141901</v>
      </c>
      <c r="M27" s="14">
        <f t="shared" si="5"/>
        <v>-33.51000000000022</v>
      </c>
      <c r="N27" s="3"/>
    </row>
    <row r="28" spans="1:14" ht="15">
      <c r="A28" s="4">
        <v>28</v>
      </c>
      <c r="B28" s="7" t="s">
        <v>28</v>
      </c>
      <c r="C28" s="120">
        <v>16117</v>
      </c>
      <c r="D28" s="14">
        <v>15712</v>
      </c>
      <c r="E28" s="102">
        <v>15712</v>
      </c>
      <c r="F28" s="41">
        <f t="shared" si="0"/>
        <v>0.010279365573677183</v>
      </c>
      <c r="G28" s="17">
        <f t="shared" si="1"/>
        <v>-0.025128746044549233</v>
      </c>
      <c r="H28" s="14">
        <f t="shared" si="2"/>
        <v>-405</v>
      </c>
      <c r="I28" s="35">
        <f t="shared" si="3"/>
        <v>-0.0046021681325424425</v>
      </c>
      <c r="J28" s="117">
        <v>15938.03</v>
      </c>
      <c r="K28" s="117">
        <v>15966.45</v>
      </c>
      <c r="L28" s="35">
        <f t="shared" si="4"/>
        <v>0.0017831563875836645</v>
      </c>
      <c r="M28" s="14">
        <f t="shared" si="5"/>
        <v>28.420000000000073</v>
      </c>
      <c r="N28" s="3"/>
    </row>
    <row r="29" spans="1:14" ht="15">
      <c r="A29" s="4">
        <v>29</v>
      </c>
      <c r="B29" s="7" t="s">
        <v>29</v>
      </c>
      <c r="C29" s="120">
        <v>2883</v>
      </c>
      <c r="D29" s="14">
        <v>3253</v>
      </c>
      <c r="E29" s="102">
        <v>3245</v>
      </c>
      <c r="F29" s="41">
        <f t="shared" si="0"/>
        <v>0.002122997790642977</v>
      </c>
      <c r="G29" s="17">
        <f t="shared" si="1"/>
        <v>0.1255636489767603</v>
      </c>
      <c r="H29" s="14">
        <f t="shared" si="2"/>
        <v>362</v>
      </c>
      <c r="I29" s="35">
        <f t="shared" si="3"/>
        <v>0.00411354287402559</v>
      </c>
      <c r="J29" s="117">
        <v>3244.805</v>
      </c>
      <c r="K29" s="117">
        <v>3249.697</v>
      </c>
      <c r="L29" s="35">
        <f t="shared" si="4"/>
        <v>0.0015076406748634448</v>
      </c>
      <c r="M29" s="14">
        <f t="shared" si="5"/>
        <v>4.89200000000028</v>
      </c>
      <c r="N29" s="3"/>
    </row>
    <row r="30" spans="1:14" ht="15">
      <c r="A30" s="4">
        <v>30</v>
      </c>
      <c r="B30" s="7" t="s">
        <v>30</v>
      </c>
      <c r="C30" s="120">
        <v>1029</v>
      </c>
      <c r="D30" s="14">
        <v>1098</v>
      </c>
      <c r="E30" s="102">
        <v>1103</v>
      </c>
      <c r="F30" s="41">
        <f t="shared" si="0"/>
        <v>0.0007216229778364264</v>
      </c>
      <c r="G30" s="17">
        <f t="shared" si="1"/>
        <v>0.07191448007774538</v>
      </c>
      <c r="H30" s="14">
        <f t="shared" si="2"/>
        <v>74</v>
      </c>
      <c r="I30" s="35">
        <f t="shared" si="3"/>
        <v>0.000840889979773187</v>
      </c>
      <c r="J30" s="117">
        <v>1118.984</v>
      </c>
      <c r="K30" s="117">
        <v>1140.252</v>
      </c>
      <c r="L30" s="35">
        <f t="shared" si="4"/>
        <v>0.01900652734981021</v>
      </c>
      <c r="M30" s="14">
        <f t="shared" si="5"/>
        <v>21.26800000000003</v>
      </c>
      <c r="N30" s="3"/>
    </row>
    <row r="31" spans="1:14" ht="15">
      <c r="A31" s="4">
        <v>31</v>
      </c>
      <c r="B31" s="7" t="s">
        <v>31</v>
      </c>
      <c r="C31" s="120">
        <v>17410</v>
      </c>
      <c r="D31" s="14">
        <v>19687</v>
      </c>
      <c r="E31" s="102">
        <v>19837</v>
      </c>
      <c r="F31" s="41">
        <f t="shared" si="0"/>
        <v>0.012978091578731815</v>
      </c>
      <c r="G31" s="17">
        <f t="shared" si="1"/>
        <v>0.13940264215967835</v>
      </c>
      <c r="H31" s="14">
        <f t="shared" si="2"/>
        <v>2427</v>
      </c>
      <c r="I31" s="35">
        <f t="shared" si="3"/>
        <v>0.027578918660939523</v>
      </c>
      <c r="J31" s="117">
        <v>19885.62</v>
      </c>
      <c r="K31" s="117">
        <v>20110.95</v>
      </c>
      <c r="L31" s="35">
        <f t="shared" si="4"/>
        <v>0.011331303726009134</v>
      </c>
      <c r="M31" s="14">
        <f t="shared" si="5"/>
        <v>225.33000000000175</v>
      </c>
      <c r="N31" s="3"/>
    </row>
    <row r="32" spans="1:14" ht="15">
      <c r="A32" s="4">
        <v>32</v>
      </c>
      <c r="B32" s="7" t="s">
        <v>32</v>
      </c>
      <c r="C32" s="120">
        <v>5504</v>
      </c>
      <c r="D32" s="14">
        <v>5752</v>
      </c>
      <c r="E32" s="102">
        <v>5790</v>
      </c>
      <c r="F32" s="41">
        <f t="shared" si="0"/>
        <v>0.0037880299561857743</v>
      </c>
      <c r="G32" s="17">
        <f t="shared" si="1"/>
        <v>0.051962209302325583</v>
      </c>
      <c r="H32" s="14">
        <f t="shared" si="2"/>
        <v>286</v>
      </c>
      <c r="I32" s="35">
        <f t="shared" si="3"/>
        <v>0.0032499261380423174</v>
      </c>
      <c r="J32" s="117">
        <v>5810.448</v>
      </c>
      <c r="K32" s="117">
        <v>5833.211</v>
      </c>
      <c r="L32" s="35">
        <f t="shared" si="4"/>
        <v>0.003917598092264128</v>
      </c>
      <c r="M32" s="14">
        <f t="shared" si="5"/>
        <v>22.76299999999992</v>
      </c>
      <c r="N32" s="3"/>
    </row>
    <row r="33" spans="1:14" ht="15">
      <c r="A33" s="4">
        <v>33</v>
      </c>
      <c r="B33" s="7" t="s">
        <v>33</v>
      </c>
      <c r="C33" s="120">
        <v>19421</v>
      </c>
      <c r="D33" s="14">
        <v>19549</v>
      </c>
      <c r="E33" s="102">
        <v>19515</v>
      </c>
      <c r="F33" s="41">
        <f t="shared" si="0"/>
        <v>0.012767427391185733</v>
      </c>
      <c r="G33" s="17">
        <f t="shared" si="1"/>
        <v>0.004840121517944493</v>
      </c>
      <c r="H33" s="14">
        <f t="shared" si="2"/>
        <v>94</v>
      </c>
      <c r="I33" s="35">
        <f t="shared" si="3"/>
        <v>0.0010681575418740484</v>
      </c>
      <c r="J33" s="117">
        <v>19720.32</v>
      </c>
      <c r="K33" s="117">
        <v>19717.72</v>
      </c>
      <c r="L33" s="35">
        <f t="shared" si="4"/>
        <v>-0.0001318437023333569</v>
      </c>
      <c r="M33" s="14">
        <f t="shared" si="5"/>
        <v>-2.599999999998545</v>
      </c>
      <c r="N33" s="3"/>
    </row>
    <row r="34" spans="1:14" ht="15">
      <c r="A34" s="4">
        <v>35</v>
      </c>
      <c r="B34" s="7" t="s">
        <v>34</v>
      </c>
      <c r="C34" s="120">
        <v>40169</v>
      </c>
      <c r="D34" s="14">
        <v>37289</v>
      </c>
      <c r="E34" s="102">
        <v>37275</v>
      </c>
      <c r="F34" s="41">
        <f aca="true" t="shared" si="6" ref="F34:F65">E34/$E$90</f>
        <v>0.024386669536584585</v>
      </c>
      <c r="G34" s="17">
        <f aca="true" t="shared" si="7" ref="G34:G65">(E34-C34)/C34</f>
        <v>-0.07204560730911898</v>
      </c>
      <c r="H34" s="14">
        <f aca="true" t="shared" si="8" ref="H34:H65">E34-C34</f>
        <v>-2894</v>
      </c>
      <c r="I34" s="35">
        <f aca="true" t="shared" si="9" ref="I34:I65">H34/$H$90</f>
        <v>-0.03288561623599463</v>
      </c>
      <c r="J34" s="117">
        <v>36439.22</v>
      </c>
      <c r="K34" s="117">
        <v>36282.76</v>
      </c>
      <c r="L34" s="35">
        <f aca="true" t="shared" si="10" ref="L34:L65">(K34-J34)/J34</f>
        <v>-0.0042937252773247924</v>
      </c>
      <c r="M34" s="14">
        <f aca="true" t="shared" si="11" ref="M34:M65">K34-J34</f>
        <v>-156.45999999999913</v>
      </c>
      <c r="N34" s="3"/>
    </row>
    <row r="35" spans="1:14" ht="15">
      <c r="A35" s="4">
        <v>36</v>
      </c>
      <c r="B35" s="7" t="s">
        <v>35</v>
      </c>
      <c r="C35" s="120">
        <v>1069</v>
      </c>
      <c r="D35" s="14">
        <v>1184</v>
      </c>
      <c r="E35" s="102">
        <v>1166</v>
      </c>
      <c r="F35" s="41">
        <f t="shared" si="6"/>
        <v>0.0007628398840954427</v>
      </c>
      <c r="G35" s="17">
        <f t="shared" si="7"/>
        <v>0.09073900841908325</v>
      </c>
      <c r="H35" s="14">
        <f t="shared" si="8"/>
        <v>97</v>
      </c>
      <c r="I35" s="35">
        <f t="shared" si="9"/>
        <v>0.0011022476761891776</v>
      </c>
      <c r="J35" s="117">
        <v>1271.221</v>
      </c>
      <c r="K35" s="117">
        <v>1269.15</v>
      </c>
      <c r="L35" s="35">
        <f t="shared" si="10"/>
        <v>-0.001629142375715877</v>
      </c>
      <c r="M35" s="14">
        <f t="shared" si="11"/>
        <v>-2.0709999999999127</v>
      </c>
      <c r="N35" s="3"/>
    </row>
    <row r="36" spans="1:14" ht="15">
      <c r="A36" s="4">
        <v>37</v>
      </c>
      <c r="B36" s="7" t="s">
        <v>36</v>
      </c>
      <c r="C36" s="120">
        <v>246</v>
      </c>
      <c r="D36" s="14">
        <v>283</v>
      </c>
      <c r="E36" s="102">
        <v>278</v>
      </c>
      <c r="F36" s="41">
        <f t="shared" si="6"/>
        <v>0.00018187777682550005</v>
      </c>
      <c r="G36" s="17">
        <f t="shared" si="7"/>
        <v>0.13008130081300814</v>
      </c>
      <c r="H36" s="14">
        <f t="shared" si="8"/>
        <v>32</v>
      </c>
      <c r="I36" s="35">
        <f t="shared" si="9"/>
        <v>0.00036362809936137813</v>
      </c>
      <c r="J36" s="117">
        <v>304.1221</v>
      </c>
      <c r="K36" s="117">
        <v>309.294</v>
      </c>
      <c r="L36" s="35">
        <f t="shared" si="10"/>
        <v>0.017005998577544985</v>
      </c>
      <c r="M36" s="14">
        <f t="shared" si="11"/>
        <v>5.171899999999994</v>
      </c>
      <c r="N36" s="3"/>
    </row>
    <row r="37" spans="1:14" ht="15">
      <c r="A37" s="4">
        <v>38</v>
      </c>
      <c r="B37" s="7" t="s">
        <v>37</v>
      </c>
      <c r="C37" s="120">
        <v>3048</v>
      </c>
      <c r="D37" s="14">
        <v>3399</v>
      </c>
      <c r="E37" s="102">
        <v>3377</v>
      </c>
      <c r="F37" s="41">
        <f t="shared" si="6"/>
        <v>0.0022093570228047255</v>
      </c>
      <c r="G37" s="17">
        <f t="shared" si="7"/>
        <v>0.10793963254593175</v>
      </c>
      <c r="H37" s="14">
        <f t="shared" si="8"/>
        <v>329</v>
      </c>
      <c r="I37" s="35">
        <f t="shared" si="9"/>
        <v>0.0037385513965591693</v>
      </c>
      <c r="J37" s="117">
        <v>3412.877</v>
      </c>
      <c r="K37" s="117">
        <v>3445.196</v>
      </c>
      <c r="L37" s="35">
        <f t="shared" si="10"/>
        <v>0.009469723051841588</v>
      </c>
      <c r="M37" s="14">
        <f t="shared" si="11"/>
        <v>32.31899999999996</v>
      </c>
      <c r="N37" s="3"/>
    </row>
    <row r="38" spans="1:14" ht="15">
      <c r="A38" s="4">
        <v>39</v>
      </c>
      <c r="B38" s="7" t="s">
        <v>38</v>
      </c>
      <c r="C38" s="120">
        <v>190</v>
      </c>
      <c r="D38" s="14">
        <v>178</v>
      </c>
      <c r="E38" s="102">
        <v>177</v>
      </c>
      <c r="F38" s="41">
        <f t="shared" si="6"/>
        <v>0.00011579987948961694</v>
      </c>
      <c r="G38" s="17">
        <f t="shared" si="7"/>
        <v>-0.06842105263157895</v>
      </c>
      <c r="H38" s="14">
        <f t="shared" si="8"/>
        <v>-13</v>
      </c>
      <c r="I38" s="35">
        <f t="shared" si="9"/>
        <v>-0.00014772391536555988</v>
      </c>
      <c r="J38" s="117">
        <v>186.1005</v>
      </c>
      <c r="K38" s="117">
        <v>183.1835</v>
      </c>
      <c r="L38" s="35">
        <f t="shared" si="10"/>
        <v>-0.01567432650637694</v>
      </c>
      <c r="M38" s="14">
        <f t="shared" si="11"/>
        <v>-2.9170000000000016</v>
      </c>
      <c r="N38" s="3"/>
    </row>
    <row r="39" spans="1:14" ht="15">
      <c r="A39" s="4">
        <v>41</v>
      </c>
      <c r="B39" s="7" t="s">
        <v>39</v>
      </c>
      <c r="C39" s="120">
        <v>108051</v>
      </c>
      <c r="D39" s="14">
        <v>110931</v>
      </c>
      <c r="E39" s="102">
        <v>109800</v>
      </c>
      <c r="F39" s="41">
        <f t="shared" si="6"/>
        <v>0.07183517947999966</v>
      </c>
      <c r="G39" s="17">
        <f t="shared" si="7"/>
        <v>0.01618680067745787</v>
      </c>
      <c r="H39" s="14">
        <f>E39-C39</f>
        <v>1749</v>
      </c>
      <c r="I39" s="35">
        <f t="shared" si="9"/>
        <v>0.019874548305720323</v>
      </c>
      <c r="J39" s="117">
        <v>116530.7</v>
      </c>
      <c r="K39" s="117">
        <v>116629.9</v>
      </c>
      <c r="L39" s="35">
        <f t="shared" si="10"/>
        <v>0.0008512778177767497</v>
      </c>
      <c r="M39" s="14">
        <f t="shared" si="11"/>
        <v>99.19999999999709</v>
      </c>
      <c r="N39" s="3"/>
    </row>
    <row r="40" spans="1:14" ht="15">
      <c r="A40" s="4">
        <v>42</v>
      </c>
      <c r="B40" s="7" t="s">
        <v>40</v>
      </c>
      <c r="C40" s="120">
        <v>10088</v>
      </c>
      <c r="D40" s="14">
        <v>11761</v>
      </c>
      <c r="E40" s="102">
        <v>11357</v>
      </c>
      <c r="F40" s="41">
        <f t="shared" si="6"/>
        <v>0.0074301651489467775</v>
      </c>
      <c r="G40" s="17">
        <f t="shared" si="7"/>
        <v>0.1257930214115781</v>
      </c>
      <c r="H40" s="14">
        <f t="shared" si="8"/>
        <v>1269</v>
      </c>
      <c r="I40" s="35">
        <f t="shared" si="9"/>
        <v>0.014420126815299653</v>
      </c>
      <c r="J40" s="117">
        <v>14339.91</v>
      </c>
      <c r="K40" s="117">
        <v>14531.9</v>
      </c>
      <c r="L40" s="35">
        <f t="shared" si="10"/>
        <v>0.013388508017135379</v>
      </c>
      <c r="M40" s="14">
        <f t="shared" si="11"/>
        <v>191.98999999999978</v>
      </c>
      <c r="N40" s="3"/>
    </row>
    <row r="41" spans="1:14" ht="15">
      <c r="A41" s="4">
        <v>43</v>
      </c>
      <c r="B41" s="7" t="s">
        <v>41</v>
      </c>
      <c r="C41" s="120">
        <v>46683</v>
      </c>
      <c r="D41" s="14">
        <v>52517</v>
      </c>
      <c r="E41" s="102">
        <v>52173</v>
      </c>
      <c r="F41" s="41">
        <f t="shared" si="6"/>
        <v>0.03413348651193099</v>
      </c>
      <c r="G41" s="17">
        <f t="shared" si="7"/>
        <v>0.11760169654906497</v>
      </c>
      <c r="H41" s="14">
        <f t="shared" si="8"/>
        <v>5490</v>
      </c>
      <c r="I41" s="35">
        <f t="shared" si="9"/>
        <v>0.062384945796686436</v>
      </c>
      <c r="J41" s="117">
        <v>54421.58</v>
      </c>
      <c r="K41" s="117">
        <v>54722.89</v>
      </c>
      <c r="L41" s="35">
        <f t="shared" si="10"/>
        <v>0.005536590448127336</v>
      </c>
      <c r="M41" s="14">
        <f t="shared" si="11"/>
        <v>301.3099999999977</v>
      </c>
      <c r="N41" s="3"/>
    </row>
    <row r="42" spans="1:14" ht="15">
      <c r="A42" s="4">
        <v>45</v>
      </c>
      <c r="B42" s="7" t="s">
        <v>42</v>
      </c>
      <c r="C42" s="120">
        <v>30398</v>
      </c>
      <c r="D42" s="14">
        <v>33997</v>
      </c>
      <c r="E42" s="102">
        <v>34345</v>
      </c>
      <c r="F42" s="41">
        <f t="shared" si="6"/>
        <v>0.02246975627723669</v>
      </c>
      <c r="G42" s="17">
        <f t="shared" si="7"/>
        <v>0.12984406868872952</v>
      </c>
      <c r="H42" s="14">
        <f t="shared" si="8"/>
        <v>3947</v>
      </c>
      <c r="I42" s="35">
        <f t="shared" si="9"/>
        <v>0.044851253380604986</v>
      </c>
      <c r="J42" s="117">
        <v>34173.56</v>
      </c>
      <c r="K42" s="117">
        <v>34266.83</v>
      </c>
      <c r="L42" s="35">
        <f t="shared" si="10"/>
        <v>0.002729303005013352</v>
      </c>
      <c r="M42" s="14">
        <f t="shared" si="11"/>
        <v>93.27000000000407</v>
      </c>
      <c r="N42" s="3"/>
    </row>
    <row r="43" spans="1:14" ht="15">
      <c r="A43" s="4">
        <v>46</v>
      </c>
      <c r="B43" s="7" t="s">
        <v>43</v>
      </c>
      <c r="C43" s="120">
        <v>92951</v>
      </c>
      <c r="D43" s="14">
        <v>95474</v>
      </c>
      <c r="E43" s="102">
        <v>95938</v>
      </c>
      <c r="F43" s="41">
        <f t="shared" si="6"/>
        <v>0.06276615162980152</v>
      </c>
      <c r="G43" s="17">
        <f t="shared" si="7"/>
        <v>0.0321352110251638</v>
      </c>
      <c r="H43" s="14">
        <f t="shared" si="8"/>
        <v>2987</v>
      </c>
      <c r="I43" s="35">
        <f t="shared" si="9"/>
        <v>0.033942410399763645</v>
      </c>
      <c r="J43" s="117">
        <v>96201.69</v>
      </c>
      <c r="K43" s="117">
        <v>96446.28</v>
      </c>
      <c r="L43" s="35">
        <f t="shared" si="10"/>
        <v>0.002542470927485749</v>
      </c>
      <c r="M43" s="14">
        <f t="shared" si="11"/>
        <v>244.5899999999965</v>
      </c>
      <c r="N43" s="3"/>
    </row>
    <row r="44" spans="1:14" ht="15">
      <c r="A44" s="4">
        <v>47</v>
      </c>
      <c r="B44" s="7" t="s">
        <v>44</v>
      </c>
      <c r="C44" s="120">
        <v>253388</v>
      </c>
      <c r="D44" s="14">
        <v>262273</v>
      </c>
      <c r="E44" s="102">
        <v>265952</v>
      </c>
      <c r="F44" s="41">
        <f t="shared" si="6"/>
        <v>0.17399553418091868</v>
      </c>
      <c r="G44" s="17">
        <f t="shared" si="7"/>
        <v>0.0495840371288301</v>
      </c>
      <c r="H44" s="14">
        <f t="shared" si="8"/>
        <v>12564</v>
      </c>
      <c r="I44" s="35">
        <f t="shared" si="9"/>
        <v>0.1427694825117611</v>
      </c>
      <c r="J44" s="117">
        <v>266084.1</v>
      </c>
      <c r="K44" s="117">
        <v>268491</v>
      </c>
      <c r="L44" s="35">
        <f t="shared" si="10"/>
        <v>0.009045636323252775</v>
      </c>
      <c r="M44" s="14">
        <f t="shared" si="11"/>
        <v>2406.9000000000233</v>
      </c>
      <c r="N44" s="3"/>
    </row>
    <row r="45" spans="1:14" ht="15">
      <c r="A45" s="4">
        <v>49</v>
      </c>
      <c r="B45" s="7" t="s">
        <v>45</v>
      </c>
      <c r="C45" s="120">
        <v>111425</v>
      </c>
      <c r="D45" s="14">
        <v>119819</v>
      </c>
      <c r="E45" s="102">
        <v>119964</v>
      </c>
      <c r="F45" s="41">
        <f t="shared" si="6"/>
        <v>0.07848484035645427</v>
      </c>
      <c r="G45" s="17">
        <f t="shared" si="7"/>
        <v>0.07663450751626655</v>
      </c>
      <c r="H45" s="14">
        <f t="shared" si="8"/>
        <v>8539</v>
      </c>
      <c r="I45" s="35">
        <f t="shared" si="9"/>
        <v>0.09703188563896276</v>
      </c>
      <c r="J45" s="117">
        <v>119969.1</v>
      </c>
      <c r="K45" s="117">
        <v>120683</v>
      </c>
      <c r="L45" s="35">
        <f t="shared" si="10"/>
        <v>0.005950698971651818</v>
      </c>
      <c r="M45" s="14">
        <f t="shared" si="11"/>
        <v>713.8999999999942</v>
      </c>
      <c r="N45" s="3"/>
    </row>
    <row r="46" spans="1:14" ht="15">
      <c r="A46" s="4">
        <v>50</v>
      </c>
      <c r="B46" s="7" t="s">
        <v>46</v>
      </c>
      <c r="C46" s="120">
        <v>2095</v>
      </c>
      <c r="D46" s="14">
        <v>2498</v>
      </c>
      <c r="E46" s="102">
        <v>2496</v>
      </c>
      <c r="F46" s="41">
        <f t="shared" si="6"/>
        <v>0.0016329745717857847</v>
      </c>
      <c r="G46" s="17">
        <f t="shared" si="7"/>
        <v>0.19140811455847256</v>
      </c>
      <c r="H46" s="14">
        <f t="shared" si="8"/>
        <v>401</v>
      </c>
      <c r="I46" s="35">
        <f t="shared" si="9"/>
        <v>0.00455671462012227</v>
      </c>
      <c r="J46" s="117">
        <v>2725.027</v>
      </c>
      <c r="K46" s="117">
        <v>2753.909</v>
      </c>
      <c r="L46" s="35">
        <f t="shared" si="10"/>
        <v>0.010598794066994589</v>
      </c>
      <c r="M46" s="14">
        <f t="shared" si="11"/>
        <v>28.882000000000062</v>
      </c>
      <c r="N46" s="3"/>
    </row>
    <row r="47" spans="1:14" ht="15">
      <c r="A47" s="4">
        <v>51</v>
      </c>
      <c r="B47" s="7" t="s">
        <v>47</v>
      </c>
      <c r="C47" s="120">
        <v>160</v>
      </c>
      <c r="D47" s="14">
        <v>231</v>
      </c>
      <c r="E47" s="102">
        <v>230</v>
      </c>
      <c r="F47" s="41">
        <f t="shared" si="6"/>
        <v>0.00015047441967577343</v>
      </c>
      <c r="G47" s="17">
        <f t="shared" si="7"/>
        <v>0.4375</v>
      </c>
      <c r="H47" s="14">
        <f t="shared" si="8"/>
        <v>70</v>
      </c>
      <c r="I47" s="35">
        <f t="shared" si="9"/>
        <v>0.0007954364673530147</v>
      </c>
      <c r="J47" s="117">
        <v>231.1525</v>
      </c>
      <c r="K47" s="117">
        <v>229.2357</v>
      </c>
      <c r="L47" s="35">
        <f t="shared" si="10"/>
        <v>-0.008292361103600415</v>
      </c>
      <c r="M47" s="14">
        <f t="shared" si="11"/>
        <v>-1.916799999999995</v>
      </c>
      <c r="N47" s="3"/>
    </row>
    <row r="48" spans="1:14" ht="15">
      <c r="A48" s="4">
        <v>52</v>
      </c>
      <c r="B48" s="7" t="s">
        <v>48</v>
      </c>
      <c r="C48" s="120">
        <v>15969</v>
      </c>
      <c r="D48" s="14">
        <v>16858</v>
      </c>
      <c r="E48" s="102">
        <v>16873</v>
      </c>
      <c r="F48" s="41">
        <f t="shared" si="6"/>
        <v>0.011038934274736196</v>
      </c>
      <c r="G48" s="17">
        <f t="shared" si="7"/>
        <v>0.05660968125743628</v>
      </c>
      <c r="H48" s="14">
        <f t="shared" si="8"/>
        <v>904</v>
      </c>
      <c r="I48" s="35">
        <f t="shared" si="9"/>
        <v>0.010272493806958933</v>
      </c>
      <c r="J48" s="117">
        <v>16987.56</v>
      </c>
      <c r="K48" s="117">
        <v>17104.07</v>
      </c>
      <c r="L48" s="35">
        <f t="shared" si="10"/>
        <v>0.006858548255311439</v>
      </c>
      <c r="M48" s="14">
        <f t="shared" si="11"/>
        <v>116.5099999999984</v>
      </c>
      <c r="N48" s="3"/>
    </row>
    <row r="49" spans="1:14" ht="15">
      <c r="A49" s="4">
        <v>53</v>
      </c>
      <c r="B49" s="7" t="s">
        <v>49</v>
      </c>
      <c r="C49" s="120">
        <v>1708</v>
      </c>
      <c r="D49" s="14">
        <v>1814</v>
      </c>
      <c r="E49" s="102">
        <v>1864</v>
      </c>
      <c r="F49" s="41">
        <f t="shared" si="6"/>
        <v>0.0012194970359810508</v>
      </c>
      <c r="G49" s="17">
        <f t="shared" si="7"/>
        <v>0.09133489461358314</v>
      </c>
      <c r="H49" s="14">
        <f t="shared" si="8"/>
        <v>156</v>
      </c>
      <c r="I49" s="35">
        <f t="shared" si="9"/>
        <v>0.0017726869843867185</v>
      </c>
      <c r="J49" s="117">
        <v>1820.815</v>
      </c>
      <c r="K49" s="117">
        <v>1855.041</v>
      </c>
      <c r="L49" s="35">
        <f t="shared" si="10"/>
        <v>0.018797077133042007</v>
      </c>
      <c r="M49" s="14">
        <f t="shared" si="11"/>
        <v>34.225999999999885</v>
      </c>
      <c r="N49" s="3"/>
    </row>
    <row r="50" spans="1:14" ht="15">
      <c r="A50" s="4">
        <v>55</v>
      </c>
      <c r="B50" s="7" t="s">
        <v>50</v>
      </c>
      <c r="C50" s="120">
        <v>12315</v>
      </c>
      <c r="D50" s="14">
        <v>14006</v>
      </c>
      <c r="E50" s="102">
        <v>13994</v>
      </c>
      <c r="F50" s="41">
        <f t="shared" si="6"/>
        <v>0.009155387082359884</v>
      </c>
      <c r="G50" s="17">
        <f t="shared" si="7"/>
        <v>0.1363377994315875</v>
      </c>
      <c r="H50" s="14">
        <f t="shared" si="8"/>
        <v>1679</v>
      </c>
      <c r="I50" s="35">
        <f t="shared" si="9"/>
        <v>0.01907911183836731</v>
      </c>
      <c r="J50" s="117">
        <v>14261.62</v>
      </c>
      <c r="K50" s="117">
        <v>14365.07</v>
      </c>
      <c r="L50" s="35">
        <f t="shared" si="10"/>
        <v>0.0072537341480139635</v>
      </c>
      <c r="M50" s="14">
        <f t="shared" si="11"/>
        <v>103.44999999999891</v>
      </c>
      <c r="N50" s="3"/>
    </row>
    <row r="51" spans="1:14" ht="15">
      <c r="A51" s="4">
        <v>56</v>
      </c>
      <c r="B51" s="7" t="s">
        <v>51</v>
      </c>
      <c r="C51" s="120">
        <v>71448</v>
      </c>
      <c r="D51" s="14">
        <v>81089</v>
      </c>
      <c r="E51" s="102">
        <v>81557</v>
      </c>
      <c r="F51" s="41">
        <f t="shared" si="6"/>
        <v>0.05335757498042197</v>
      </c>
      <c r="G51" s="17">
        <f t="shared" si="7"/>
        <v>0.14148751539581234</v>
      </c>
      <c r="H51" s="14">
        <f t="shared" si="8"/>
        <v>10109</v>
      </c>
      <c r="I51" s="35">
        <f t="shared" si="9"/>
        <v>0.11487238926388037</v>
      </c>
      <c r="J51" s="117">
        <v>81623.75</v>
      </c>
      <c r="K51" s="117">
        <v>82596.25</v>
      </c>
      <c r="L51" s="35">
        <f t="shared" si="10"/>
        <v>0.01191442441691297</v>
      </c>
      <c r="M51" s="14">
        <f t="shared" si="11"/>
        <v>972.5</v>
      </c>
      <c r="N51" s="3"/>
    </row>
    <row r="52" spans="1:14" ht="15">
      <c r="A52" s="4">
        <v>58</v>
      </c>
      <c r="B52" s="7" t="s">
        <v>52</v>
      </c>
      <c r="C52" s="120">
        <v>1511</v>
      </c>
      <c r="D52" s="14">
        <v>1696</v>
      </c>
      <c r="E52" s="102">
        <v>1757</v>
      </c>
      <c r="F52" s="41">
        <f t="shared" si="6"/>
        <v>0.0011494937190014518</v>
      </c>
      <c r="G52" s="17">
        <f t="shared" si="7"/>
        <v>0.1628060886829914</v>
      </c>
      <c r="H52" s="14">
        <f t="shared" si="8"/>
        <v>246</v>
      </c>
      <c r="I52" s="35">
        <f t="shared" si="9"/>
        <v>0.0027953910138405944</v>
      </c>
      <c r="J52" s="117">
        <v>1688.804</v>
      </c>
      <c r="K52" s="117">
        <v>1718.842</v>
      </c>
      <c r="L52" s="35">
        <f t="shared" si="10"/>
        <v>0.01778655190300355</v>
      </c>
      <c r="M52" s="14">
        <f t="shared" si="11"/>
        <v>30.03800000000001</v>
      </c>
      <c r="N52" s="3"/>
    </row>
    <row r="53" spans="1:14" ht="15">
      <c r="A53" s="4">
        <v>59</v>
      </c>
      <c r="B53" s="7" t="s">
        <v>53</v>
      </c>
      <c r="C53" s="120">
        <v>1654</v>
      </c>
      <c r="D53" s="14">
        <v>1763</v>
      </c>
      <c r="E53" s="102">
        <v>1783</v>
      </c>
      <c r="F53" s="41">
        <f t="shared" si="6"/>
        <v>0.001166503870790887</v>
      </c>
      <c r="G53" s="17">
        <f t="shared" si="7"/>
        <v>0.07799274486094317</v>
      </c>
      <c r="H53" s="14">
        <f t="shared" si="8"/>
        <v>129</v>
      </c>
      <c r="I53" s="35">
        <f t="shared" si="9"/>
        <v>0.0014658757755505556</v>
      </c>
      <c r="J53" s="117">
        <v>1776.544</v>
      </c>
      <c r="K53" s="117">
        <v>1794.242</v>
      </c>
      <c r="L53" s="35">
        <f t="shared" si="10"/>
        <v>0.009962038654826373</v>
      </c>
      <c r="M53" s="14">
        <f t="shared" si="11"/>
        <v>17.697999999999865</v>
      </c>
      <c r="N53" s="3"/>
    </row>
    <row r="54" spans="1:14" ht="15">
      <c r="A54" s="4">
        <v>60</v>
      </c>
      <c r="B54" s="7" t="s">
        <v>54</v>
      </c>
      <c r="C54" s="120">
        <v>529</v>
      </c>
      <c r="D54" s="14">
        <v>632</v>
      </c>
      <c r="E54" s="102">
        <v>652</v>
      </c>
      <c r="F54" s="41">
        <f t="shared" si="6"/>
        <v>0.00042656226795045334</v>
      </c>
      <c r="G54" s="17">
        <f t="shared" si="7"/>
        <v>0.23251417769376181</v>
      </c>
      <c r="H54" s="14">
        <f t="shared" si="8"/>
        <v>123</v>
      </c>
      <c r="I54" s="35">
        <f t="shared" si="9"/>
        <v>0.0013976955069202972</v>
      </c>
      <c r="J54" s="117">
        <v>630.5639</v>
      </c>
      <c r="K54" s="117">
        <v>651.3458</v>
      </c>
      <c r="L54" s="35">
        <f t="shared" si="10"/>
        <v>0.032957643150837</v>
      </c>
      <c r="M54" s="14">
        <f t="shared" si="11"/>
        <v>20.781900000000064</v>
      </c>
      <c r="N54" s="3"/>
    </row>
    <row r="55" spans="1:14" ht="15">
      <c r="A55" s="4">
        <v>61</v>
      </c>
      <c r="B55" s="7" t="s">
        <v>55</v>
      </c>
      <c r="C55" s="120">
        <v>2392</v>
      </c>
      <c r="D55" s="14">
        <v>3054</v>
      </c>
      <c r="E55" s="102">
        <v>3063</v>
      </c>
      <c r="F55" s="41">
        <f t="shared" si="6"/>
        <v>0.0020039267281169305</v>
      </c>
      <c r="G55" s="17">
        <f t="shared" si="7"/>
        <v>0.28051839464882944</v>
      </c>
      <c r="H55" s="14">
        <f t="shared" si="8"/>
        <v>671</v>
      </c>
      <c r="I55" s="35">
        <f t="shared" si="9"/>
        <v>0.007624826708483898</v>
      </c>
      <c r="J55" s="117">
        <v>3056.592</v>
      </c>
      <c r="K55" s="117">
        <v>3053.839</v>
      </c>
      <c r="L55" s="35">
        <f t="shared" si="10"/>
        <v>-0.0009006763087779319</v>
      </c>
      <c r="M55" s="14">
        <f t="shared" si="11"/>
        <v>-2.7530000000001564</v>
      </c>
      <c r="N55" s="3"/>
    </row>
    <row r="56" spans="1:14" ht="15">
      <c r="A56" s="4">
        <v>62</v>
      </c>
      <c r="B56" s="7" t="s">
        <v>56</v>
      </c>
      <c r="C56" s="120">
        <v>4486</v>
      </c>
      <c r="D56" s="14">
        <v>5402</v>
      </c>
      <c r="E56" s="102">
        <v>5412</v>
      </c>
      <c r="F56" s="41">
        <f t="shared" si="6"/>
        <v>0.003540728518631677</v>
      </c>
      <c r="G56" s="17">
        <f t="shared" si="7"/>
        <v>0.20641997325011147</v>
      </c>
      <c r="H56" s="14">
        <f t="shared" si="8"/>
        <v>926</v>
      </c>
      <c r="I56" s="35">
        <f t="shared" si="9"/>
        <v>0.01052248812526988</v>
      </c>
      <c r="J56" s="117">
        <v>5425.727</v>
      </c>
      <c r="K56" s="117">
        <v>5467.898</v>
      </c>
      <c r="L56" s="35">
        <f t="shared" si="10"/>
        <v>0.007772414646000486</v>
      </c>
      <c r="M56" s="14">
        <f t="shared" si="11"/>
        <v>42.17100000000028</v>
      </c>
      <c r="N56" s="3"/>
    </row>
    <row r="57" spans="1:14" ht="15">
      <c r="A57" s="4">
        <v>63</v>
      </c>
      <c r="B57" s="7" t="s">
        <v>57</v>
      </c>
      <c r="C57" s="120">
        <v>1789</v>
      </c>
      <c r="D57" s="14">
        <v>1978</v>
      </c>
      <c r="E57" s="102">
        <v>2020</v>
      </c>
      <c r="F57" s="41">
        <f t="shared" si="6"/>
        <v>0.0013215579467176623</v>
      </c>
      <c r="G57" s="17">
        <f t="shared" si="7"/>
        <v>0.1291224147568474</v>
      </c>
      <c r="H57" s="14">
        <f t="shared" si="8"/>
        <v>231</v>
      </c>
      <c r="I57" s="35">
        <f t="shared" si="9"/>
        <v>0.0026249403422649487</v>
      </c>
      <c r="J57" s="117">
        <v>1992.45</v>
      </c>
      <c r="K57" s="117">
        <v>2009.52</v>
      </c>
      <c r="L57" s="35">
        <f t="shared" si="10"/>
        <v>0.008567341714973994</v>
      </c>
      <c r="M57" s="14">
        <f t="shared" si="11"/>
        <v>17.069999999999936</v>
      </c>
      <c r="N57" s="3"/>
    </row>
    <row r="58" spans="1:14" ht="15">
      <c r="A58" s="4">
        <v>64</v>
      </c>
      <c r="B58" s="7" t="s">
        <v>58</v>
      </c>
      <c r="C58" s="120">
        <v>7177</v>
      </c>
      <c r="D58" s="14">
        <v>7197</v>
      </c>
      <c r="E58" s="102">
        <v>7197</v>
      </c>
      <c r="F58" s="41">
        <f t="shared" si="6"/>
        <v>0.004708540862637136</v>
      </c>
      <c r="G58" s="17">
        <f t="shared" si="7"/>
        <v>0.002786679671171799</v>
      </c>
      <c r="H58" s="14">
        <f t="shared" si="8"/>
        <v>20</v>
      </c>
      <c r="I58" s="35">
        <f t="shared" si="9"/>
        <v>0.00022726756210086134</v>
      </c>
      <c r="J58" s="117">
        <v>7172.359</v>
      </c>
      <c r="K58" s="117">
        <v>7167.279</v>
      </c>
      <c r="L58" s="35">
        <f t="shared" si="10"/>
        <v>-0.0007082746415788623</v>
      </c>
      <c r="M58" s="14">
        <f t="shared" si="11"/>
        <v>-5.079999999999927</v>
      </c>
      <c r="N58" s="3"/>
    </row>
    <row r="59" spans="1:14" ht="15">
      <c r="A59" s="4">
        <v>65</v>
      </c>
      <c r="B59" s="7" t="s">
        <v>59</v>
      </c>
      <c r="C59" s="120">
        <v>4488</v>
      </c>
      <c r="D59" s="14">
        <v>4328</v>
      </c>
      <c r="E59" s="102">
        <v>4323</v>
      </c>
      <c r="F59" s="41">
        <f t="shared" si="6"/>
        <v>0.0028282648532972545</v>
      </c>
      <c r="G59" s="17">
        <f t="shared" si="7"/>
        <v>-0.03676470588235294</v>
      </c>
      <c r="H59" s="14">
        <f t="shared" si="8"/>
        <v>-165</v>
      </c>
      <c r="I59" s="35">
        <f t="shared" si="9"/>
        <v>-0.001874957387332106</v>
      </c>
      <c r="J59" s="117">
        <v>4333.721</v>
      </c>
      <c r="K59" s="117">
        <v>4318.406</v>
      </c>
      <c r="L59" s="35">
        <f t="shared" si="10"/>
        <v>-0.003533914619791999</v>
      </c>
      <c r="M59" s="14">
        <f t="shared" si="11"/>
        <v>-15.3149999999996</v>
      </c>
      <c r="N59" s="3"/>
    </row>
    <row r="60" spans="1:14" ht="15">
      <c r="A60" s="4">
        <v>66</v>
      </c>
      <c r="B60" s="7" t="s">
        <v>60</v>
      </c>
      <c r="C60" s="120">
        <v>8099</v>
      </c>
      <c r="D60" s="14">
        <v>9262</v>
      </c>
      <c r="E60" s="102">
        <v>9342</v>
      </c>
      <c r="F60" s="41">
        <f t="shared" si="6"/>
        <v>0.006111878385265545</v>
      </c>
      <c r="G60" s="17">
        <f t="shared" si="7"/>
        <v>0.15347573774540066</v>
      </c>
      <c r="H60" s="14">
        <f t="shared" si="8"/>
        <v>1243</v>
      </c>
      <c r="I60" s="35">
        <f t="shared" si="9"/>
        <v>0.014124678984568532</v>
      </c>
      <c r="J60" s="117">
        <v>9321.943</v>
      </c>
      <c r="K60" s="117">
        <v>9485.268</v>
      </c>
      <c r="L60" s="35">
        <f t="shared" si="10"/>
        <v>0.01752048902251395</v>
      </c>
      <c r="M60" s="14">
        <f t="shared" si="11"/>
        <v>163.32500000000073</v>
      </c>
      <c r="N60" s="3"/>
    </row>
    <row r="61" spans="1:14" ht="15">
      <c r="A61" s="4">
        <v>68</v>
      </c>
      <c r="B61" s="7" t="s">
        <v>61</v>
      </c>
      <c r="C61" s="120">
        <v>6736</v>
      </c>
      <c r="D61" s="14">
        <v>8892</v>
      </c>
      <c r="E61" s="102">
        <v>9065</v>
      </c>
      <c r="F61" s="41">
        <f t="shared" si="6"/>
        <v>0.00593065484504733</v>
      </c>
      <c r="G61" s="17">
        <f t="shared" si="7"/>
        <v>0.3457541567695962</v>
      </c>
      <c r="H61" s="14">
        <f t="shared" si="8"/>
        <v>2329</v>
      </c>
      <c r="I61" s="35">
        <f t="shared" si="9"/>
        <v>0.026465307606645304</v>
      </c>
      <c r="J61" s="117">
        <v>8950.366</v>
      </c>
      <c r="K61" s="117">
        <v>9125.438</v>
      </c>
      <c r="L61" s="35">
        <f t="shared" si="10"/>
        <v>0.01956031742165629</v>
      </c>
      <c r="M61" s="14">
        <f t="shared" si="11"/>
        <v>175.07200000000012</v>
      </c>
      <c r="N61" s="3"/>
    </row>
    <row r="62" spans="1:14" ht="15">
      <c r="A62" s="4">
        <v>69</v>
      </c>
      <c r="B62" s="7" t="s">
        <v>62</v>
      </c>
      <c r="C62" s="120">
        <v>36413</v>
      </c>
      <c r="D62" s="14">
        <v>39992</v>
      </c>
      <c r="E62" s="102">
        <v>40220</v>
      </c>
      <c r="F62" s="41">
        <f t="shared" si="6"/>
        <v>0.02631339634504177</v>
      </c>
      <c r="G62" s="17">
        <f t="shared" si="7"/>
        <v>0.10455057259769862</v>
      </c>
      <c r="H62" s="14">
        <f t="shared" si="8"/>
        <v>3807</v>
      </c>
      <c r="I62" s="35">
        <f t="shared" si="9"/>
        <v>0.04326038044589896</v>
      </c>
      <c r="J62" s="117">
        <v>39876.81</v>
      </c>
      <c r="K62" s="117">
        <v>40128.98</v>
      </c>
      <c r="L62" s="35">
        <f t="shared" si="10"/>
        <v>0.006323725493589019</v>
      </c>
      <c r="M62" s="14">
        <f t="shared" si="11"/>
        <v>252.17000000000553</v>
      </c>
      <c r="N62" s="3"/>
    </row>
    <row r="63" spans="1:14" ht="15">
      <c r="A63" s="4">
        <v>70</v>
      </c>
      <c r="B63" s="7" t="s">
        <v>63</v>
      </c>
      <c r="C63" s="120">
        <v>30724</v>
      </c>
      <c r="D63" s="14">
        <v>24054</v>
      </c>
      <c r="E63" s="102">
        <v>23953</v>
      </c>
      <c r="F63" s="41">
        <f t="shared" si="6"/>
        <v>0.015670929454320873</v>
      </c>
      <c r="G63" s="17">
        <f t="shared" si="7"/>
        <v>-0.22038146074729853</v>
      </c>
      <c r="H63" s="14">
        <f t="shared" si="8"/>
        <v>-6771</v>
      </c>
      <c r="I63" s="35">
        <f t="shared" si="9"/>
        <v>-0.0769414331492466</v>
      </c>
      <c r="J63" s="117">
        <v>24262.3</v>
      </c>
      <c r="K63" s="117">
        <v>23764.68</v>
      </c>
      <c r="L63" s="35">
        <f t="shared" si="10"/>
        <v>-0.020510009356079145</v>
      </c>
      <c r="M63" s="14">
        <f t="shared" si="11"/>
        <v>-497.619999999999</v>
      </c>
      <c r="N63" s="3"/>
    </row>
    <row r="64" spans="1:14" ht="15">
      <c r="A64" s="4">
        <v>71</v>
      </c>
      <c r="B64" s="7" t="s">
        <v>64</v>
      </c>
      <c r="C64" s="120">
        <v>16207</v>
      </c>
      <c r="D64" s="120">
        <v>17503</v>
      </c>
      <c r="E64" s="135">
        <v>17551</v>
      </c>
      <c r="F64" s="136">
        <f t="shared" si="6"/>
        <v>0.011482506694476084</v>
      </c>
      <c r="G64" s="130">
        <f t="shared" si="7"/>
        <v>0.08292713025236009</v>
      </c>
      <c r="H64" s="120">
        <f t="shared" si="8"/>
        <v>1344</v>
      </c>
      <c r="I64" s="137">
        <f t="shared" si="9"/>
        <v>0.015272380173177882</v>
      </c>
      <c r="J64" s="138">
        <v>17643.25</v>
      </c>
      <c r="K64" s="139">
        <v>17760.59</v>
      </c>
      <c r="L64" s="137">
        <f t="shared" si="10"/>
        <v>0.0066507021098720556</v>
      </c>
      <c r="M64" s="120">
        <f t="shared" si="11"/>
        <v>117.34000000000015</v>
      </c>
      <c r="N64" s="3"/>
    </row>
    <row r="65" spans="1:14" ht="15">
      <c r="A65" s="4">
        <v>72</v>
      </c>
      <c r="B65" s="7" t="s">
        <v>65</v>
      </c>
      <c r="C65" s="120">
        <v>425</v>
      </c>
      <c r="D65" s="14">
        <v>572</v>
      </c>
      <c r="E65" s="102">
        <v>581</v>
      </c>
      <c r="F65" s="41">
        <f t="shared" si="6"/>
        <v>0.00038011146883314937</v>
      </c>
      <c r="G65" s="17">
        <f t="shared" si="7"/>
        <v>0.36705882352941177</v>
      </c>
      <c r="H65" s="14">
        <f t="shared" si="8"/>
        <v>156</v>
      </c>
      <c r="I65" s="35">
        <f t="shared" si="9"/>
        <v>0.0017726869843867185</v>
      </c>
      <c r="J65" s="123">
        <v>578.4001</v>
      </c>
      <c r="K65" s="117">
        <v>592.1313</v>
      </c>
      <c r="L65" s="35">
        <f t="shared" si="10"/>
        <v>0.023739968233062302</v>
      </c>
      <c r="M65" s="14">
        <f t="shared" si="11"/>
        <v>13.731200000000058</v>
      </c>
      <c r="N65" s="3"/>
    </row>
    <row r="66" spans="1:14" ht="15">
      <c r="A66" s="4">
        <v>73</v>
      </c>
      <c r="B66" s="7" t="s">
        <v>66</v>
      </c>
      <c r="C66" s="120">
        <v>5557</v>
      </c>
      <c r="D66" s="14">
        <v>5894</v>
      </c>
      <c r="E66" s="102">
        <v>5950</v>
      </c>
      <c r="F66" s="41">
        <f aca="true" t="shared" si="12" ref="F66:F90">E66/$E$90</f>
        <v>0.00389270781335153</v>
      </c>
      <c r="G66" s="17">
        <f aca="true" t="shared" si="13" ref="G66:G90">(E66-C66)/C66</f>
        <v>0.070721612380781</v>
      </c>
      <c r="H66" s="14">
        <f aca="true" t="shared" si="14" ref="H66:H90">E66-C66</f>
        <v>393</v>
      </c>
      <c r="I66" s="35">
        <f aca="true" t="shared" si="15" ref="I66:I90">H66/$H$90</f>
        <v>0.004465807595281926</v>
      </c>
      <c r="J66" s="123">
        <v>5996.991</v>
      </c>
      <c r="K66" s="117">
        <v>6025.175</v>
      </c>
      <c r="L66" s="35">
        <f aca="true" t="shared" si="16" ref="L66:L90">(K66-J66)/J66</f>
        <v>0.004699690227982699</v>
      </c>
      <c r="M66" s="14">
        <f aca="true" t="shared" si="17" ref="M66:M90">K66-J66</f>
        <v>28.184000000000196</v>
      </c>
      <c r="N66" s="3"/>
    </row>
    <row r="67" spans="1:14" ht="15">
      <c r="A67" s="4">
        <v>74</v>
      </c>
      <c r="B67" s="7" t="s">
        <v>67</v>
      </c>
      <c r="C67" s="120">
        <v>3956</v>
      </c>
      <c r="D67" s="14">
        <v>4441</v>
      </c>
      <c r="E67" s="102">
        <v>4452</v>
      </c>
      <c r="F67" s="41">
        <f t="shared" si="12"/>
        <v>0.0029126613756371446</v>
      </c>
      <c r="G67" s="17">
        <f t="shared" si="13"/>
        <v>0.12537917087967643</v>
      </c>
      <c r="H67" s="14">
        <f t="shared" si="14"/>
        <v>496</v>
      </c>
      <c r="I67" s="35">
        <f t="shared" si="15"/>
        <v>0.005636235540101361</v>
      </c>
      <c r="J67" s="123">
        <v>4561.653</v>
      </c>
      <c r="K67" s="117">
        <v>4577.499</v>
      </c>
      <c r="L67" s="35">
        <f t="shared" si="16"/>
        <v>0.003473740768971149</v>
      </c>
      <c r="M67" s="14">
        <f t="shared" si="17"/>
        <v>15.845999999999549</v>
      </c>
      <c r="N67" s="3"/>
    </row>
    <row r="68" spans="1:14" ht="15">
      <c r="A68" s="4">
        <v>75</v>
      </c>
      <c r="B68" s="7" t="s">
        <v>68</v>
      </c>
      <c r="C68" s="120">
        <v>2518</v>
      </c>
      <c r="D68" s="14">
        <v>2029</v>
      </c>
      <c r="E68" s="102">
        <v>2040</v>
      </c>
      <c r="F68" s="41">
        <f t="shared" si="12"/>
        <v>0.0013346426788633816</v>
      </c>
      <c r="G68" s="17">
        <f t="shared" si="13"/>
        <v>-0.1898332009531374</v>
      </c>
      <c r="H68" s="14">
        <f t="shared" si="14"/>
        <v>-478</v>
      </c>
      <c r="I68" s="35">
        <f t="shared" si="15"/>
        <v>-0.005431694734210586</v>
      </c>
      <c r="J68" s="123">
        <v>2030.514</v>
      </c>
      <c r="K68" s="117">
        <v>1982.338</v>
      </c>
      <c r="L68" s="35">
        <f t="shared" si="16"/>
        <v>-0.023726012231385714</v>
      </c>
      <c r="M68" s="14">
        <f t="shared" si="17"/>
        <v>-48.17599999999993</v>
      </c>
      <c r="N68" s="3"/>
    </row>
    <row r="69" spans="1:14" ht="15">
      <c r="A69" s="4">
        <v>77</v>
      </c>
      <c r="B69" s="7" t="s">
        <v>69</v>
      </c>
      <c r="C69" s="120">
        <v>6864</v>
      </c>
      <c r="D69" s="14">
        <v>5537</v>
      </c>
      <c r="E69" s="102">
        <v>5543</v>
      </c>
      <c r="F69" s="41">
        <f t="shared" si="12"/>
        <v>0.0036264335141861395</v>
      </c>
      <c r="G69" s="17">
        <f t="shared" si="13"/>
        <v>-0.19245337995337997</v>
      </c>
      <c r="H69" s="14">
        <f t="shared" si="14"/>
        <v>-1321</v>
      </c>
      <c r="I69" s="35">
        <f t="shared" si="15"/>
        <v>-0.015011022476761891</v>
      </c>
      <c r="J69" s="123">
        <v>5693.896</v>
      </c>
      <c r="K69" s="117">
        <v>5664.683</v>
      </c>
      <c r="L69" s="35">
        <f t="shared" si="16"/>
        <v>-0.005130581942487137</v>
      </c>
      <c r="M69" s="14">
        <f t="shared" si="17"/>
        <v>-29.212999999999738</v>
      </c>
      <c r="N69" s="3"/>
    </row>
    <row r="70" spans="1:14" ht="15">
      <c r="A70" s="4">
        <v>78</v>
      </c>
      <c r="B70" s="7" t="s">
        <v>70</v>
      </c>
      <c r="C70" s="120">
        <v>287</v>
      </c>
      <c r="D70" s="14">
        <v>436</v>
      </c>
      <c r="E70" s="102">
        <v>429</v>
      </c>
      <c r="F70" s="41">
        <f t="shared" si="12"/>
        <v>0.0002806675045256817</v>
      </c>
      <c r="G70" s="17">
        <f t="shared" si="13"/>
        <v>0.49477351916376305</v>
      </c>
      <c r="H70" s="14">
        <f t="shared" si="14"/>
        <v>142</v>
      </c>
      <c r="I70" s="35">
        <f t="shared" si="15"/>
        <v>0.0016135996909161156</v>
      </c>
      <c r="J70" s="123">
        <v>435.858</v>
      </c>
      <c r="K70" s="117">
        <v>432.4244</v>
      </c>
      <c r="L70" s="35">
        <f t="shared" si="16"/>
        <v>-0.007877795061694434</v>
      </c>
      <c r="M70" s="14">
        <f t="shared" si="17"/>
        <v>-3.4336000000000126</v>
      </c>
      <c r="N70" s="3"/>
    </row>
    <row r="71" spans="1:14" ht="15">
      <c r="A71" s="4">
        <v>79</v>
      </c>
      <c r="B71" s="7" t="s">
        <v>71</v>
      </c>
      <c r="C71" s="120">
        <v>6696</v>
      </c>
      <c r="D71" s="14">
        <v>6874</v>
      </c>
      <c r="E71" s="102">
        <v>6878</v>
      </c>
      <c r="F71" s="41">
        <f t="shared" si="12"/>
        <v>0.004499839384912912</v>
      </c>
      <c r="G71" s="17">
        <f t="shared" si="13"/>
        <v>0.027180406212664276</v>
      </c>
      <c r="H71" s="14">
        <f t="shared" si="14"/>
        <v>182</v>
      </c>
      <c r="I71" s="35">
        <f t="shared" si="15"/>
        <v>0.0020681348151178384</v>
      </c>
      <c r="J71" s="123">
        <v>7045.983</v>
      </c>
      <c r="K71" s="117">
        <v>7051.818</v>
      </c>
      <c r="L71" s="35">
        <f t="shared" si="16"/>
        <v>0.0008281314331868295</v>
      </c>
      <c r="M71" s="14">
        <f t="shared" si="17"/>
        <v>5.835000000000036</v>
      </c>
      <c r="N71" s="3"/>
    </row>
    <row r="72" spans="1:14" ht="15">
      <c r="A72" s="4">
        <v>80</v>
      </c>
      <c r="B72" s="7" t="s">
        <v>72</v>
      </c>
      <c r="C72" s="120">
        <v>16440</v>
      </c>
      <c r="D72" s="14">
        <v>17567</v>
      </c>
      <c r="E72" s="102">
        <v>17465</v>
      </c>
      <c r="F72" s="41">
        <f t="shared" si="12"/>
        <v>0.01142624234624949</v>
      </c>
      <c r="G72" s="17">
        <f t="shared" si="13"/>
        <v>0.06234793187347932</v>
      </c>
      <c r="H72" s="14">
        <f t="shared" si="14"/>
        <v>1025</v>
      </c>
      <c r="I72" s="35">
        <f t="shared" si="15"/>
        <v>0.011647462557669144</v>
      </c>
      <c r="J72" s="123">
        <v>17744.38</v>
      </c>
      <c r="K72" s="117">
        <v>17746.47</v>
      </c>
      <c r="L72" s="35">
        <f t="shared" si="16"/>
        <v>0.00011778377153781341</v>
      </c>
      <c r="M72" s="14">
        <f t="shared" si="17"/>
        <v>2.0900000000001455</v>
      </c>
      <c r="N72" s="3"/>
    </row>
    <row r="73" spans="1:14" ht="15">
      <c r="A73" s="4">
        <v>81</v>
      </c>
      <c r="B73" s="7" t="s">
        <v>73</v>
      </c>
      <c r="C73" s="120">
        <v>39276</v>
      </c>
      <c r="D73" s="14">
        <v>44130</v>
      </c>
      <c r="E73" s="102">
        <v>44535</v>
      </c>
      <c r="F73" s="41">
        <f t="shared" si="12"/>
        <v>0.029136427305480737</v>
      </c>
      <c r="G73" s="17">
        <f t="shared" si="13"/>
        <v>0.13389856400855485</v>
      </c>
      <c r="H73" s="14">
        <f t="shared" si="14"/>
        <v>5259</v>
      </c>
      <c r="I73" s="35">
        <f t="shared" si="15"/>
        <v>0.05976000545442149</v>
      </c>
      <c r="J73" s="123">
        <v>43868.45</v>
      </c>
      <c r="K73" s="117">
        <v>44202.47</v>
      </c>
      <c r="L73" s="35">
        <f t="shared" si="16"/>
        <v>0.007614128149045706</v>
      </c>
      <c r="M73" s="14">
        <f t="shared" si="17"/>
        <v>334.0200000000041</v>
      </c>
      <c r="N73" s="3"/>
    </row>
    <row r="74" spans="1:14" ht="15">
      <c r="A74" s="4">
        <v>82</v>
      </c>
      <c r="B74" s="7" t="s">
        <v>74</v>
      </c>
      <c r="C74" s="120">
        <v>40727</v>
      </c>
      <c r="D74" s="14">
        <v>42399</v>
      </c>
      <c r="E74" s="102">
        <v>42756</v>
      </c>
      <c r="F74" s="41">
        <f t="shared" si="12"/>
        <v>0.027972540381118995</v>
      </c>
      <c r="G74" s="17">
        <f t="shared" si="13"/>
        <v>0.049819530041495814</v>
      </c>
      <c r="H74" s="14">
        <f t="shared" si="14"/>
        <v>2029</v>
      </c>
      <c r="I74" s="35">
        <f t="shared" si="15"/>
        <v>0.023056294175132382</v>
      </c>
      <c r="J74" s="123">
        <v>43052.4</v>
      </c>
      <c r="K74" s="117">
        <v>43235.35</v>
      </c>
      <c r="L74" s="35">
        <f t="shared" si="16"/>
        <v>0.004249472735550099</v>
      </c>
      <c r="M74" s="14">
        <f t="shared" si="17"/>
        <v>182.9499999999971</v>
      </c>
      <c r="N74" s="3"/>
    </row>
    <row r="75" spans="1:14" ht="15">
      <c r="A75" s="4">
        <v>84</v>
      </c>
      <c r="B75" s="7" t="s">
        <v>75</v>
      </c>
      <c r="C75" s="120">
        <v>469</v>
      </c>
      <c r="D75" s="14">
        <v>503</v>
      </c>
      <c r="E75" s="102">
        <v>494</v>
      </c>
      <c r="F75" s="41">
        <f t="shared" si="12"/>
        <v>0.00032319288399926987</v>
      </c>
      <c r="G75" s="17">
        <f t="shared" si="13"/>
        <v>0.053304904051172705</v>
      </c>
      <c r="H75" s="14">
        <f t="shared" si="14"/>
        <v>25</v>
      </c>
      <c r="I75" s="35">
        <f t="shared" si="15"/>
        <v>0.0002840844526260767</v>
      </c>
      <c r="J75" s="123">
        <v>527.2093</v>
      </c>
      <c r="K75" s="117">
        <v>525.0116</v>
      </c>
      <c r="L75" s="35">
        <f t="shared" si="16"/>
        <v>-0.004168553172335808</v>
      </c>
      <c r="M75" s="14">
        <f t="shared" si="17"/>
        <v>-2.1976999999999407</v>
      </c>
      <c r="N75" s="3"/>
    </row>
    <row r="76" spans="1:14" ht="15">
      <c r="A76" s="4">
        <v>85</v>
      </c>
      <c r="B76" s="7" t="s">
        <v>76</v>
      </c>
      <c r="C76" s="120">
        <v>24950</v>
      </c>
      <c r="D76" s="14">
        <v>26957</v>
      </c>
      <c r="E76" s="102">
        <v>27201</v>
      </c>
      <c r="F76" s="41">
        <f t="shared" si="12"/>
        <v>0.017795889954785708</v>
      </c>
      <c r="G76" s="17">
        <f t="shared" si="13"/>
        <v>0.09022044088176352</v>
      </c>
      <c r="H76" s="14">
        <f t="shared" si="14"/>
        <v>2251</v>
      </c>
      <c r="I76" s="35">
        <f t="shared" si="15"/>
        <v>0.025578964114451944</v>
      </c>
      <c r="J76" s="123">
        <v>25640.15</v>
      </c>
      <c r="K76" s="117">
        <v>25880.97</v>
      </c>
      <c r="L76" s="35">
        <f t="shared" si="16"/>
        <v>0.0093923007470705</v>
      </c>
      <c r="M76" s="14">
        <f t="shared" si="17"/>
        <v>240.8199999999997</v>
      </c>
      <c r="N76" s="3"/>
    </row>
    <row r="77" spans="1:14" ht="15">
      <c r="A77" s="4">
        <v>86</v>
      </c>
      <c r="B77" s="7" t="s">
        <v>77</v>
      </c>
      <c r="C77" s="120">
        <v>17309</v>
      </c>
      <c r="D77" s="14">
        <v>19686</v>
      </c>
      <c r="E77" s="102">
        <v>19747</v>
      </c>
      <c r="F77" s="41">
        <f t="shared" si="12"/>
        <v>0.012919210284076077</v>
      </c>
      <c r="G77" s="17">
        <f t="shared" si="13"/>
        <v>0.1408515801028367</v>
      </c>
      <c r="H77" s="14">
        <f t="shared" si="14"/>
        <v>2438</v>
      </c>
      <c r="I77" s="35">
        <f t="shared" si="15"/>
        <v>0.027703915820094998</v>
      </c>
      <c r="J77" s="123">
        <v>19655.73</v>
      </c>
      <c r="K77" s="117">
        <v>19794.93</v>
      </c>
      <c r="L77" s="35">
        <f t="shared" si="16"/>
        <v>0.007081904360713173</v>
      </c>
      <c r="M77" s="14">
        <f t="shared" si="17"/>
        <v>139.20000000000073</v>
      </c>
      <c r="N77" s="3"/>
    </row>
    <row r="78" spans="1:14" ht="15">
      <c r="A78" s="4">
        <v>87</v>
      </c>
      <c r="B78" s="7" t="s">
        <v>78</v>
      </c>
      <c r="C78" s="120">
        <v>1234</v>
      </c>
      <c r="D78" s="14">
        <v>1497</v>
      </c>
      <c r="E78" s="102">
        <v>1499</v>
      </c>
      <c r="F78" s="41">
        <f t="shared" si="12"/>
        <v>0.0009807006743216711</v>
      </c>
      <c r="G78" s="17">
        <f t="shared" si="13"/>
        <v>0.21474878444084278</v>
      </c>
      <c r="H78" s="14">
        <f t="shared" si="14"/>
        <v>265</v>
      </c>
      <c r="I78" s="35">
        <f t="shared" si="15"/>
        <v>0.003011295197836413</v>
      </c>
      <c r="J78" s="123">
        <v>1473.728</v>
      </c>
      <c r="K78" s="117">
        <v>1496.438</v>
      </c>
      <c r="L78" s="35">
        <f t="shared" si="16"/>
        <v>0.015409899248708062</v>
      </c>
      <c r="M78" s="14">
        <f t="shared" si="17"/>
        <v>22.710000000000036</v>
      </c>
      <c r="N78" s="3"/>
    </row>
    <row r="79" spans="1:14" ht="15">
      <c r="A79" s="4">
        <v>88</v>
      </c>
      <c r="B79" s="7" t="s">
        <v>79</v>
      </c>
      <c r="C79" s="120">
        <v>3047</v>
      </c>
      <c r="D79" s="14">
        <v>3434</v>
      </c>
      <c r="E79" s="102">
        <v>3432</v>
      </c>
      <c r="F79" s="41">
        <f t="shared" si="12"/>
        <v>0.0022453400362054537</v>
      </c>
      <c r="G79" s="17">
        <f t="shared" si="13"/>
        <v>0.1263537906137184</v>
      </c>
      <c r="H79" s="14">
        <f t="shared" si="14"/>
        <v>385</v>
      </c>
      <c r="I79" s="35">
        <f t="shared" si="15"/>
        <v>0.004374900570441581</v>
      </c>
      <c r="J79" s="123">
        <v>3381.239</v>
      </c>
      <c r="K79" s="117">
        <v>3398.439</v>
      </c>
      <c r="L79" s="35">
        <f t="shared" si="16"/>
        <v>0.005086892704124085</v>
      </c>
      <c r="M79" s="14">
        <f t="shared" si="17"/>
        <v>17.199999999999818</v>
      </c>
      <c r="N79" s="3"/>
    </row>
    <row r="80" spans="1:14" ht="15">
      <c r="A80" s="4">
        <v>90</v>
      </c>
      <c r="B80" s="7" t="s">
        <v>80</v>
      </c>
      <c r="C80" s="120">
        <v>1045</v>
      </c>
      <c r="D80" s="14">
        <v>1129</v>
      </c>
      <c r="E80" s="102">
        <v>1136</v>
      </c>
      <c r="F80" s="41">
        <f t="shared" si="12"/>
        <v>0.0007432127858768635</v>
      </c>
      <c r="G80" s="17">
        <f t="shared" si="13"/>
        <v>0.08708133971291866</v>
      </c>
      <c r="H80" s="14">
        <f t="shared" si="14"/>
        <v>91</v>
      </c>
      <c r="I80" s="35">
        <f t="shared" si="15"/>
        <v>0.0010340674075589192</v>
      </c>
      <c r="J80" s="123">
        <v>1152.156</v>
      </c>
      <c r="K80" s="117">
        <v>1142.527</v>
      </c>
      <c r="L80" s="35">
        <f t="shared" si="16"/>
        <v>-0.008357375216550455</v>
      </c>
      <c r="M80" s="14">
        <f t="shared" si="17"/>
        <v>-9.628999999999905</v>
      </c>
      <c r="N80" s="3"/>
    </row>
    <row r="81" spans="1:14" ht="15">
      <c r="A81" s="4">
        <v>91</v>
      </c>
      <c r="B81" s="7" t="s">
        <v>81</v>
      </c>
      <c r="C81" s="120">
        <v>153</v>
      </c>
      <c r="D81" s="14">
        <v>189</v>
      </c>
      <c r="E81" s="102">
        <v>199</v>
      </c>
      <c r="F81" s="41">
        <f t="shared" si="12"/>
        <v>0.00013019308484990831</v>
      </c>
      <c r="G81" s="17">
        <f t="shared" si="13"/>
        <v>0.3006535947712418</v>
      </c>
      <c r="H81" s="14">
        <f t="shared" si="14"/>
        <v>46</v>
      </c>
      <c r="I81" s="35">
        <f t="shared" si="15"/>
        <v>0.0005227153928319811</v>
      </c>
      <c r="J81" s="123">
        <v>201.7935</v>
      </c>
      <c r="K81" s="117">
        <v>208.5115</v>
      </c>
      <c r="L81" s="35">
        <f t="shared" si="16"/>
        <v>0.03329145884282704</v>
      </c>
      <c r="M81" s="14">
        <f t="shared" si="17"/>
        <v>6.718000000000018</v>
      </c>
      <c r="N81" s="3"/>
    </row>
    <row r="82" spans="1:14" ht="15">
      <c r="A82" s="4">
        <v>92</v>
      </c>
      <c r="B82" s="7" t="s">
        <v>82</v>
      </c>
      <c r="C82" s="120">
        <v>6813</v>
      </c>
      <c r="D82" s="14">
        <v>4645</v>
      </c>
      <c r="E82" s="102">
        <v>4645</v>
      </c>
      <c r="F82" s="41">
        <f t="shared" si="12"/>
        <v>0.003038929040843337</v>
      </c>
      <c r="G82" s="17">
        <f t="shared" si="13"/>
        <v>-0.3182151768677528</v>
      </c>
      <c r="H82" s="14">
        <f t="shared" si="14"/>
        <v>-2168</v>
      </c>
      <c r="I82" s="35">
        <f t="shared" si="15"/>
        <v>-0.02463580373173337</v>
      </c>
      <c r="J82" s="123">
        <v>4752.998</v>
      </c>
      <c r="K82" s="117">
        <v>4618.262</v>
      </c>
      <c r="L82" s="35">
        <f t="shared" si="16"/>
        <v>-0.02834758188410765</v>
      </c>
      <c r="M82" s="14">
        <f t="shared" si="17"/>
        <v>-134.73599999999988</v>
      </c>
      <c r="N82" s="3"/>
    </row>
    <row r="83" spans="1:14" ht="15">
      <c r="A83" s="4">
        <v>93</v>
      </c>
      <c r="B83" s="7" t="s">
        <v>83</v>
      </c>
      <c r="C83" s="120">
        <v>7319</v>
      </c>
      <c r="D83" s="14">
        <v>8295</v>
      </c>
      <c r="E83" s="102">
        <v>8337</v>
      </c>
      <c r="F83" s="41">
        <f t="shared" si="12"/>
        <v>0.005454370594943143</v>
      </c>
      <c r="G83" s="17">
        <f t="shared" si="13"/>
        <v>0.13909003962289931</v>
      </c>
      <c r="H83" s="14">
        <f t="shared" si="14"/>
        <v>1018</v>
      </c>
      <c r="I83" s="35">
        <f t="shared" si="15"/>
        <v>0.011567918910933842</v>
      </c>
      <c r="J83" s="123">
        <v>8461.913</v>
      </c>
      <c r="K83" s="117">
        <v>8560.201</v>
      </c>
      <c r="L83" s="35">
        <f t="shared" si="16"/>
        <v>0.011615340408250314</v>
      </c>
      <c r="M83" s="14">
        <f t="shared" si="17"/>
        <v>98.28799999999865</v>
      </c>
      <c r="N83" s="3"/>
    </row>
    <row r="84" spans="1:14" ht="15">
      <c r="A84" s="4">
        <v>94</v>
      </c>
      <c r="B84" s="7" t="s">
        <v>84</v>
      </c>
      <c r="C84" s="120">
        <v>8433</v>
      </c>
      <c r="D84" s="14">
        <v>9087</v>
      </c>
      <c r="E84" s="102">
        <v>9100</v>
      </c>
      <c r="F84" s="41">
        <f t="shared" si="12"/>
        <v>0.0059535531263023396</v>
      </c>
      <c r="G84" s="17">
        <f t="shared" si="13"/>
        <v>0.07909403533736512</v>
      </c>
      <c r="H84" s="14">
        <f t="shared" si="14"/>
        <v>667</v>
      </c>
      <c r="I84" s="35">
        <f t="shared" si="15"/>
        <v>0.0075793731960637255</v>
      </c>
      <c r="J84" s="123">
        <v>9156.447</v>
      </c>
      <c r="K84" s="117">
        <v>9235.564</v>
      </c>
      <c r="L84" s="35">
        <f t="shared" si="16"/>
        <v>0.008640578599974443</v>
      </c>
      <c r="M84" s="14">
        <f t="shared" si="17"/>
        <v>79.11700000000019</v>
      </c>
      <c r="N84" s="3"/>
    </row>
    <row r="85" spans="1:14" ht="15">
      <c r="A85" s="4">
        <v>95</v>
      </c>
      <c r="B85" s="7" t="s">
        <v>85</v>
      </c>
      <c r="C85" s="120">
        <v>11816</v>
      </c>
      <c r="D85" s="14">
        <v>11363</v>
      </c>
      <c r="E85" s="102">
        <v>11374</v>
      </c>
      <c r="F85" s="41">
        <f t="shared" si="12"/>
        <v>0.007441287171270639</v>
      </c>
      <c r="G85" s="17">
        <f t="shared" si="13"/>
        <v>-0.03740690589031821</v>
      </c>
      <c r="H85" s="14">
        <f t="shared" si="14"/>
        <v>-442</v>
      </c>
      <c r="I85" s="35">
        <f t="shared" si="15"/>
        <v>-0.005022613122429036</v>
      </c>
      <c r="J85" s="123">
        <v>11409.8</v>
      </c>
      <c r="K85" s="117">
        <v>11301.71</v>
      </c>
      <c r="L85" s="35">
        <f t="shared" si="16"/>
        <v>-0.009473435117179982</v>
      </c>
      <c r="M85" s="14">
        <f t="shared" si="17"/>
        <v>-108.09000000000015</v>
      </c>
      <c r="N85" s="3"/>
    </row>
    <row r="86" spans="1:14" ht="15">
      <c r="A86" s="4">
        <v>96</v>
      </c>
      <c r="B86" s="7" t="s">
        <v>86</v>
      </c>
      <c r="C86" s="120">
        <v>33476</v>
      </c>
      <c r="D86" s="14">
        <v>37850</v>
      </c>
      <c r="E86" s="102">
        <v>37973</v>
      </c>
      <c r="F86" s="41">
        <f t="shared" si="12"/>
        <v>0.024843326688470193</v>
      </c>
      <c r="G86" s="17">
        <f t="shared" si="13"/>
        <v>0.1343350460031067</v>
      </c>
      <c r="H86" s="14">
        <f t="shared" si="14"/>
        <v>4497</v>
      </c>
      <c r="I86" s="35">
        <f t="shared" si="15"/>
        <v>0.05110111133837867</v>
      </c>
      <c r="J86" s="123">
        <v>38564.12</v>
      </c>
      <c r="K86" s="117">
        <v>38600.66</v>
      </c>
      <c r="L86" s="35">
        <f t="shared" si="16"/>
        <v>0.0009475128694755869</v>
      </c>
      <c r="M86" s="14">
        <f t="shared" si="17"/>
        <v>36.54000000000087</v>
      </c>
      <c r="N86" s="3"/>
    </row>
    <row r="87" spans="1:14" ht="15">
      <c r="A87" s="4">
        <v>97</v>
      </c>
      <c r="B87" s="7" t="s">
        <v>87</v>
      </c>
      <c r="C87" s="120">
        <v>3303</v>
      </c>
      <c r="D87" s="14">
        <v>10210</v>
      </c>
      <c r="E87" s="102">
        <v>11035</v>
      </c>
      <c r="F87" s="41">
        <f t="shared" si="12"/>
        <v>0.0072195009614006945</v>
      </c>
      <c r="G87" s="17">
        <f>(E87-C87)/C87</f>
        <v>2.340902210112019</v>
      </c>
      <c r="H87" s="14">
        <f t="shared" si="14"/>
        <v>7732</v>
      </c>
      <c r="I87" s="35">
        <f t="shared" si="15"/>
        <v>0.08786163950819299</v>
      </c>
      <c r="J87" s="123">
        <v>10187.3</v>
      </c>
      <c r="K87" s="117">
        <v>11048.61</v>
      </c>
      <c r="L87" s="35">
        <f t="shared" si="16"/>
        <v>0.08454742669794758</v>
      </c>
      <c r="M87" s="14">
        <f t="shared" si="17"/>
        <v>861.3100000000013</v>
      </c>
      <c r="N87" s="3"/>
    </row>
    <row r="88" spans="1:14" ht="15">
      <c r="A88" s="4">
        <v>98</v>
      </c>
      <c r="B88" s="7" t="s">
        <v>88</v>
      </c>
      <c r="C88" s="120">
        <v>324</v>
      </c>
      <c r="D88" s="14">
        <v>447</v>
      </c>
      <c r="E88" s="102">
        <v>467</v>
      </c>
      <c r="F88" s="41">
        <f t="shared" si="12"/>
        <v>0.00030552849560254864</v>
      </c>
      <c r="G88" s="17">
        <f t="shared" si="13"/>
        <v>0.44135802469135804</v>
      </c>
      <c r="H88" s="14">
        <f t="shared" si="14"/>
        <v>143</v>
      </c>
      <c r="I88" s="35">
        <f t="shared" si="15"/>
        <v>0.0016249630690211587</v>
      </c>
      <c r="J88" s="123">
        <v>443.0752</v>
      </c>
      <c r="K88" s="117">
        <v>450.3094</v>
      </c>
      <c r="L88" s="35">
        <f t="shared" si="16"/>
        <v>0.016327250994864952</v>
      </c>
      <c r="M88" s="14">
        <f t="shared" si="17"/>
        <v>7.234199999999987</v>
      </c>
      <c r="N88" s="3"/>
    </row>
    <row r="89" spans="1:14" ht="15.75" thickBot="1">
      <c r="A89" s="5">
        <v>99</v>
      </c>
      <c r="B89" s="47" t="s">
        <v>89</v>
      </c>
      <c r="C89" s="121">
        <v>582</v>
      </c>
      <c r="D89" s="19">
        <v>517</v>
      </c>
      <c r="E89" s="102">
        <v>514</v>
      </c>
      <c r="F89" s="41">
        <f t="shared" si="12"/>
        <v>0.0003362776161449893</v>
      </c>
      <c r="G89" s="17">
        <f t="shared" si="13"/>
        <v>-0.11683848797250859</v>
      </c>
      <c r="H89" s="19">
        <f t="shared" si="14"/>
        <v>-68</v>
      </c>
      <c r="I89" s="66">
        <f t="shared" si="15"/>
        <v>-0.0007727097111429286</v>
      </c>
      <c r="J89" s="124">
        <v>512.8056</v>
      </c>
      <c r="K89" s="126">
        <v>499.8252</v>
      </c>
      <c r="L89" s="35">
        <f t="shared" si="16"/>
        <v>-0.025312516087967897</v>
      </c>
      <c r="M89" s="19">
        <f t="shared" si="17"/>
        <v>-12.980400000000031</v>
      </c>
      <c r="N89" s="3"/>
    </row>
    <row r="90" spans="1:14" s="65" customFormat="1" ht="15.75" thickBot="1">
      <c r="A90" s="163" t="s">
        <v>90</v>
      </c>
      <c r="B90" s="164"/>
      <c r="C90" s="141">
        <v>1440497</v>
      </c>
      <c r="D90" s="55">
        <v>1522258</v>
      </c>
      <c r="E90" s="105">
        <v>1528499</v>
      </c>
      <c r="F90" s="26">
        <f t="shared" si="12"/>
        <v>1</v>
      </c>
      <c r="G90" s="26">
        <f t="shared" si="13"/>
        <v>0.06109141497691422</v>
      </c>
      <c r="H90" s="55">
        <f t="shared" si="14"/>
        <v>88002</v>
      </c>
      <c r="I90" s="67">
        <f t="shared" si="15"/>
        <v>1</v>
      </c>
      <c r="J90" s="160">
        <v>1546535</v>
      </c>
      <c r="K90" s="161">
        <v>1553257</v>
      </c>
      <c r="L90" s="37">
        <f t="shared" si="16"/>
        <v>0.004346490703411174</v>
      </c>
      <c r="M90" s="55">
        <f t="shared" si="17"/>
        <v>6722</v>
      </c>
      <c r="N90" s="3"/>
    </row>
    <row r="91" spans="3:11" ht="15">
      <c r="C91" s="3"/>
      <c r="D91" s="3"/>
      <c r="E91" s="3"/>
      <c r="J91" s="3"/>
      <c r="K91" s="3"/>
    </row>
    <row r="92" spans="4:5" ht="15">
      <c r="D92" s="3"/>
      <c r="E92" s="3"/>
    </row>
    <row r="93" spans="4:5" ht="15">
      <c r="D93" s="3"/>
      <c r="E93" s="3"/>
    </row>
    <row r="94" spans="4:5" ht="15">
      <c r="D94" s="3"/>
      <c r="E94" s="3"/>
    </row>
    <row r="95" spans="4:5" ht="15">
      <c r="D95" s="3"/>
      <c r="E95" s="3"/>
    </row>
  </sheetData>
  <sheetProtection/>
  <autoFilter ref="A1:M95"/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H1">
      <pane ySplit="1" topLeftCell="A2" activePane="bottomLeft" state="frozen"/>
      <selection pane="topLeft" activeCell="A1" sqref="A1"/>
      <selection pane="bottomLeft" activeCell="J2" sqref="J2:K25"/>
    </sheetView>
  </sheetViews>
  <sheetFormatPr defaultColWidth="8.8515625" defaultRowHeight="15"/>
  <cols>
    <col min="1" max="1" width="17.28125" style="0" bestFit="1" customWidth="1"/>
    <col min="2" max="2" width="34.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17.8515625" style="0" customWidth="1"/>
    <col min="7" max="7" width="28.421875" style="0" customWidth="1"/>
    <col min="8" max="8" width="26.7109375" style="0" customWidth="1"/>
    <col min="9" max="9" width="22.00390625" style="0" customWidth="1"/>
    <col min="10" max="11" width="21.28125" style="0" bestFit="1" customWidth="1"/>
    <col min="12" max="12" width="30.00390625" style="0" customWidth="1"/>
    <col min="13" max="13" width="30.421875" style="0" customWidth="1"/>
  </cols>
  <sheetData>
    <row r="1" spans="1:13" ht="45.75" thickBot="1">
      <c r="A1" s="18" t="s">
        <v>1</v>
      </c>
      <c r="B1" s="18" t="s">
        <v>91</v>
      </c>
      <c r="C1" s="75">
        <v>40940</v>
      </c>
      <c r="D1" s="95">
        <v>41275</v>
      </c>
      <c r="E1" s="103">
        <v>41306</v>
      </c>
      <c r="F1" s="42" t="s">
        <v>285</v>
      </c>
      <c r="G1" s="44" t="s">
        <v>286</v>
      </c>
      <c r="H1" s="15" t="s">
        <v>287</v>
      </c>
      <c r="I1" s="42" t="s">
        <v>288</v>
      </c>
      <c r="J1" s="74" t="s">
        <v>284</v>
      </c>
      <c r="K1" s="72" t="s">
        <v>289</v>
      </c>
      <c r="L1" s="53" t="s">
        <v>290</v>
      </c>
      <c r="M1" s="15" t="s">
        <v>296</v>
      </c>
    </row>
    <row r="2" spans="1:13" ht="15">
      <c r="A2" s="4">
        <v>10</v>
      </c>
      <c r="B2" s="7" t="s">
        <v>10</v>
      </c>
      <c r="C2" s="14">
        <v>371386</v>
      </c>
      <c r="D2" s="14">
        <v>402450</v>
      </c>
      <c r="E2" s="102">
        <v>395811</v>
      </c>
      <c r="F2" s="40">
        <f>E2/$E$26</f>
        <v>0.11855963926281797</v>
      </c>
      <c r="G2" s="16">
        <f aca="true" t="shared" si="0" ref="G2:G26">(E2-C2)/C2</f>
        <v>0.06576715331218733</v>
      </c>
      <c r="H2" s="100">
        <f aca="true" t="shared" si="1" ref="H2:H26">E2-C2</f>
        <v>24425</v>
      </c>
      <c r="I2" s="45">
        <f aca="true" t="shared" si="2" ref="I2:I26">H2/$H$26</f>
        <v>0.1284431169213618</v>
      </c>
      <c r="J2" s="13">
        <v>410125.6</v>
      </c>
      <c r="K2" s="9">
        <v>412878.2</v>
      </c>
      <c r="L2" s="45">
        <f aca="true" t="shared" si="3" ref="L2:L26">(K2-J2)/J2</f>
        <v>0.006711602494455442</v>
      </c>
      <c r="M2" s="13">
        <f aca="true" t="shared" si="4" ref="M2:M26">K2-J2</f>
        <v>2752.600000000035</v>
      </c>
    </row>
    <row r="3" spans="1:13" ht="15">
      <c r="A3" s="4">
        <v>11</v>
      </c>
      <c r="B3" s="7" t="s">
        <v>11</v>
      </c>
      <c r="C3" s="14">
        <v>11888</v>
      </c>
      <c r="D3" s="14">
        <v>12849</v>
      </c>
      <c r="E3" s="102">
        <v>12878</v>
      </c>
      <c r="F3" s="41">
        <f aca="true" t="shared" si="5" ref="F3:F26">E3/$E$26</f>
        <v>0.0038574244637631845</v>
      </c>
      <c r="G3" s="17">
        <f t="shared" si="0"/>
        <v>0.08327725437415881</v>
      </c>
      <c r="H3" s="10">
        <f t="shared" si="1"/>
        <v>990</v>
      </c>
      <c r="I3" s="35">
        <f t="shared" si="2"/>
        <v>0.005206087441234316</v>
      </c>
      <c r="J3" s="14">
        <v>13294.49</v>
      </c>
      <c r="K3" s="11">
        <v>13399.24</v>
      </c>
      <c r="L3" s="35">
        <f t="shared" si="3"/>
        <v>0.007879204091319035</v>
      </c>
      <c r="M3" s="14">
        <f t="shared" si="4"/>
        <v>104.75</v>
      </c>
    </row>
    <row r="4" spans="1:13" ht="15">
      <c r="A4" s="4">
        <v>12</v>
      </c>
      <c r="B4" s="7" t="s">
        <v>12</v>
      </c>
      <c r="C4" s="14">
        <v>3767</v>
      </c>
      <c r="D4" s="14">
        <v>4498</v>
      </c>
      <c r="E4" s="102">
        <v>4124</v>
      </c>
      <c r="F4" s="41">
        <f t="shared" si="5"/>
        <v>0.0012352864178101703</v>
      </c>
      <c r="G4" s="17">
        <f t="shared" si="0"/>
        <v>0.09477037430315902</v>
      </c>
      <c r="H4" s="10">
        <f t="shared" si="1"/>
        <v>357</v>
      </c>
      <c r="I4" s="35">
        <f t="shared" si="2"/>
        <v>0.0018773466833541927</v>
      </c>
      <c r="J4" s="14">
        <v>4533.258</v>
      </c>
      <c r="K4" s="11">
        <v>4358.272</v>
      </c>
      <c r="L4" s="35">
        <f t="shared" si="3"/>
        <v>-0.03860049439056852</v>
      </c>
      <c r="M4" s="14">
        <f t="shared" si="4"/>
        <v>-174.98599999999988</v>
      </c>
    </row>
    <row r="5" spans="1:13" ht="15">
      <c r="A5" s="4">
        <v>13</v>
      </c>
      <c r="B5" s="7" t="s">
        <v>13</v>
      </c>
      <c r="C5" s="14">
        <v>397385</v>
      </c>
      <c r="D5" s="14">
        <v>437194</v>
      </c>
      <c r="E5" s="102">
        <v>435511</v>
      </c>
      <c r="F5" s="41">
        <f t="shared" si="5"/>
        <v>0.13045121801816806</v>
      </c>
      <c r="G5" s="17">
        <f t="shared" si="0"/>
        <v>0.09594222227814336</v>
      </c>
      <c r="H5" s="10">
        <f>E5-C5</f>
        <v>38126</v>
      </c>
      <c r="I5" s="35">
        <f t="shared" si="2"/>
        <v>0.2004922119035349</v>
      </c>
      <c r="J5" s="14">
        <v>435439.5</v>
      </c>
      <c r="K5" s="11">
        <v>437021.9</v>
      </c>
      <c r="L5" s="35">
        <f t="shared" si="3"/>
        <v>0.0036340295264899562</v>
      </c>
      <c r="M5" s="14">
        <f t="shared" si="4"/>
        <v>1582.4000000000233</v>
      </c>
    </row>
    <row r="6" spans="1:13" ht="15">
      <c r="A6" s="4">
        <v>14</v>
      </c>
      <c r="B6" s="7" t="s">
        <v>14</v>
      </c>
      <c r="C6" s="14">
        <v>429614</v>
      </c>
      <c r="D6" s="14">
        <v>455165</v>
      </c>
      <c r="E6" s="102">
        <v>457427</v>
      </c>
      <c r="F6" s="41">
        <f t="shared" si="5"/>
        <v>0.13701584874870337</v>
      </c>
      <c r="G6" s="17">
        <f t="shared" si="0"/>
        <v>0.06473951035115243</v>
      </c>
      <c r="H6" s="10">
        <f>E6-C6</f>
        <v>27813</v>
      </c>
      <c r="I6" s="35">
        <f>H6/$H$26</f>
        <v>0.1462595050535859</v>
      </c>
      <c r="J6" s="14">
        <v>457882.4</v>
      </c>
      <c r="K6" s="11">
        <v>459513.2</v>
      </c>
      <c r="L6" s="35">
        <f t="shared" si="3"/>
        <v>0.0035616132002452778</v>
      </c>
      <c r="M6" s="14">
        <f t="shared" si="4"/>
        <v>1630.7999999999884</v>
      </c>
    </row>
    <row r="7" spans="1:13" ht="15">
      <c r="A7" s="4">
        <v>15</v>
      </c>
      <c r="B7" s="7" t="s">
        <v>15</v>
      </c>
      <c r="C7" s="14">
        <v>55720</v>
      </c>
      <c r="D7" s="14">
        <v>61320</v>
      </c>
      <c r="E7" s="102">
        <v>62196</v>
      </c>
      <c r="F7" s="41">
        <f t="shared" si="5"/>
        <v>0.01862994035938927</v>
      </c>
      <c r="G7" s="17">
        <f>(E7-C7)/C7</f>
        <v>0.11622397702799712</v>
      </c>
      <c r="H7" s="10">
        <f>E7-C7</f>
        <v>6476</v>
      </c>
      <c r="I7" s="35">
        <f t="shared" si="2"/>
        <v>0.03405517400952872</v>
      </c>
      <c r="J7" s="14">
        <v>61974.03</v>
      </c>
      <c r="K7" s="11">
        <v>62446.74</v>
      </c>
      <c r="L7" s="35">
        <f t="shared" si="3"/>
        <v>0.0076275497978749995</v>
      </c>
      <c r="M7" s="14">
        <f t="shared" si="4"/>
        <v>472.7099999999991</v>
      </c>
    </row>
    <row r="8" spans="1:13" ht="15">
      <c r="A8" s="4">
        <v>16</v>
      </c>
      <c r="B8" s="7" t="s">
        <v>16</v>
      </c>
      <c r="C8" s="14">
        <v>65342</v>
      </c>
      <c r="D8" s="14">
        <v>64340</v>
      </c>
      <c r="E8" s="102">
        <v>63906</v>
      </c>
      <c r="F8" s="41">
        <f t="shared" si="5"/>
        <v>0.019142146900236842</v>
      </c>
      <c r="G8" s="17">
        <f t="shared" si="0"/>
        <v>-0.02197667656331303</v>
      </c>
      <c r="H8" s="10">
        <f t="shared" si="1"/>
        <v>-1436</v>
      </c>
      <c r="I8" s="35">
        <f t="shared" si="2"/>
        <v>-0.007551456126881291</v>
      </c>
      <c r="J8" s="14">
        <v>65127.98</v>
      </c>
      <c r="K8" s="11">
        <v>64854.1</v>
      </c>
      <c r="L8" s="35">
        <f>(K8-J8)/J8</f>
        <v>-0.004205258630775968</v>
      </c>
      <c r="M8" s="14">
        <f t="shared" si="4"/>
        <v>-273.88000000000466</v>
      </c>
    </row>
    <row r="9" spans="1:13" ht="15">
      <c r="A9" s="4">
        <v>17</v>
      </c>
      <c r="B9" s="7" t="s">
        <v>17</v>
      </c>
      <c r="C9" s="14">
        <v>39121</v>
      </c>
      <c r="D9" s="14">
        <v>41522</v>
      </c>
      <c r="E9" s="102">
        <v>41854</v>
      </c>
      <c r="F9" s="41">
        <f t="shared" si="5"/>
        <v>0.012536779275224749</v>
      </c>
      <c r="G9" s="17">
        <f t="shared" si="0"/>
        <v>0.06986017739832827</v>
      </c>
      <c r="H9" s="10">
        <f t="shared" si="1"/>
        <v>2733</v>
      </c>
      <c r="I9" s="35">
        <f t="shared" si="2"/>
        <v>0.014371956542316551</v>
      </c>
      <c r="J9" s="14">
        <v>41540.9</v>
      </c>
      <c r="K9" s="11">
        <v>42077.29</v>
      </c>
      <c r="L9" s="35">
        <f t="shared" si="3"/>
        <v>0.01291233459072864</v>
      </c>
      <c r="M9" s="14">
        <f t="shared" si="4"/>
        <v>536.3899999999994</v>
      </c>
    </row>
    <row r="10" spans="1:13" ht="15">
      <c r="A10" s="4">
        <v>18</v>
      </c>
      <c r="B10" s="7" t="s">
        <v>18</v>
      </c>
      <c r="C10" s="14">
        <v>70277</v>
      </c>
      <c r="D10" s="14">
        <v>68595</v>
      </c>
      <c r="E10" s="102">
        <v>68599</v>
      </c>
      <c r="F10" s="41">
        <f t="shared" si="5"/>
        <v>0.020547869295674072</v>
      </c>
      <c r="G10" s="17">
        <f t="shared" si="0"/>
        <v>-0.023876944092661896</v>
      </c>
      <c r="H10" s="10">
        <f t="shared" si="1"/>
        <v>-1678</v>
      </c>
      <c r="I10" s="35">
        <f t="shared" si="2"/>
        <v>-0.008824055279183013</v>
      </c>
      <c r="J10" s="14">
        <v>69381.21</v>
      </c>
      <c r="K10" s="11">
        <v>69176.46</v>
      </c>
      <c r="L10" s="35">
        <f t="shared" si="3"/>
        <v>-0.002951087189168364</v>
      </c>
      <c r="M10" s="14">
        <f t="shared" si="4"/>
        <v>-204.75</v>
      </c>
    </row>
    <row r="11" spans="1:13" ht="15">
      <c r="A11" s="4">
        <v>19</v>
      </c>
      <c r="B11" s="7" t="s">
        <v>19</v>
      </c>
      <c r="C11" s="14">
        <v>8729</v>
      </c>
      <c r="D11" s="14">
        <v>8829</v>
      </c>
      <c r="E11" s="102">
        <v>8723</v>
      </c>
      <c r="F11" s="41">
        <f t="shared" si="5"/>
        <v>0.002612852430300222</v>
      </c>
      <c r="G11" s="17">
        <f t="shared" si="0"/>
        <v>-0.0006873639592164051</v>
      </c>
      <c r="H11" s="10">
        <f t="shared" si="1"/>
        <v>-6</v>
      </c>
      <c r="I11" s="35">
        <f t="shared" si="2"/>
        <v>-3.15520450983898E-05</v>
      </c>
      <c r="J11" s="14">
        <v>9187.438</v>
      </c>
      <c r="K11" s="11">
        <v>9209.534</v>
      </c>
      <c r="L11" s="35">
        <f t="shared" si="3"/>
        <v>0.0024050230325363335</v>
      </c>
      <c r="M11" s="14">
        <f t="shared" si="4"/>
        <v>22.09599999999955</v>
      </c>
    </row>
    <row r="12" spans="1:13" ht="15">
      <c r="A12" s="4">
        <v>20</v>
      </c>
      <c r="B12" s="7" t="s">
        <v>20</v>
      </c>
      <c r="C12" s="14">
        <v>77795</v>
      </c>
      <c r="D12" s="14">
        <v>71403</v>
      </c>
      <c r="E12" s="102">
        <v>71385</v>
      </c>
      <c r="F12" s="41">
        <f t="shared" si="5"/>
        <v>0.021382376560470175</v>
      </c>
      <c r="G12" s="17">
        <f t="shared" si="0"/>
        <v>-0.08239604087666302</v>
      </c>
      <c r="H12" s="10">
        <f t="shared" si="1"/>
        <v>-6410</v>
      </c>
      <c r="I12" s="35">
        <f t="shared" si="2"/>
        <v>-0.03370810151344643</v>
      </c>
      <c r="J12" s="14">
        <v>72032.05</v>
      </c>
      <c r="K12" s="11">
        <v>72359.36</v>
      </c>
      <c r="L12" s="35">
        <f t="shared" si="3"/>
        <v>0.004543949533575647</v>
      </c>
      <c r="M12" s="14">
        <f t="shared" si="4"/>
        <v>327.3099999999977</v>
      </c>
    </row>
    <row r="13" spans="1:13" ht="15">
      <c r="A13" s="4">
        <v>21</v>
      </c>
      <c r="B13" s="7" t="s">
        <v>21</v>
      </c>
      <c r="C13" s="14">
        <v>10515</v>
      </c>
      <c r="D13" s="14">
        <v>16247</v>
      </c>
      <c r="E13" s="102">
        <v>16319</v>
      </c>
      <c r="F13" s="41">
        <f t="shared" si="5"/>
        <v>0.004888127801223125</v>
      </c>
      <c r="G13" s="17">
        <f t="shared" si="0"/>
        <v>0.5519733713742273</v>
      </c>
      <c r="H13" s="10">
        <f t="shared" si="1"/>
        <v>5804</v>
      </c>
      <c r="I13" s="35">
        <f t="shared" si="2"/>
        <v>0.03052134495850906</v>
      </c>
      <c r="J13" s="14">
        <v>16352.61</v>
      </c>
      <c r="K13" s="11">
        <v>16699.79</v>
      </c>
      <c r="L13" s="35">
        <f t="shared" si="3"/>
        <v>0.02123086161780904</v>
      </c>
      <c r="M13" s="14">
        <f t="shared" si="4"/>
        <v>347.1800000000003</v>
      </c>
    </row>
    <row r="14" spans="1:13" ht="15">
      <c r="A14" s="4">
        <v>22</v>
      </c>
      <c r="B14" s="7" t="s">
        <v>22</v>
      </c>
      <c r="C14" s="14">
        <v>160594</v>
      </c>
      <c r="D14" s="14">
        <v>172755</v>
      </c>
      <c r="E14" s="102">
        <v>173019</v>
      </c>
      <c r="F14" s="41">
        <f t="shared" si="5"/>
        <v>0.051825417246144</v>
      </c>
      <c r="G14" s="17">
        <f t="shared" si="0"/>
        <v>0.07736901752244792</v>
      </c>
      <c r="H14" s="10">
        <f t="shared" si="1"/>
        <v>12425</v>
      </c>
      <c r="I14" s="35">
        <f t="shared" si="2"/>
        <v>0.0653390267245822</v>
      </c>
      <c r="J14" s="14">
        <v>172989.4</v>
      </c>
      <c r="K14" s="11">
        <v>173908.7</v>
      </c>
      <c r="L14" s="35">
        <f t="shared" si="3"/>
        <v>0.005314198442216792</v>
      </c>
      <c r="M14" s="14">
        <f t="shared" si="4"/>
        <v>919.3000000000175</v>
      </c>
    </row>
    <row r="15" spans="1:13" ht="15">
      <c r="A15" s="4">
        <v>23</v>
      </c>
      <c r="B15" s="7" t="s">
        <v>23</v>
      </c>
      <c r="C15" s="14">
        <v>187673</v>
      </c>
      <c r="D15" s="14">
        <v>194569</v>
      </c>
      <c r="E15" s="102">
        <v>193282</v>
      </c>
      <c r="F15" s="41">
        <f t="shared" si="5"/>
        <v>0.05789491498719334</v>
      </c>
      <c r="G15" s="17">
        <f t="shared" si="0"/>
        <v>0.0298870908441811</v>
      </c>
      <c r="H15" s="10">
        <f t="shared" si="1"/>
        <v>5609</v>
      </c>
      <c r="I15" s="35">
        <f t="shared" si="2"/>
        <v>0.029495903492811393</v>
      </c>
      <c r="J15" s="14">
        <v>206277.8</v>
      </c>
      <c r="K15" s="11">
        <v>207041.5</v>
      </c>
      <c r="L15" s="35">
        <f t="shared" si="3"/>
        <v>0.003702288855126493</v>
      </c>
      <c r="M15" s="14">
        <f t="shared" si="4"/>
        <v>763.7000000000116</v>
      </c>
    </row>
    <row r="16" spans="1:13" ht="15">
      <c r="A16" s="4">
        <v>24</v>
      </c>
      <c r="B16" s="7" t="s">
        <v>24</v>
      </c>
      <c r="C16" s="14">
        <v>159514</v>
      </c>
      <c r="D16" s="14">
        <v>163831</v>
      </c>
      <c r="E16" s="102">
        <v>162591</v>
      </c>
      <c r="F16" s="41">
        <f t="shared" si="5"/>
        <v>0.048701855954940206</v>
      </c>
      <c r="G16" s="17">
        <f t="shared" si="0"/>
        <v>0.019289842897802074</v>
      </c>
      <c r="H16" s="10">
        <f t="shared" si="1"/>
        <v>3077</v>
      </c>
      <c r="I16" s="35">
        <f t="shared" si="2"/>
        <v>0.0161809404612909</v>
      </c>
      <c r="J16" s="14">
        <v>165037.6</v>
      </c>
      <c r="K16" s="11">
        <v>165526.7</v>
      </c>
      <c r="L16" s="35">
        <f t="shared" si="3"/>
        <v>0.0029635670901661548</v>
      </c>
      <c r="M16" s="14">
        <f t="shared" si="4"/>
        <v>489.1000000000058</v>
      </c>
    </row>
    <row r="17" spans="1:13" ht="15">
      <c r="A17" s="4">
        <v>25</v>
      </c>
      <c r="B17" s="7" t="s">
        <v>25</v>
      </c>
      <c r="C17" s="14">
        <v>353672</v>
      </c>
      <c r="D17" s="14">
        <v>362613</v>
      </c>
      <c r="E17" s="102">
        <v>360286</v>
      </c>
      <c r="F17" s="41">
        <f t="shared" si="5"/>
        <v>0.10791862326070684</v>
      </c>
      <c r="G17" s="17">
        <f t="shared" si="0"/>
        <v>0.018700943246850187</v>
      </c>
      <c r="H17" s="10">
        <f t="shared" si="1"/>
        <v>6614</v>
      </c>
      <c r="I17" s="35">
        <f t="shared" si="2"/>
        <v>0.03478087104679168</v>
      </c>
      <c r="J17" s="14">
        <v>365699.2</v>
      </c>
      <c r="K17" s="11">
        <v>366759.6</v>
      </c>
      <c r="L17" s="35">
        <f t="shared" si="3"/>
        <v>0.0028996508605979043</v>
      </c>
      <c r="M17" s="14">
        <f t="shared" si="4"/>
        <v>1060.399999999965</v>
      </c>
    </row>
    <row r="18" spans="1:13" ht="15">
      <c r="A18" s="4">
        <v>26</v>
      </c>
      <c r="B18" s="7" t="s">
        <v>26</v>
      </c>
      <c r="C18" s="14">
        <v>39663</v>
      </c>
      <c r="D18" s="14">
        <v>32485</v>
      </c>
      <c r="E18" s="102">
        <v>32552</v>
      </c>
      <c r="F18" s="41">
        <f t="shared" si="5"/>
        <v>0.009750495507409472</v>
      </c>
      <c r="G18" s="17">
        <f t="shared" si="0"/>
        <v>-0.1792854801704359</v>
      </c>
      <c r="H18" s="10">
        <f t="shared" si="1"/>
        <v>-7111</v>
      </c>
      <c r="I18" s="35">
        <f t="shared" si="2"/>
        <v>-0.03739443211577497</v>
      </c>
      <c r="J18" s="14">
        <v>33776.11</v>
      </c>
      <c r="K18" s="11">
        <v>33578.77</v>
      </c>
      <c r="L18" s="35">
        <f t="shared" si="3"/>
        <v>-0.005842591109515092</v>
      </c>
      <c r="M18" s="14">
        <f t="shared" si="4"/>
        <v>-197.34000000000378</v>
      </c>
    </row>
    <row r="19" spans="1:13" ht="15">
      <c r="A19" s="4">
        <v>27</v>
      </c>
      <c r="B19" s="7" t="s">
        <v>27</v>
      </c>
      <c r="C19" s="14">
        <v>87775</v>
      </c>
      <c r="D19" s="14">
        <v>101756</v>
      </c>
      <c r="E19" s="102">
        <v>101622</v>
      </c>
      <c r="F19" s="41">
        <f t="shared" si="5"/>
        <v>0.030439446253808226</v>
      </c>
      <c r="G19" s="17">
        <f t="shared" si="0"/>
        <v>0.15775562517801195</v>
      </c>
      <c r="H19" s="10">
        <f t="shared" si="1"/>
        <v>13847</v>
      </c>
      <c r="I19" s="35">
        <f t="shared" si="2"/>
        <v>0.07281686141290059</v>
      </c>
      <c r="J19" s="14">
        <v>102335.8</v>
      </c>
      <c r="K19" s="11">
        <v>103094.1</v>
      </c>
      <c r="L19" s="35">
        <f t="shared" si="3"/>
        <v>0.00740991910944169</v>
      </c>
      <c r="M19" s="14">
        <f t="shared" si="4"/>
        <v>758.3000000000029</v>
      </c>
    </row>
    <row r="20" spans="1:13" ht="15">
      <c r="A20" s="4">
        <v>28</v>
      </c>
      <c r="B20" s="7" t="s">
        <v>28</v>
      </c>
      <c r="C20" s="14">
        <v>172968</v>
      </c>
      <c r="D20" s="14">
        <v>158197</v>
      </c>
      <c r="E20" s="102">
        <v>159036</v>
      </c>
      <c r="F20" s="41">
        <f t="shared" si="5"/>
        <v>0.04763700551475709</v>
      </c>
      <c r="G20" s="17">
        <f t="shared" si="0"/>
        <v>-0.08054669071735812</v>
      </c>
      <c r="H20" s="10">
        <f t="shared" si="1"/>
        <v>-13932</v>
      </c>
      <c r="I20" s="35">
        <f t="shared" si="2"/>
        <v>-0.0732638487184611</v>
      </c>
      <c r="J20" s="14">
        <v>163310.6</v>
      </c>
      <c r="K20" s="11">
        <v>162054.7</v>
      </c>
      <c r="L20" s="35">
        <f t="shared" si="3"/>
        <v>-0.007690254031275338</v>
      </c>
      <c r="M20" s="14">
        <f t="shared" si="4"/>
        <v>-1255.8999999999942</v>
      </c>
    </row>
    <row r="21" spans="1:13" ht="15">
      <c r="A21" s="4">
        <v>29</v>
      </c>
      <c r="B21" s="7" t="s">
        <v>29</v>
      </c>
      <c r="C21" s="14">
        <v>102390</v>
      </c>
      <c r="D21" s="14">
        <v>128554</v>
      </c>
      <c r="E21" s="102">
        <v>128133</v>
      </c>
      <c r="F21" s="41">
        <f t="shared" si="5"/>
        <v>0.038380444852878406</v>
      </c>
      <c r="G21" s="17">
        <f t="shared" si="0"/>
        <v>0.2514210372106651</v>
      </c>
      <c r="H21" s="10">
        <f t="shared" si="1"/>
        <v>25743</v>
      </c>
      <c r="I21" s="35">
        <f t="shared" si="2"/>
        <v>0.1353740494946414</v>
      </c>
      <c r="J21" s="14">
        <v>125679</v>
      </c>
      <c r="K21" s="11">
        <v>127710.4</v>
      </c>
      <c r="L21" s="35">
        <f t="shared" si="3"/>
        <v>0.016163400408978384</v>
      </c>
      <c r="M21" s="14">
        <f t="shared" si="4"/>
        <v>2031.3999999999942</v>
      </c>
    </row>
    <row r="22" spans="1:13" ht="15">
      <c r="A22" s="4">
        <v>30</v>
      </c>
      <c r="B22" s="7" t="s">
        <v>30</v>
      </c>
      <c r="C22" s="14">
        <v>32371</v>
      </c>
      <c r="D22" s="14">
        <v>40996</v>
      </c>
      <c r="E22" s="102">
        <v>40778</v>
      </c>
      <c r="F22" s="41">
        <f t="shared" si="5"/>
        <v>0.012214478551276218</v>
      </c>
      <c r="G22" s="17">
        <f t="shared" si="0"/>
        <v>0.2597077631213123</v>
      </c>
      <c r="H22" s="10">
        <f t="shared" si="1"/>
        <v>8407</v>
      </c>
      <c r="I22" s="35">
        <f t="shared" si="2"/>
        <v>0.04420967385702717</v>
      </c>
      <c r="J22" s="14">
        <v>40724.53</v>
      </c>
      <c r="K22" s="11">
        <v>41669.07</v>
      </c>
      <c r="L22" s="35">
        <f t="shared" si="3"/>
        <v>0.023193392287154717</v>
      </c>
      <c r="M22" s="14">
        <f t="shared" si="4"/>
        <v>944.5400000000009</v>
      </c>
    </row>
    <row r="23" spans="1:13" ht="15">
      <c r="A23" s="4">
        <v>31</v>
      </c>
      <c r="B23" s="7" t="s">
        <v>31</v>
      </c>
      <c r="C23" s="14">
        <v>119445</v>
      </c>
      <c r="D23" s="14">
        <v>143355</v>
      </c>
      <c r="E23" s="102">
        <v>144414</v>
      </c>
      <c r="F23" s="41">
        <f t="shared" si="5"/>
        <v>0.04325719028652714</v>
      </c>
      <c r="G23" s="17">
        <f t="shared" si="0"/>
        <v>0.20904181841014693</v>
      </c>
      <c r="H23" s="10">
        <f t="shared" si="1"/>
        <v>24969</v>
      </c>
      <c r="I23" s="35">
        <f t="shared" si="2"/>
        <v>0.13130383567694912</v>
      </c>
      <c r="J23" s="14">
        <v>140835.5</v>
      </c>
      <c r="K23" s="11">
        <v>142596</v>
      </c>
      <c r="L23" s="35">
        <f t="shared" si="3"/>
        <v>0.012500399402139376</v>
      </c>
      <c r="M23" s="14">
        <f t="shared" si="4"/>
        <v>1760.5</v>
      </c>
    </row>
    <row r="24" spans="1:13" ht="15">
      <c r="A24" s="4">
        <v>32</v>
      </c>
      <c r="B24" s="7" t="s">
        <v>32</v>
      </c>
      <c r="C24" s="14">
        <v>35885</v>
      </c>
      <c r="D24" s="14">
        <v>42256</v>
      </c>
      <c r="E24" s="102">
        <v>42068</v>
      </c>
      <c r="F24" s="41">
        <f t="shared" si="5"/>
        <v>0.012600879976827895</v>
      </c>
      <c r="G24" s="17">
        <f t="shared" si="0"/>
        <v>0.17230040406855232</v>
      </c>
      <c r="H24" s="10">
        <f t="shared" si="1"/>
        <v>6183</v>
      </c>
      <c r="I24" s="35">
        <f t="shared" si="2"/>
        <v>0.032514382473890685</v>
      </c>
      <c r="J24" s="14">
        <v>42201.2</v>
      </c>
      <c r="K24" s="11">
        <v>42254.6</v>
      </c>
      <c r="L24" s="35">
        <f t="shared" si="3"/>
        <v>0.0012653668616058656</v>
      </c>
      <c r="M24" s="14">
        <f t="shared" si="4"/>
        <v>53.400000000001455</v>
      </c>
    </row>
    <row r="25" spans="1:13" ht="15.75" thickBot="1">
      <c r="A25" s="4">
        <v>33</v>
      </c>
      <c r="B25" s="7" t="s">
        <v>33</v>
      </c>
      <c r="C25" s="14">
        <v>152658</v>
      </c>
      <c r="D25" s="14">
        <v>152718</v>
      </c>
      <c r="E25" s="102">
        <v>152119</v>
      </c>
      <c r="F25" s="41">
        <f t="shared" si="5"/>
        <v>0.045565115080229215</v>
      </c>
      <c r="G25" s="17">
        <f t="shared" si="0"/>
        <v>-0.003530768122207811</v>
      </c>
      <c r="H25" s="10">
        <f t="shared" si="1"/>
        <v>-539</v>
      </c>
      <c r="I25" s="35">
        <f t="shared" si="2"/>
        <v>-0.0028344253846720167</v>
      </c>
      <c r="J25" s="14">
        <v>155588.4</v>
      </c>
      <c r="K25" s="11">
        <v>157960.4</v>
      </c>
      <c r="L25" s="35">
        <f t="shared" si="3"/>
        <v>0.01524535248129038</v>
      </c>
      <c r="M25" s="14">
        <f t="shared" si="4"/>
        <v>2372</v>
      </c>
    </row>
    <row r="26" spans="1:13" s="65" customFormat="1" ht="15.75" thickBot="1">
      <c r="A26" s="163" t="s">
        <v>261</v>
      </c>
      <c r="B26" s="164"/>
      <c r="C26" s="55">
        <v>3148335</v>
      </c>
      <c r="D26" s="55">
        <v>3331768</v>
      </c>
      <c r="E26" s="55">
        <v>3338497</v>
      </c>
      <c r="F26" s="26">
        <f t="shared" si="5"/>
        <v>1</v>
      </c>
      <c r="G26" s="26">
        <f t="shared" si="0"/>
        <v>0.060400815033978275</v>
      </c>
      <c r="H26" s="55">
        <f t="shared" si="1"/>
        <v>190162</v>
      </c>
      <c r="I26" s="37">
        <f t="shared" si="2"/>
        <v>1</v>
      </c>
      <c r="J26" s="141"/>
      <c r="K26" s="142"/>
      <c r="L26" s="37" t="e">
        <f t="shared" si="3"/>
        <v>#DIV/0!</v>
      </c>
      <c r="M26" s="55">
        <f t="shared" si="4"/>
        <v>0</v>
      </c>
    </row>
    <row r="27" spans="5:8" ht="15">
      <c r="E27" s="81"/>
      <c r="F27" s="89"/>
      <c r="H27" s="81"/>
    </row>
  </sheetData>
  <sheetProtection/>
  <autoFilter ref="A1:M26"/>
  <mergeCells count="1">
    <mergeCell ref="A26:B2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C1">
      <pane ySplit="1" topLeftCell="A2" activePane="bottomLeft" state="frozen"/>
      <selection pane="topLeft" activeCell="A1" sqref="A1"/>
      <selection pane="bottomLeft" activeCell="J2" sqref="J2:K25"/>
    </sheetView>
  </sheetViews>
  <sheetFormatPr defaultColWidth="8.8515625" defaultRowHeight="15"/>
  <cols>
    <col min="1" max="1" width="13.7109375" style="0" bestFit="1" customWidth="1"/>
    <col min="2" max="2" width="34.421875" style="0" bestFit="1" customWidth="1"/>
    <col min="3" max="3" width="14.00390625" style="0" customWidth="1"/>
    <col min="4" max="4" width="12.00390625" style="0" customWidth="1"/>
    <col min="5" max="5" width="12.00390625" style="0" bestFit="1" customWidth="1"/>
    <col min="6" max="6" width="17.8515625" style="0" customWidth="1"/>
    <col min="7" max="7" width="27.140625" style="0" customWidth="1"/>
    <col min="8" max="8" width="26.421875" style="0" customWidth="1"/>
    <col min="9" max="9" width="20.421875" style="0" customWidth="1"/>
    <col min="10" max="11" width="21.28125" style="0" bestFit="1" customWidth="1"/>
    <col min="12" max="12" width="33.421875" style="0" customWidth="1"/>
    <col min="13" max="13" width="32.140625" style="0" customWidth="1"/>
  </cols>
  <sheetData>
    <row r="1" spans="1:13" ht="45.75" thickBot="1">
      <c r="A1" s="39" t="s">
        <v>1</v>
      </c>
      <c r="B1" s="18" t="s">
        <v>91</v>
      </c>
      <c r="C1" s="75">
        <v>40940</v>
      </c>
      <c r="D1" s="95">
        <v>41275</v>
      </c>
      <c r="E1" s="103">
        <v>41306</v>
      </c>
      <c r="F1" s="42" t="s">
        <v>285</v>
      </c>
      <c r="G1" s="44" t="s">
        <v>292</v>
      </c>
      <c r="H1" s="15" t="s">
        <v>293</v>
      </c>
      <c r="I1" s="42" t="s">
        <v>288</v>
      </c>
      <c r="J1" s="74" t="s">
        <v>284</v>
      </c>
      <c r="K1" s="72" t="s">
        <v>289</v>
      </c>
      <c r="L1" s="53" t="s">
        <v>294</v>
      </c>
      <c r="M1" s="15" t="s">
        <v>295</v>
      </c>
    </row>
    <row r="2" spans="1:13" ht="15">
      <c r="A2" s="4">
        <v>10</v>
      </c>
      <c r="B2" s="7" t="s">
        <v>10</v>
      </c>
      <c r="C2" s="13">
        <v>39519</v>
      </c>
      <c r="D2" s="14">
        <v>40237</v>
      </c>
      <c r="E2" s="3">
        <v>40197</v>
      </c>
      <c r="F2" s="40">
        <f aca="true" t="shared" si="0" ref="F2:F26">E2/$E$26</f>
        <v>0.15346056494500587</v>
      </c>
      <c r="G2" s="16">
        <f>(E2-C2)/C2</f>
        <v>0.017156304562362407</v>
      </c>
      <c r="H2" s="13">
        <f aca="true" t="shared" si="1" ref="H2:H26">E2-C2</f>
        <v>678</v>
      </c>
      <c r="I2" s="45">
        <f aca="true" t="shared" si="2" ref="I2:I26">H2/$H$26</f>
        <v>0.05869621677776816</v>
      </c>
      <c r="J2" s="13">
        <v>40461.74</v>
      </c>
      <c r="K2" s="9">
        <v>40456.74</v>
      </c>
      <c r="L2" s="45">
        <f aca="true" t="shared" si="3" ref="L2:L26">(K2-J2)/J2</f>
        <v>-0.00012357352896835382</v>
      </c>
      <c r="M2" s="13">
        <f aca="true" t="shared" si="4" ref="M2:M26">K2-J2</f>
        <v>-5</v>
      </c>
    </row>
    <row r="3" spans="1:13" ht="15">
      <c r="A3" s="4">
        <v>11</v>
      </c>
      <c r="B3" s="7" t="s">
        <v>11</v>
      </c>
      <c r="C3" s="14">
        <v>571</v>
      </c>
      <c r="D3" s="14">
        <v>613</v>
      </c>
      <c r="E3" s="3">
        <v>608</v>
      </c>
      <c r="F3" s="41">
        <f t="shared" si="0"/>
        <v>0.0023211688306730245</v>
      </c>
      <c r="G3" s="17">
        <f aca="true" t="shared" si="5" ref="G3:G26">(E3-C3)/C3</f>
        <v>0.0647985989492119</v>
      </c>
      <c r="H3" s="14">
        <f t="shared" si="1"/>
        <v>37</v>
      </c>
      <c r="I3" s="35">
        <f t="shared" si="2"/>
        <v>0.0032031858713531297</v>
      </c>
      <c r="J3" s="14">
        <v>613.6572</v>
      </c>
      <c r="K3" s="11">
        <v>613.4423</v>
      </c>
      <c r="L3" s="35">
        <f t="shared" si="3"/>
        <v>-0.00035019551632400507</v>
      </c>
      <c r="M3" s="14">
        <f t="shared" si="4"/>
        <v>-0.21489999999994325</v>
      </c>
    </row>
    <row r="4" spans="1:13" ht="15">
      <c r="A4" s="4">
        <v>12</v>
      </c>
      <c r="B4" s="7" t="s">
        <v>12</v>
      </c>
      <c r="C4" s="14">
        <v>55</v>
      </c>
      <c r="D4" s="14">
        <v>54</v>
      </c>
      <c r="E4" s="3">
        <v>53</v>
      </c>
      <c r="F4" s="41">
        <f t="shared" si="0"/>
        <v>0.00020233873030537877</v>
      </c>
      <c r="G4" s="17">
        <f t="shared" si="5"/>
        <v>-0.03636363636363636</v>
      </c>
      <c r="H4" s="14">
        <f t="shared" si="1"/>
        <v>-2</v>
      </c>
      <c r="I4" s="35">
        <f t="shared" si="2"/>
        <v>-0.0001731451822353043</v>
      </c>
      <c r="J4" s="14">
        <v>54.04065</v>
      </c>
      <c r="K4" s="11">
        <v>52.98292</v>
      </c>
      <c r="L4" s="35">
        <f>(K4-J4)/J4</f>
        <v>-0.019572858579606268</v>
      </c>
      <c r="M4" s="14">
        <f t="shared" si="4"/>
        <v>-1.0577299999999994</v>
      </c>
    </row>
    <row r="5" spans="1:13" ht="15">
      <c r="A5" s="4">
        <v>13</v>
      </c>
      <c r="B5" s="7" t="s">
        <v>13</v>
      </c>
      <c r="C5" s="14">
        <v>16367</v>
      </c>
      <c r="D5" s="14">
        <v>18055</v>
      </c>
      <c r="E5" s="3">
        <v>18080</v>
      </c>
      <c r="F5" s="41">
        <f t="shared" si="0"/>
        <v>0.06902423101738205</v>
      </c>
      <c r="G5" s="17">
        <f>(E5-C5)/C5</f>
        <v>0.10466181951487749</v>
      </c>
      <c r="H5" s="14">
        <f>E5-C5</f>
        <v>1713</v>
      </c>
      <c r="I5" s="35">
        <f t="shared" si="2"/>
        <v>0.14829884858453812</v>
      </c>
      <c r="J5" s="14">
        <v>18247.16</v>
      </c>
      <c r="K5" s="11">
        <v>18188.63</v>
      </c>
      <c r="L5" s="35">
        <f t="shared" si="3"/>
        <v>-0.0032076224464518775</v>
      </c>
      <c r="M5" s="14">
        <f t="shared" si="4"/>
        <v>-58.529999999998836</v>
      </c>
    </row>
    <row r="6" spans="1:13" ht="15">
      <c r="A6" s="4">
        <v>14</v>
      </c>
      <c r="B6" s="7" t="s">
        <v>14</v>
      </c>
      <c r="C6" s="14">
        <v>31027</v>
      </c>
      <c r="D6" s="14">
        <v>32885</v>
      </c>
      <c r="E6" s="3">
        <v>33086</v>
      </c>
      <c r="F6" s="41">
        <f t="shared" si="0"/>
        <v>0.1263128156770521</v>
      </c>
      <c r="G6" s="17">
        <f t="shared" si="5"/>
        <v>0.06636155606407322</v>
      </c>
      <c r="H6" s="14">
        <f t="shared" si="1"/>
        <v>2059</v>
      </c>
      <c r="I6" s="35">
        <f t="shared" si="2"/>
        <v>0.17825296511124578</v>
      </c>
      <c r="J6" s="14">
        <v>34037.11</v>
      </c>
      <c r="K6" s="11">
        <v>34166.85</v>
      </c>
      <c r="L6" s="35">
        <f>(K6-J6)/J6</f>
        <v>0.003811721970519764</v>
      </c>
      <c r="M6" s="14">
        <f t="shared" si="4"/>
        <v>129.73999999999796</v>
      </c>
    </row>
    <row r="7" spans="1:13" ht="15">
      <c r="A7" s="4">
        <v>15</v>
      </c>
      <c r="B7" s="7" t="s">
        <v>15</v>
      </c>
      <c r="C7" s="14">
        <v>5909</v>
      </c>
      <c r="D7" s="14">
        <v>6472</v>
      </c>
      <c r="E7" s="3">
        <v>6522</v>
      </c>
      <c r="F7" s="41">
        <f t="shared" si="0"/>
        <v>0.02489911696323925</v>
      </c>
      <c r="G7" s="17">
        <f t="shared" si="5"/>
        <v>0.10374005753934676</v>
      </c>
      <c r="H7" s="14">
        <f t="shared" si="1"/>
        <v>613</v>
      </c>
      <c r="I7" s="35">
        <f t="shared" si="2"/>
        <v>0.053068998355120765</v>
      </c>
      <c r="J7" s="14">
        <v>6577.993</v>
      </c>
      <c r="K7" s="11">
        <v>6619.65</v>
      </c>
      <c r="L7" s="35">
        <f t="shared" si="3"/>
        <v>0.006332782658783499</v>
      </c>
      <c r="M7" s="14">
        <f t="shared" si="4"/>
        <v>41.65699999999924</v>
      </c>
    </row>
    <row r="8" spans="1:13" ht="15">
      <c r="A8" s="4">
        <v>16</v>
      </c>
      <c r="B8" s="7" t="s">
        <v>16</v>
      </c>
      <c r="C8" s="14">
        <v>11241</v>
      </c>
      <c r="D8" s="14">
        <v>10931</v>
      </c>
      <c r="E8" s="3">
        <v>10901</v>
      </c>
      <c r="F8" s="41">
        <f t="shared" si="0"/>
        <v>0.041616877340734604</v>
      </c>
      <c r="G8" s="17">
        <f t="shared" si="5"/>
        <v>-0.030246419357708387</v>
      </c>
      <c r="H8" s="14">
        <f t="shared" si="1"/>
        <v>-340</v>
      </c>
      <c r="I8" s="35">
        <f t="shared" si="2"/>
        <v>-0.02943468098000173</v>
      </c>
      <c r="J8" s="14">
        <v>11174.12</v>
      </c>
      <c r="K8" s="11">
        <v>11134.83</v>
      </c>
      <c r="L8" s="35">
        <f t="shared" si="3"/>
        <v>-0.0035161605567150585</v>
      </c>
      <c r="M8" s="14">
        <f t="shared" si="4"/>
        <v>-39.29000000000087</v>
      </c>
    </row>
    <row r="9" spans="1:13" ht="15">
      <c r="A9" s="4">
        <v>17</v>
      </c>
      <c r="B9" s="7" t="s">
        <v>17</v>
      </c>
      <c r="C9" s="14">
        <v>1951</v>
      </c>
      <c r="D9" s="14">
        <v>2003</v>
      </c>
      <c r="E9" s="3">
        <v>2009</v>
      </c>
      <c r="F9" s="41">
        <f t="shared" si="0"/>
        <v>0.0076697831921416215</v>
      </c>
      <c r="G9" s="17">
        <f t="shared" si="5"/>
        <v>0.02972834443874936</v>
      </c>
      <c r="H9" s="14">
        <f t="shared" si="1"/>
        <v>58</v>
      </c>
      <c r="I9" s="35">
        <f t="shared" si="2"/>
        <v>0.005021210284823825</v>
      </c>
      <c r="J9" s="14">
        <v>2011.705</v>
      </c>
      <c r="K9" s="11">
        <v>2028.229</v>
      </c>
      <c r="L9" s="35">
        <f t="shared" si="3"/>
        <v>0.008213927986459304</v>
      </c>
      <c r="M9" s="14">
        <f t="shared" si="4"/>
        <v>16.524000000000115</v>
      </c>
    </row>
    <row r="10" spans="1:13" ht="15">
      <c r="A10" s="4">
        <v>18</v>
      </c>
      <c r="B10" s="7" t="s">
        <v>18</v>
      </c>
      <c r="C10" s="14">
        <v>9176</v>
      </c>
      <c r="D10" s="14">
        <v>9172</v>
      </c>
      <c r="E10" s="3">
        <v>9234</v>
      </c>
      <c r="F10" s="41">
        <f t="shared" si="0"/>
        <v>0.03525275161584656</v>
      </c>
      <c r="G10" s="17">
        <f t="shared" si="5"/>
        <v>0.006320836965998256</v>
      </c>
      <c r="H10" s="14">
        <f t="shared" si="1"/>
        <v>58</v>
      </c>
      <c r="I10" s="35">
        <f t="shared" si="2"/>
        <v>0.005021210284823825</v>
      </c>
      <c r="J10" s="14">
        <v>9297.648</v>
      </c>
      <c r="K10" s="11">
        <v>9299.634</v>
      </c>
      <c r="L10" s="35">
        <f t="shared" si="3"/>
        <v>0.00021360240783484016</v>
      </c>
      <c r="M10" s="14">
        <f t="shared" si="4"/>
        <v>1.9860000000007858</v>
      </c>
    </row>
    <row r="11" spans="1:13" ht="15">
      <c r="A11" s="4">
        <v>19</v>
      </c>
      <c r="B11" s="7" t="s">
        <v>19</v>
      </c>
      <c r="C11" s="14">
        <v>374</v>
      </c>
      <c r="D11" s="14">
        <v>359</v>
      </c>
      <c r="E11" s="3">
        <v>358</v>
      </c>
      <c r="F11" s="41">
        <f t="shared" si="0"/>
        <v>0.0013667408575344453</v>
      </c>
      <c r="G11" s="17">
        <f t="shared" si="5"/>
        <v>-0.0427807486631016</v>
      </c>
      <c r="H11" s="14">
        <f t="shared" si="1"/>
        <v>-16</v>
      </c>
      <c r="I11" s="35">
        <f t="shared" si="2"/>
        <v>-0.0013851614578824344</v>
      </c>
      <c r="J11" s="14">
        <v>361.9645</v>
      </c>
      <c r="K11" s="11">
        <v>360.7968</v>
      </c>
      <c r="L11" s="35">
        <f t="shared" si="3"/>
        <v>-0.0032260069702967228</v>
      </c>
      <c r="M11" s="14">
        <f t="shared" si="4"/>
        <v>-1.167699999999968</v>
      </c>
    </row>
    <row r="12" spans="1:13" ht="15">
      <c r="A12" s="4">
        <v>20</v>
      </c>
      <c r="B12" s="7" t="s">
        <v>20</v>
      </c>
      <c r="C12" s="14">
        <v>4490</v>
      </c>
      <c r="D12" s="14">
        <v>4452</v>
      </c>
      <c r="E12" s="3">
        <v>4432</v>
      </c>
      <c r="F12" s="41">
        <f t="shared" si="0"/>
        <v>0.01692009910780073</v>
      </c>
      <c r="G12" s="17">
        <f t="shared" si="5"/>
        <v>-0.012917594654788419</v>
      </c>
      <c r="H12" s="14">
        <f t="shared" si="1"/>
        <v>-58</v>
      </c>
      <c r="I12" s="35">
        <f t="shared" si="2"/>
        <v>-0.005021210284823825</v>
      </c>
      <c r="J12" s="14">
        <v>4448.258</v>
      </c>
      <c r="K12" s="11">
        <v>4438.31</v>
      </c>
      <c r="L12" s="35">
        <f>(K12-J12)/J12</f>
        <v>-0.0022363810732199912</v>
      </c>
      <c r="M12" s="14">
        <f t="shared" si="4"/>
        <v>-9.94799999999941</v>
      </c>
    </row>
    <row r="13" spans="1:13" ht="15">
      <c r="A13" s="4">
        <v>21</v>
      </c>
      <c r="B13" s="7" t="s">
        <v>21</v>
      </c>
      <c r="C13" s="14">
        <v>219</v>
      </c>
      <c r="D13" s="14">
        <v>279</v>
      </c>
      <c r="E13" s="3">
        <v>284</v>
      </c>
      <c r="F13" s="41">
        <f t="shared" si="0"/>
        <v>0.001084230177485426</v>
      </c>
      <c r="G13" s="17">
        <f t="shared" si="5"/>
        <v>0.2968036529680365</v>
      </c>
      <c r="H13" s="14">
        <f t="shared" si="1"/>
        <v>65</v>
      </c>
      <c r="I13" s="35">
        <f t="shared" si="2"/>
        <v>0.00562721842264739</v>
      </c>
      <c r="J13" s="14">
        <v>281.5627</v>
      </c>
      <c r="K13" s="11">
        <v>282.8838</v>
      </c>
      <c r="L13" s="35">
        <f t="shared" si="3"/>
        <v>0.004692027743731684</v>
      </c>
      <c r="M13" s="14">
        <f t="shared" si="4"/>
        <v>1.3211000000000013</v>
      </c>
    </row>
    <row r="14" spans="1:13" ht="15">
      <c r="A14" s="4">
        <v>22</v>
      </c>
      <c r="B14" s="7" t="s">
        <v>22</v>
      </c>
      <c r="C14" s="14">
        <v>11078</v>
      </c>
      <c r="D14" s="14">
        <v>11778</v>
      </c>
      <c r="E14" s="3">
        <v>11850</v>
      </c>
      <c r="F14" s="41">
        <f t="shared" si="0"/>
        <v>0.04523988592676865</v>
      </c>
      <c r="G14" s="17">
        <f t="shared" si="5"/>
        <v>0.06968766925437804</v>
      </c>
      <c r="H14" s="14">
        <f t="shared" si="1"/>
        <v>772</v>
      </c>
      <c r="I14" s="35">
        <f t="shared" si="2"/>
        <v>0.06683404034282746</v>
      </c>
      <c r="J14" s="14">
        <v>11893.2</v>
      </c>
      <c r="K14" s="11">
        <v>11961</v>
      </c>
      <c r="L14" s="35">
        <f t="shared" si="3"/>
        <v>0.005700736555342487</v>
      </c>
      <c r="M14" s="14">
        <f t="shared" si="4"/>
        <v>67.79999999999927</v>
      </c>
    </row>
    <row r="15" spans="1:13" ht="15">
      <c r="A15" s="4">
        <v>23</v>
      </c>
      <c r="B15" s="7" t="s">
        <v>23</v>
      </c>
      <c r="C15" s="14">
        <v>12467</v>
      </c>
      <c r="D15" s="14">
        <v>12781</v>
      </c>
      <c r="E15" s="3">
        <v>12756</v>
      </c>
      <c r="F15" s="41">
        <f t="shared" si="0"/>
        <v>0.04869873290142286</v>
      </c>
      <c r="G15" s="17">
        <f t="shared" si="5"/>
        <v>0.023181198363680114</v>
      </c>
      <c r="H15" s="14">
        <f>E15-C15</f>
        <v>289</v>
      </c>
      <c r="I15" s="35">
        <f t="shared" si="2"/>
        <v>0.02501947883300147</v>
      </c>
      <c r="J15" s="14">
        <v>13055.65</v>
      </c>
      <c r="K15" s="11">
        <v>13072.93</v>
      </c>
      <c r="L15" s="35">
        <f t="shared" si="3"/>
        <v>0.001323564893360396</v>
      </c>
      <c r="M15" s="14">
        <f t="shared" si="4"/>
        <v>17.280000000000655</v>
      </c>
    </row>
    <row r="16" spans="1:13" ht="15">
      <c r="A16" s="4">
        <v>24</v>
      </c>
      <c r="B16" s="7" t="s">
        <v>24</v>
      </c>
      <c r="C16" s="14">
        <v>9037</v>
      </c>
      <c r="D16" s="14">
        <v>9097</v>
      </c>
      <c r="E16" s="3">
        <v>9072</v>
      </c>
      <c r="F16" s="41">
        <f t="shared" si="0"/>
        <v>0.034634282289252756</v>
      </c>
      <c r="G16" s="17">
        <f t="shared" si="5"/>
        <v>0.0038729666924864447</v>
      </c>
      <c r="H16" s="14">
        <f t="shared" si="1"/>
        <v>35</v>
      </c>
      <c r="I16" s="35">
        <f t="shared" si="2"/>
        <v>0.003030040689117825</v>
      </c>
      <c r="J16" s="14">
        <v>9199.091</v>
      </c>
      <c r="K16" s="11">
        <v>9200.728</v>
      </c>
      <c r="L16" s="35">
        <f t="shared" si="3"/>
        <v>0.0001779523650759414</v>
      </c>
      <c r="M16" s="14">
        <f t="shared" si="4"/>
        <v>1.6369999999988067</v>
      </c>
    </row>
    <row r="17" spans="1:13" ht="15">
      <c r="A17" s="4">
        <v>25</v>
      </c>
      <c r="B17" s="7" t="s">
        <v>25</v>
      </c>
      <c r="C17" s="14">
        <v>30467</v>
      </c>
      <c r="D17" s="14">
        <v>31297</v>
      </c>
      <c r="E17" s="3">
        <v>31361</v>
      </c>
      <c r="F17" s="41">
        <f t="shared" si="0"/>
        <v>0.11972726266239592</v>
      </c>
      <c r="G17" s="17">
        <f t="shared" si="5"/>
        <v>0.029343223815931994</v>
      </c>
      <c r="H17" s="14">
        <f t="shared" si="1"/>
        <v>894</v>
      </c>
      <c r="I17" s="35">
        <f t="shared" si="2"/>
        <v>0.07739589645918102</v>
      </c>
      <c r="J17" s="14">
        <v>31488.34</v>
      </c>
      <c r="K17" s="11">
        <v>31533.73</v>
      </c>
      <c r="L17" s="35">
        <f t="shared" si="3"/>
        <v>0.0014414859595646965</v>
      </c>
      <c r="M17" s="14">
        <f t="shared" si="4"/>
        <v>45.38999999999942</v>
      </c>
    </row>
    <row r="18" spans="1:13" ht="15">
      <c r="A18" s="4">
        <v>26</v>
      </c>
      <c r="B18" s="7" t="s">
        <v>26</v>
      </c>
      <c r="C18" s="14">
        <v>2057</v>
      </c>
      <c r="D18" s="14">
        <v>1749</v>
      </c>
      <c r="E18" s="3">
        <v>1752</v>
      </c>
      <c r="F18" s="41">
        <f t="shared" si="0"/>
        <v>0.006688631235755162</v>
      </c>
      <c r="G18" s="17">
        <f t="shared" si="5"/>
        <v>-0.1482741857073408</v>
      </c>
      <c r="H18" s="14">
        <f t="shared" si="1"/>
        <v>-305</v>
      </c>
      <c r="I18" s="35">
        <f t="shared" si="2"/>
        <v>-0.026404640290883907</v>
      </c>
      <c r="J18" s="14">
        <v>1774.765</v>
      </c>
      <c r="K18" s="11">
        <v>1761.285</v>
      </c>
      <c r="L18" s="35">
        <f t="shared" si="3"/>
        <v>-0.007595371781616168</v>
      </c>
      <c r="M18" s="14">
        <f t="shared" si="4"/>
        <v>-13.480000000000018</v>
      </c>
    </row>
    <row r="19" spans="1:13" ht="15">
      <c r="A19" s="4">
        <v>27</v>
      </c>
      <c r="B19" s="7" t="s">
        <v>27</v>
      </c>
      <c r="C19" s="14">
        <v>4606</v>
      </c>
      <c r="D19" s="14">
        <v>4672</v>
      </c>
      <c r="E19" s="3">
        <v>4668</v>
      </c>
      <c r="F19" s="41">
        <f t="shared" si="0"/>
        <v>0.01782107911444355</v>
      </c>
      <c r="G19" s="17">
        <f t="shared" si="5"/>
        <v>0.013460703430308293</v>
      </c>
      <c r="H19" s="14">
        <f t="shared" si="1"/>
        <v>62</v>
      </c>
      <c r="I19" s="35">
        <f t="shared" si="2"/>
        <v>0.005367500649294433</v>
      </c>
      <c r="J19" s="14">
        <v>4680.667</v>
      </c>
      <c r="K19" s="11">
        <v>4647.157</v>
      </c>
      <c r="L19" s="35">
        <f t="shared" si="3"/>
        <v>-0.007159236066141901</v>
      </c>
      <c r="M19" s="14">
        <f t="shared" si="4"/>
        <v>-33.51000000000022</v>
      </c>
    </row>
    <row r="20" spans="1:13" ht="15">
      <c r="A20" s="4">
        <v>28</v>
      </c>
      <c r="B20" s="7" t="s">
        <v>28</v>
      </c>
      <c r="C20" s="14">
        <v>16117</v>
      </c>
      <c r="D20" s="14">
        <v>15712</v>
      </c>
      <c r="E20" s="3">
        <v>15712</v>
      </c>
      <c r="F20" s="41">
        <f t="shared" si="0"/>
        <v>0.05998388925581342</v>
      </c>
      <c r="G20" s="17">
        <f t="shared" si="5"/>
        <v>-0.025128746044549233</v>
      </c>
      <c r="H20" s="14">
        <f t="shared" si="1"/>
        <v>-405</v>
      </c>
      <c r="I20" s="35">
        <f t="shared" si="2"/>
        <v>-0.03506189940264912</v>
      </c>
      <c r="J20" s="14">
        <v>15938.03</v>
      </c>
      <c r="K20" s="11">
        <v>15966.45</v>
      </c>
      <c r="L20" s="35">
        <f t="shared" si="3"/>
        <v>0.0017831563875836645</v>
      </c>
      <c r="M20" s="14">
        <f t="shared" si="4"/>
        <v>28.420000000000073</v>
      </c>
    </row>
    <row r="21" spans="1:13" ht="15">
      <c r="A21" s="4">
        <v>29</v>
      </c>
      <c r="B21" s="7" t="s">
        <v>29</v>
      </c>
      <c r="C21" s="14">
        <v>2883</v>
      </c>
      <c r="D21" s="14">
        <v>3253</v>
      </c>
      <c r="E21" s="3">
        <v>3245</v>
      </c>
      <c r="F21" s="41">
        <f t="shared" si="0"/>
        <v>0.012388475091338757</v>
      </c>
      <c r="G21" s="17">
        <f t="shared" si="5"/>
        <v>0.1255636489767603</v>
      </c>
      <c r="H21" s="14">
        <f t="shared" si="1"/>
        <v>362</v>
      </c>
      <c r="I21" s="35">
        <f t="shared" si="2"/>
        <v>0.03133927798459008</v>
      </c>
      <c r="J21" s="14">
        <v>3244.805</v>
      </c>
      <c r="K21" s="11">
        <v>3249.697</v>
      </c>
      <c r="L21" s="35">
        <f t="shared" si="3"/>
        <v>0.0015076406748634448</v>
      </c>
      <c r="M21" s="14">
        <f t="shared" si="4"/>
        <v>4.89200000000028</v>
      </c>
    </row>
    <row r="22" spans="1:13" ht="15">
      <c r="A22" s="4">
        <v>30</v>
      </c>
      <c r="B22" s="7" t="s">
        <v>30</v>
      </c>
      <c r="C22" s="14">
        <v>1029</v>
      </c>
      <c r="D22" s="14">
        <v>1098</v>
      </c>
      <c r="E22" s="3">
        <v>1103</v>
      </c>
      <c r="F22" s="41">
        <f t="shared" si="0"/>
        <v>0.004210936217487411</v>
      </c>
      <c r="G22" s="17">
        <f t="shared" si="5"/>
        <v>0.07191448007774538</v>
      </c>
      <c r="H22" s="14">
        <f t="shared" si="1"/>
        <v>74</v>
      </c>
      <c r="I22" s="35">
        <f t="shared" si="2"/>
        <v>0.0064063717427062595</v>
      </c>
      <c r="J22" s="14">
        <v>1118.984</v>
      </c>
      <c r="K22" s="11">
        <v>1140.252</v>
      </c>
      <c r="L22" s="35">
        <f t="shared" si="3"/>
        <v>0.01900652734981021</v>
      </c>
      <c r="M22" s="14">
        <f t="shared" si="4"/>
        <v>21.26800000000003</v>
      </c>
    </row>
    <row r="23" spans="1:13" ht="15">
      <c r="A23" s="4">
        <v>31</v>
      </c>
      <c r="B23" s="7" t="s">
        <v>31</v>
      </c>
      <c r="C23" s="14">
        <v>17410</v>
      </c>
      <c r="D23" s="14">
        <v>19687</v>
      </c>
      <c r="E23" s="3">
        <v>19837</v>
      </c>
      <c r="F23" s="41">
        <f t="shared" si="0"/>
        <v>0.07573195081259998</v>
      </c>
      <c r="G23" s="17">
        <f t="shared" si="5"/>
        <v>0.13940264215967835</v>
      </c>
      <c r="H23" s="14">
        <f t="shared" si="1"/>
        <v>2427</v>
      </c>
      <c r="I23" s="35">
        <f t="shared" si="2"/>
        <v>0.21011167864254177</v>
      </c>
      <c r="J23" s="14">
        <v>19885.62</v>
      </c>
      <c r="K23" s="11">
        <v>20110.95</v>
      </c>
      <c r="L23" s="35">
        <f t="shared" si="3"/>
        <v>0.011331303726009134</v>
      </c>
      <c r="M23" s="14">
        <f t="shared" si="4"/>
        <v>225.33000000000175</v>
      </c>
    </row>
    <row r="24" spans="1:13" ht="15">
      <c r="A24" s="4">
        <v>32</v>
      </c>
      <c r="B24" s="7" t="s">
        <v>32</v>
      </c>
      <c r="C24" s="14">
        <v>5504</v>
      </c>
      <c r="D24" s="14">
        <v>5752</v>
      </c>
      <c r="E24" s="3">
        <v>5790</v>
      </c>
      <c r="F24" s="41">
        <f t="shared" si="0"/>
        <v>0.022104551857889492</v>
      </c>
      <c r="G24" s="17">
        <f t="shared" si="5"/>
        <v>0.051962209302325583</v>
      </c>
      <c r="H24" s="14">
        <f t="shared" si="1"/>
        <v>286</v>
      </c>
      <c r="I24" s="35">
        <f t="shared" si="2"/>
        <v>0.024759761059648517</v>
      </c>
      <c r="J24" s="14">
        <v>5810.448</v>
      </c>
      <c r="K24" s="11">
        <v>5833.211</v>
      </c>
      <c r="L24" s="35">
        <f t="shared" si="3"/>
        <v>0.003917598092264128</v>
      </c>
      <c r="M24" s="14">
        <f t="shared" si="4"/>
        <v>22.76299999999992</v>
      </c>
    </row>
    <row r="25" spans="1:13" ht="15.75" thickBot="1">
      <c r="A25" s="4">
        <v>33</v>
      </c>
      <c r="B25" s="7" t="s">
        <v>33</v>
      </c>
      <c r="C25" s="14">
        <v>19421</v>
      </c>
      <c r="D25" s="14">
        <v>19549</v>
      </c>
      <c r="E25" s="3">
        <v>19515</v>
      </c>
      <c r="F25" s="41">
        <f t="shared" si="0"/>
        <v>0.07450264758319748</v>
      </c>
      <c r="G25" s="17">
        <f t="shared" si="5"/>
        <v>0.004840121517944493</v>
      </c>
      <c r="H25" s="14">
        <f t="shared" si="1"/>
        <v>94</v>
      </c>
      <c r="I25" s="35">
        <f t="shared" si="2"/>
        <v>0.008137823565059302</v>
      </c>
      <c r="J25" s="14">
        <v>19720.32</v>
      </c>
      <c r="K25" s="11">
        <v>19717.72</v>
      </c>
      <c r="L25" s="35">
        <f t="shared" si="3"/>
        <v>-0.0001318437023333569</v>
      </c>
      <c r="M25" s="14">
        <f t="shared" si="4"/>
        <v>-2.599999999998545</v>
      </c>
    </row>
    <row r="26" spans="1:13" s="65" customFormat="1" ht="15.75" customHeight="1" thickBot="1">
      <c r="A26" s="163" t="s">
        <v>261</v>
      </c>
      <c r="B26" s="164"/>
      <c r="C26" s="55">
        <v>250386</v>
      </c>
      <c r="D26" s="55">
        <v>262811</v>
      </c>
      <c r="E26" s="55">
        <v>261937</v>
      </c>
      <c r="F26" s="26">
        <f t="shared" si="0"/>
        <v>1</v>
      </c>
      <c r="G26" s="26">
        <f t="shared" si="5"/>
        <v>0.04613277100157357</v>
      </c>
      <c r="H26" s="55">
        <f t="shared" si="1"/>
        <v>11551</v>
      </c>
      <c r="I26" s="37">
        <f t="shared" si="2"/>
        <v>1</v>
      </c>
      <c r="J26" s="55"/>
      <c r="K26" s="106"/>
      <c r="L26" s="37" t="e">
        <f t="shared" si="3"/>
        <v>#DIV/0!</v>
      </c>
      <c r="M26" s="55">
        <f t="shared" si="4"/>
        <v>0</v>
      </c>
    </row>
    <row r="27" ht="15">
      <c r="E27" s="3"/>
    </row>
  </sheetData>
  <sheetProtection/>
  <autoFilter ref="A1:M25">
    <sortState ref="A2:M27">
      <sortCondition sortBy="value" ref="A2:A27"/>
    </sortState>
  </autoFilter>
  <mergeCells count="1">
    <mergeCell ref="A26:B2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4"/>
  <sheetViews>
    <sheetView zoomScalePageLayoutView="0" workbookViewId="0" topLeftCell="H1">
      <pane ySplit="1" topLeftCell="A71" activePane="bottomLeft" state="frozen"/>
      <selection pane="topLeft" activeCell="W1" sqref="W1"/>
      <selection pane="bottomLeft" activeCell="F12" sqref="F12"/>
    </sheetView>
  </sheetViews>
  <sheetFormatPr defaultColWidth="8.8515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customWidth="1"/>
    <col min="7" max="7" width="30.421875" style="0" customWidth="1"/>
    <col min="8" max="8" width="27.421875" style="0" customWidth="1"/>
    <col min="9" max="9" width="22.28125" style="0" customWidth="1"/>
    <col min="10" max="11" width="28.28125" style="0" customWidth="1"/>
    <col min="12" max="12" width="29.8515625" style="0" customWidth="1"/>
    <col min="13" max="13" width="30.421875" style="0" customWidth="1"/>
  </cols>
  <sheetData>
    <row r="1" spans="1:13" ht="45.75" thickBot="1">
      <c r="A1" s="12" t="s">
        <v>92</v>
      </c>
      <c r="B1" s="12" t="s">
        <v>175</v>
      </c>
      <c r="C1" s="75">
        <v>40940</v>
      </c>
      <c r="D1" s="95">
        <v>41275</v>
      </c>
      <c r="E1" s="103">
        <v>41306</v>
      </c>
      <c r="F1" s="42" t="s">
        <v>297</v>
      </c>
      <c r="G1" s="53" t="s">
        <v>299</v>
      </c>
      <c r="H1" s="42" t="s">
        <v>300</v>
      </c>
      <c r="I1" s="42" t="s">
        <v>298</v>
      </c>
      <c r="J1" s="107" t="s">
        <v>284</v>
      </c>
      <c r="K1" s="73" t="s">
        <v>289</v>
      </c>
      <c r="L1" s="15" t="s">
        <v>301</v>
      </c>
      <c r="M1" s="53" t="s">
        <v>302</v>
      </c>
    </row>
    <row r="2" spans="1:13" ht="15">
      <c r="A2" s="21">
        <v>1</v>
      </c>
      <c r="B2" s="90" t="s">
        <v>93</v>
      </c>
      <c r="C2" s="100">
        <v>243141</v>
      </c>
      <c r="D2" s="110">
        <v>259178</v>
      </c>
      <c r="E2" s="9">
        <v>258506</v>
      </c>
      <c r="F2" s="40">
        <f aca="true" t="shared" si="0" ref="F2:F33">E2/$E$83</f>
        <v>0.02200417737696205</v>
      </c>
      <c r="G2" s="40">
        <f aca="true" t="shared" si="1" ref="G2:G33">(E2-C2)/C2</f>
        <v>0.06319378467638119</v>
      </c>
      <c r="H2" s="100">
        <f aca="true" t="shared" si="2" ref="H2:H33">E2-C2</f>
        <v>15365</v>
      </c>
      <c r="I2" s="45">
        <f aca="true" t="shared" si="3" ref="I2:I33">H2/$H$83</f>
        <v>0.017022818220896685</v>
      </c>
      <c r="J2" s="9">
        <v>260517.2</v>
      </c>
      <c r="K2" s="13">
        <v>261663.8</v>
      </c>
      <c r="L2" s="45">
        <f aca="true" t="shared" si="4" ref="L2:L33">(K2-J2)/J2</f>
        <v>0.0044012449082055875</v>
      </c>
      <c r="M2" s="127">
        <f aca="true" t="shared" si="5" ref="M2:M33">K2-J2</f>
        <v>1146.5999999999767</v>
      </c>
    </row>
    <row r="3" spans="1:13" ht="15">
      <c r="A3" s="1">
        <v>2</v>
      </c>
      <c r="B3" s="91" t="s">
        <v>94</v>
      </c>
      <c r="C3" s="10">
        <v>38039</v>
      </c>
      <c r="D3" s="111">
        <v>40281</v>
      </c>
      <c r="E3" s="11">
        <v>39516</v>
      </c>
      <c r="F3" s="41">
        <f t="shared" si="0"/>
        <v>0.0033636243384216704</v>
      </c>
      <c r="G3" s="41">
        <f t="shared" si="1"/>
        <v>0.03882857067746261</v>
      </c>
      <c r="H3" s="10">
        <f t="shared" si="2"/>
        <v>1477</v>
      </c>
      <c r="I3" s="35">
        <f t="shared" si="3"/>
        <v>0.001636362024878907</v>
      </c>
      <c r="J3" s="11">
        <v>41069.32</v>
      </c>
      <c r="K3" s="14">
        <v>41468.91</v>
      </c>
      <c r="L3" s="35">
        <f t="shared" si="4"/>
        <v>0.009729647337720804</v>
      </c>
      <c r="M3" s="14">
        <f t="shared" si="5"/>
        <v>399.5900000000038</v>
      </c>
    </row>
    <row r="4" spans="1:13" ht="15">
      <c r="A4" s="1">
        <v>3</v>
      </c>
      <c r="B4" s="91" t="s">
        <v>95</v>
      </c>
      <c r="C4" s="10">
        <v>66044</v>
      </c>
      <c r="D4" s="111">
        <v>70853</v>
      </c>
      <c r="E4" s="11">
        <v>70381</v>
      </c>
      <c r="F4" s="41">
        <f t="shared" si="0"/>
        <v>0.0059908706489132406</v>
      </c>
      <c r="G4" s="41">
        <f t="shared" si="1"/>
        <v>0.06566834231724306</v>
      </c>
      <c r="H4" s="10">
        <f t="shared" si="2"/>
        <v>4337</v>
      </c>
      <c r="I4" s="35">
        <f t="shared" si="3"/>
        <v>0.004804943874001232</v>
      </c>
      <c r="J4" s="11">
        <v>76371.3</v>
      </c>
      <c r="K4" s="14">
        <v>77330.63</v>
      </c>
      <c r="L4" s="35">
        <f t="shared" si="4"/>
        <v>0.012561394136278966</v>
      </c>
      <c r="M4" s="14">
        <f t="shared" si="5"/>
        <v>959.3300000000017</v>
      </c>
    </row>
    <row r="5" spans="1:13" ht="15">
      <c r="A5" s="1">
        <v>4</v>
      </c>
      <c r="B5" s="91" t="s">
        <v>96</v>
      </c>
      <c r="C5" s="10">
        <v>15993</v>
      </c>
      <c r="D5" s="111">
        <v>20100</v>
      </c>
      <c r="E5" s="11">
        <v>19394</v>
      </c>
      <c r="F5" s="41">
        <f t="shared" si="0"/>
        <v>0.0016508282827044712</v>
      </c>
      <c r="G5" s="41">
        <f t="shared" si="1"/>
        <v>0.21265553679734883</v>
      </c>
      <c r="H5" s="10">
        <f t="shared" si="2"/>
        <v>3401</v>
      </c>
      <c r="I5" s="35">
        <f t="shared" si="3"/>
        <v>0.0037679534506521073</v>
      </c>
      <c r="J5" s="11">
        <v>21984.76</v>
      </c>
      <c r="K5" s="14">
        <v>22145.83</v>
      </c>
      <c r="L5" s="35">
        <f t="shared" si="4"/>
        <v>0.007326438860374339</v>
      </c>
      <c r="M5" s="14">
        <f t="shared" si="5"/>
        <v>161.07000000000335</v>
      </c>
    </row>
    <row r="6" spans="1:13" ht="15">
      <c r="A6" s="1">
        <v>5</v>
      </c>
      <c r="B6" s="91" t="s">
        <v>97</v>
      </c>
      <c r="C6" s="10">
        <v>31413</v>
      </c>
      <c r="D6" s="111">
        <v>33725</v>
      </c>
      <c r="E6" s="11">
        <v>33452</v>
      </c>
      <c r="F6" s="41">
        <f t="shared" si="0"/>
        <v>0.002847453218161801</v>
      </c>
      <c r="G6" s="41">
        <f>(E6-C6)/C6</f>
        <v>0.06490943240059847</v>
      </c>
      <c r="H6" s="10">
        <f t="shared" si="2"/>
        <v>2039</v>
      </c>
      <c r="I6" s="35">
        <f t="shared" si="3"/>
        <v>0.0022589994371889585</v>
      </c>
      <c r="J6" s="11">
        <v>34940.45</v>
      </c>
      <c r="K6" s="14">
        <v>35095.95</v>
      </c>
      <c r="L6" s="35">
        <f t="shared" si="4"/>
        <v>0.004450429230304705</v>
      </c>
      <c r="M6" s="14">
        <f t="shared" si="5"/>
        <v>155.5</v>
      </c>
    </row>
    <row r="7" spans="1:13" ht="15">
      <c r="A7" s="1">
        <v>6</v>
      </c>
      <c r="B7" s="91" t="s">
        <v>98</v>
      </c>
      <c r="C7" s="10">
        <v>896222</v>
      </c>
      <c r="D7" s="111">
        <v>1002058</v>
      </c>
      <c r="E7" s="11">
        <v>995311</v>
      </c>
      <c r="F7" s="41">
        <f t="shared" si="0"/>
        <v>0.08472143698498864</v>
      </c>
      <c r="G7" s="41">
        <f>(E7-C7)/C7</f>
        <v>0.11056300782618592</v>
      </c>
      <c r="H7" s="10">
        <f t="shared" si="2"/>
        <v>99089</v>
      </c>
      <c r="I7" s="35">
        <f t="shared" si="3"/>
        <v>0.10978028211457415</v>
      </c>
      <c r="J7" s="11">
        <v>1024637</v>
      </c>
      <c r="K7" s="14">
        <v>1036199</v>
      </c>
      <c r="L7" s="35">
        <f t="shared" si="4"/>
        <v>0.011283996185966347</v>
      </c>
      <c r="M7" s="14">
        <f t="shared" si="5"/>
        <v>11562</v>
      </c>
    </row>
    <row r="8" spans="1:13" ht="15">
      <c r="A8" s="1">
        <v>7</v>
      </c>
      <c r="B8" s="91" t="s">
        <v>99</v>
      </c>
      <c r="C8" s="10">
        <v>373756</v>
      </c>
      <c r="D8" s="111">
        <v>398797</v>
      </c>
      <c r="E8" s="11">
        <v>403441</v>
      </c>
      <c r="F8" s="41">
        <f t="shared" si="0"/>
        <v>0.03434112680223649</v>
      </c>
      <c r="G8" s="41">
        <f t="shared" si="1"/>
        <v>0.07942347413820781</v>
      </c>
      <c r="H8" s="10">
        <f t="shared" si="2"/>
        <v>29685</v>
      </c>
      <c r="I8" s="35">
        <f t="shared" si="3"/>
        <v>0.03288788538153714</v>
      </c>
      <c r="J8" s="11">
        <v>463147.8</v>
      </c>
      <c r="K8" s="14">
        <v>466216.4</v>
      </c>
      <c r="L8" s="35">
        <f t="shared" si="4"/>
        <v>0.0066255307700911785</v>
      </c>
      <c r="M8" s="14">
        <f t="shared" si="5"/>
        <v>3068.600000000035</v>
      </c>
    </row>
    <row r="9" spans="1:13" ht="15">
      <c r="A9" s="1">
        <v>8</v>
      </c>
      <c r="B9" s="91" t="s">
        <v>100</v>
      </c>
      <c r="C9" s="10">
        <v>19917</v>
      </c>
      <c r="D9" s="111">
        <v>21399</v>
      </c>
      <c r="E9" s="11">
        <v>21042</v>
      </c>
      <c r="F9" s="41">
        <f t="shared" si="0"/>
        <v>0.0017911069776563619</v>
      </c>
      <c r="G9" s="41">
        <f t="shared" si="1"/>
        <v>0.05648441030275644</v>
      </c>
      <c r="H9" s="10">
        <f t="shared" si="2"/>
        <v>1125</v>
      </c>
      <c r="I9" s="35">
        <f t="shared" si="3"/>
        <v>0.001246382720371544</v>
      </c>
      <c r="J9" s="11">
        <v>23834.65</v>
      </c>
      <c r="K9" s="14">
        <v>24035.69</v>
      </c>
      <c r="L9" s="35">
        <f t="shared" si="4"/>
        <v>0.008434778777955508</v>
      </c>
      <c r="M9" s="14">
        <f t="shared" si="5"/>
        <v>201.03999999999724</v>
      </c>
    </row>
    <row r="10" spans="1:13" ht="15">
      <c r="A10" s="1">
        <v>9</v>
      </c>
      <c r="B10" s="91" t="s">
        <v>101</v>
      </c>
      <c r="C10" s="10">
        <v>111341</v>
      </c>
      <c r="D10" s="111">
        <v>119625</v>
      </c>
      <c r="E10" s="11">
        <v>118811</v>
      </c>
      <c r="F10" s="41">
        <f t="shared" si="0"/>
        <v>0.010113259724471533</v>
      </c>
      <c r="G10" s="41">
        <f t="shared" si="1"/>
        <v>0.06709118833134245</v>
      </c>
      <c r="H10" s="10">
        <f t="shared" si="2"/>
        <v>7470</v>
      </c>
      <c r="I10" s="35">
        <f t="shared" si="3"/>
        <v>0.008275981263267052</v>
      </c>
      <c r="J10" s="11">
        <v>127416.5</v>
      </c>
      <c r="K10" s="14">
        <v>128129.2</v>
      </c>
      <c r="L10" s="35">
        <f t="shared" si="4"/>
        <v>0.005593467094136137</v>
      </c>
      <c r="M10" s="14">
        <f t="shared" si="5"/>
        <v>712.6999999999971</v>
      </c>
    </row>
    <row r="11" spans="1:13" ht="15">
      <c r="A11" s="1">
        <v>10</v>
      </c>
      <c r="B11" s="91" t="s">
        <v>102</v>
      </c>
      <c r="C11" s="10">
        <v>131307</v>
      </c>
      <c r="D11" s="111">
        <v>138829</v>
      </c>
      <c r="E11" s="11">
        <v>136903</v>
      </c>
      <c r="F11" s="41">
        <f t="shared" si="0"/>
        <v>0.011653261028518625</v>
      </c>
      <c r="G11" s="41">
        <f t="shared" si="1"/>
        <v>0.04261768222562392</v>
      </c>
      <c r="H11" s="10">
        <f t="shared" si="2"/>
        <v>5596</v>
      </c>
      <c r="I11" s="35">
        <f t="shared" si="3"/>
        <v>0.00619978462506592</v>
      </c>
      <c r="J11" s="11">
        <v>142638</v>
      </c>
      <c r="K11" s="14">
        <v>142933</v>
      </c>
      <c r="L11" s="35">
        <f t="shared" si="4"/>
        <v>0.002068172576732708</v>
      </c>
      <c r="M11" s="14">
        <f t="shared" si="5"/>
        <v>295</v>
      </c>
    </row>
    <row r="12" spans="1:13" ht="15">
      <c r="A12" s="1">
        <v>11</v>
      </c>
      <c r="B12" s="91" t="s">
        <v>103</v>
      </c>
      <c r="C12" s="10">
        <v>36468</v>
      </c>
      <c r="D12" s="111">
        <v>38436</v>
      </c>
      <c r="E12" s="11">
        <v>38419</v>
      </c>
      <c r="F12" s="41">
        <f t="shared" si="0"/>
        <v>0.003270247076065952</v>
      </c>
      <c r="G12" s="41">
        <f t="shared" si="1"/>
        <v>0.05349895799056707</v>
      </c>
      <c r="H12" s="10">
        <f t="shared" si="2"/>
        <v>1951</v>
      </c>
      <c r="I12" s="35">
        <f t="shared" si="3"/>
        <v>0.0021615046110621174</v>
      </c>
      <c r="J12" s="11">
        <v>39550.1</v>
      </c>
      <c r="K12" s="14">
        <v>39936.52</v>
      </c>
      <c r="L12" s="35">
        <f t="shared" si="4"/>
        <v>0.0097703924895259</v>
      </c>
      <c r="M12" s="14">
        <f t="shared" si="5"/>
        <v>386.41999999999825</v>
      </c>
    </row>
    <row r="13" spans="1:13" ht="15">
      <c r="A13" s="1">
        <v>12</v>
      </c>
      <c r="B13" s="91" t="s">
        <v>104</v>
      </c>
      <c r="C13" s="10">
        <v>13071</v>
      </c>
      <c r="D13" s="111">
        <v>14894</v>
      </c>
      <c r="E13" s="11">
        <v>14477</v>
      </c>
      <c r="F13" s="41">
        <f t="shared" si="0"/>
        <v>0.0012322904531665787</v>
      </c>
      <c r="G13" s="41">
        <f t="shared" si="1"/>
        <v>0.10756636829622829</v>
      </c>
      <c r="H13" s="10">
        <f t="shared" si="2"/>
        <v>1406</v>
      </c>
      <c r="I13" s="35">
        <f t="shared" si="3"/>
        <v>0.0015577014265265696</v>
      </c>
      <c r="J13" s="11">
        <v>17528.52</v>
      </c>
      <c r="K13" s="14">
        <v>17585.07</v>
      </c>
      <c r="L13" s="35">
        <f t="shared" si="4"/>
        <v>0.003226170834731014</v>
      </c>
      <c r="M13" s="14">
        <f t="shared" si="5"/>
        <v>56.54999999999927</v>
      </c>
    </row>
    <row r="14" spans="1:13" ht="15">
      <c r="A14" s="1">
        <v>13</v>
      </c>
      <c r="B14" s="91" t="s">
        <v>105</v>
      </c>
      <c r="C14" s="10">
        <v>13447</v>
      </c>
      <c r="D14" s="111">
        <v>13961</v>
      </c>
      <c r="E14" s="11">
        <v>14292</v>
      </c>
      <c r="F14" s="41">
        <f t="shared" si="0"/>
        <v>0.001216543148211421</v>
      </c>
      <c r="G14" s="41">
        <f t="shared" si="1"/>
        <v>0.06283929501003942</v>
      </c>
      <c r="H14" s="10">
        <f t="shared" si="2"/>
        <v>845</v>
      </c>
      <c r="I14" s="35">
        <f t="shared" si="3"/>
        <v>0.0009361719099679597</v>
      </c>
      <c r="J14" s="11">
        <v>16244.05</v>
      </c>
      <c r="K14" s="14">
        <v>16673.51</v>
      </c>
      <c r="L14" s="35">
        <f t="shared" si="4"/>
        <v>0.026437988063321594</v>
      </c>
      <c r="M14" s="14">
        <f t="shared" si="5"/>
        <v>429.4599999999991</v>
      </c>
    </row>
    <row r="15" spans="1:13" ht="15">
      <c r="A15" s="1">
        <v>14</v>
      </c>
      <c r="B15" s="91" t="s">
        <v>106</v>
      </c>
      <c r="C15" s="10">
        <v>45030</v>
      </c>
      <c r="D15" s="111">
        <v>49237</v>
      </c>
      <c r="E15" s="11">
        <v>48127</v>
      </c>
      <c r="F15" s="41">
        <f t="shared" si="0"/>
        <v>0.004096597543658764</v>
      </c>
      <c r="G15" s="41">
        <f t="shared" si="1"/>
        <v>0.06877637130801688</v>
      </c>
      <c r="H15" s="10">
        <f t="shared" si="2"/>
        <v>3097</v>
      </c>
      <c r="I15" s="35">
        <f t="shared" si="3"/>
        <v>0.00343115314221393</v>
      </c>
      <c r="J15" s="11">
        <v>50377.95</v>
      </c>
      <c r="K15" s="14">
        <v>50731.24</v>
      </c>
      <c r="L15" s="35">
        <f t="shared" si="4"/>
        <v>0.007012790317986359</v>
      </c>
      <c r="M15" s="14">
        <f t="shared" si="5"/>
        <v>353.2900000000009</v>
      </c>
    </row>
    <row r="16" spans="1:13" ht="15">
      <c r="A16" s="1">
        <v>15</v>
      </c>
      <c r="B16" s="91" t="s">
        <v>107</v>
      </c>
      <c r="C16" s="10">
        <v>28866</v>
      </c>
      <c r="D16" s="111">
        <v>30617</v>
      </c>
      <c r="E16" s="11">
        <v>30442</v>
      </c>
      <c r="F16" s="41">
        <f t="shared" si="0"/>
        <v>0.00259124031051302</v>
      </c>
      <c r="G16" s="41">
        <f t="shared" si="1"/>
        <v>0.05459710385921153</v>
      </c>
      <c r="H16" s="10">
        <f t="shared" si="2"/>
        <v>1576</v>
      </c>
      <c r="I16" s="35">
        <f t="shared" si="3"/>
        <v>0.001746043704271603</v>
      </c>
      <c r="J16" s="11">
        <v>32259.9</v>
      </c>
      <c r="K16" s="14">
        <v>32485.18</v>
      </c>
      <c r="L16" s="35">
        <f t="shared" si="4"/>
        <v>0.006983282651217109</v>
      </c>
      <c r="M16" s="14">
        <f t="shared" si="5"/>
        <v>225.27999999999884</v>
      </c>
    </row>
    <row r="17" spans="1:13" ht="15">
      <c r="A17" s="1">
        <v>16</v>
      </c>
      <c r="B17" s="91" t="s">
        <v>108</v>
      </c>
      <c r="C17" s="10">
        <v>533515</v>
      </c>
      <c r="D17" s="111">
        <v>570001</v>
      </c>
      <c r="E17" s="11">
        <v>565319</v>
      </c>
      <c r="F17" s="41">
        <f t="shared" si="0"/>
        <v>0.048120273999701396</v>
      </c>
      <c r="G17" s="41">
        <f t="shared" si="1"/>
        <v>0.05961219459621567</v>
      </c>
      <c r="H17" s="10">
        <f t="shared" si="2"/>
        <v>31804</v>
      </c>
      <c r="I17" s="35">
        <f t="shared" si="3"/>
        <v>0.035235516478841405</v>
      </c>
      <c r="J17" s="11">
        <v>573339.9</v>
      </c>
      <c r="K17" s="14">
        <v>575648.7</v>
      </c>
      <c r="L17" s="35">
        <f t="shared" si="4"/>
        <v>0.004026930621782872</v>
      </c>
      <c r="M17" s="14">
        <f t="shared" si="5"/>
        <v>2308.79999999993</v>
      </c>
    </row>
    <row r="18" spans="1:13" ht="15">
      <c r="A18" s="1">
        <v>17</v>
      </c>
      <c r="B18" s="91" t="s">
        <v>109</v>
      </c>
      <c r="C18" s="10">
        <v>60247</v>
      </c>
      <c r="D18" s="111">
        <v>63922</v>
      </c>
      <c r="E18" s="11">
        <v>64518</v>
      </c>
      <c r="F18" s="41">
        <f t="shared" si="0"/>
        <v>0.005491808762685731</v>
      </c>
      <c r="G18" s="41">
        <f t="shared" si="1"/>
        <v>0.07089149667203347</v>
      </c>
      <c r="H18" s="10">
        <f t="shared" si="2"/>
        <v>4271</v>
      </c>
      <c r="I18" s="35">
        <f t="shared" si="3"/>
        <v>0.004731822754406101</v>
      </c>
      <c r="J18" s="11">
        <v>66519.09</v>
      </c>
      <c r="K18" s="14">
        <v>67830.62</v>
      </c>
      <c r="L18" s="35">
        <f t="shared" si="4"/>
        <v>0.01971659564194277</v>
      </c>
      <c r="M18" s="14">
        <f t="shared" si="5"/>
        <v>1311.5299999999988</v>
      </c>
    </row>
    <row r="19" spans="1:13" ht="15">
      <c r="A19" s="1">
        <v>18</v>
      </c>
      <c r="B19" s="91" t="s">
        <v>110</v>
      </c>
      <c r="C19" s="10">
        <v>18057</v>
      </c>
      <c r="D19" s="111">
        <v>20671</v>
      </c>
      <c r="E19" s="11">
        <v>20568</v>
      </c>
      <c r="F19" s="41">
        <f t="shared" si="0"/>
        <v>0.0017507598287442281</v>
      </c>
      <c r="G19" s="41">
        <f t="shared" si="1"/>
        <v>0.13905964445921248</v>
      </c>
      <c r="H19" s="10">
        <f t="shared" si="2"/>
        <v>2511</v>
      </c>
      <c r="I19" s="35">
        <f t="shared" si="3"/>
        <v>0.002781926231869286</v>
      </c>
      <c r="J19" s="11">
        <v>22343.03</v>
      </c>
      <c r="K19" s="14">
        <v>22793.03</v>
      </c>
      <c r="L19" s="35">
        <f t="shared" si="4"/>
        <v>0.0201405091431198</v>
      </c>
      <c r="M19" s="14">
        <f t="shared" si="5"/>
        <v>450</v>
      </c>
    </row>
    <row r="20" spans="1:13" ht="15">
      <c r="A20" s="1">
        <v>19</v>
      </c>
      <c r="B20" s="91" t="s">
        <v>111</v>
      </c>
      <c r="C20" s="10">
        <v>46516</v>
      </c>
      <c r="D20" s="111">
        <v>49572</v>
      </c>
      <c r="E20" s="11">
        <v>48965</v>
      </c>
      <c r="F20" s="41">
        <f t="shared" si="0"/>
        <v>0.004167928579077262</v>
      </c>
      <c r="G20" s="41">
        <f t="shared" si="1"/>
        <v>0.0526485510362026</v>
      </c>
      <c r="H20" s="10">
        <f t="shared" si="2"/>
        <v>2449</v>
      </c>
      <c r="I20" s="35">
        <f t="shared" si="3"/>
        <v>0.002713236695279921</v>
      </c>
      <c r="J20" s="11">
        <v>52573.16</v>
      </c>
      <c r="K20" s="14">
        <v>52791.7</v>
      </c>
      <c r="L20" s="35">
        <f t="shared" si="4"/>
        <v>0.004156873963824765</v>
      </c>
      <c r="M20" s="14">
        <f t="shared" si="5"/>
        <v>218.5399999999936</v>
      </c>
    </row>
    <row r="21" spans="1:13" ht="15">
      <c r="A21" s="1">
        <v>20</v>
      </c>
      <c r="B21" s="91" t="s">
        <v>112</v>
      </c>
      <c r="C21" s="10">
        <v>153309</v>
      </c>
      <c r="D21" s="111">
        <v>177860</v>
      </c>
      <c r="E21" s="11">
        <v>166929</v>
      </c>
      <c r="F21" s="41">
        <f t="shared" si="0"/>
        <v>0.014209091183024372</v>
      </c>
      <c r="G21" s="41">
        <f t="shared" si="1"/>
        <v>0.08884018550770013</v>
      </c>
      <c r="H21" s="10">
        <f t="shared" si="2"/>
        <v>13620</v>
      </c>
      <c r="I21" s="35">
        <f t="shared" si="3"/>
        <v>0.015089540134631492</v>
      </c>
      <c r="J21" s="11">
        <v>182235.8</v>
      </c>
      <c r="K21" s="14">
        <v>170599.5</v>
      </c>
      <c r="L21" s="35">
        <f t="shared" si="4"/>
        <v>-0.06385298607628133</v>
      </c>
      <c r="M21" s="14">
        <f>K21-J21</f>
        <v>-11636.299999999988</v>
      </c>
    </row>
    <row r="22" spans="1:13" ht="15">
      <c r="A22" s="1">
        <v>21</v>
      </c>
      <c r="B22" s="91" t="s">
        <v>113</v>
      </c>
      <c r="C22" s="10">
        <v>99341</v>
      </c>
      <c r="D22" s="111">
        <v>108726</v>
      </c>
      <c r="E22" s="11">
        <v>104016</v>
      </c>
      <c r="F22" s="41">
        <f t="shared" si="0"/>
        <v>0.008853900930895548</v>
      </c>
      <c r="G22" s="41">
        <f t="shared" si="1"/>
        <v>0.04706012623186801</v>
      </c>
      <c r="H22" s="10">
        <f t="shared" si="2"/>
        <v>4675</v>
      </c>
      <c r="I22" s="35">
        <f t="shared" si="3"/>
        <v>0.005179412637988416</v>
      </c>
      <c r="J22" s="11">
        <v>111501.8</v>
      </c>
      <c r="K22" s="14">
        <v>111568.1</v>
      </c>
      <c r="L22" s="35">
        <f t="shared" si="4"/>
        <v>0.0005946092350078915</v>
      </c>
      <c r="M22" s="14">
        <f t="shared" si="5"/>
        <v>66.30000000000291</v>
      </c>
    </row>
    <row r="23" spans="1:13" ht="15">
      <c r="A23" s="1">
        <v>22</v>
      </c>
      <c r="B23" s="91" t="s">
        <v>114</v>
      </c>
      <c r="C23" s="10">
        <v>45887</v>
      </c>
      <c r="D23" s="111">
        <v>50876</v>
      </c>
      <c r="E23" s="11">
        <v>50069</v>
      </c>
      <c r="F23" s="41">
        <f t="shared" si="0"/>
        <v>0.004261901685404257</v>
      </c>
      <c r="G23" s="41">
        <f t="shared" si="1"/>
        <v>0.09113692331161331</v>
      </c>
      <c r="H23" s="10">
        <f t="shared" si="2"/>
        <v>4182</v>
      </c>
      <c r="I23" s="35">
        <f t="shared" si="3"/>
        <v>0.004633220032527819</v>
      </c>
      <c r="J23" s="11">
        <v>52855.71</v>
      </c>
      <c r="K23" s="14">
        <v>53207.07</v>
      </c>
      <c r="L23" s="35">
        <f t="shared" si="4"/>
        <v>0.006647531553355363</v>
      </c>
      <c r="M23" s="14">
        <f t="shared" si="5"/>
        <v>351.3600000000006</v>
      </c>
    </row>
    <row r="24" spans="1:13" ht="15">
      <c r="A24" s="1">
        <v>23</v>
      </c>
      <c r="B24" s="91" t="s">
        <v>115</v>
      </c>
      <c r="C24" s="10">
        <v>47795</v>
      </c>
      <c r="D24" s="111">
        <v>53016</v>
      </c>
      <c r="E24" s="11">
        <v>51096</v>
      </c>
      <c r="F24" s="41">
        <f t="shared" si="0"/>
        <v>0.004349320508047213</v>
      </c>
      <c r="G24" s="41">
        <f t="shared" si="1"/>
        <v>0.06906580186211947</v>
      </c>
      <c r="H24" s="10">
        <f t="shared" si="2"/>
        <v>3301</v>
      </c>
      <c r="I24" s="35">
        <f t="shared" si="3"/>
        <v>0.00365716387550797</v>
      </c>
      <c r="J24" s="11">
        <v>57807.57</v>
      </c>
      <c r="K24" s="14">
        <v>58146.13</v>
      </c>
      <c r="L24" s="35">
        <f t="shared" si="4"/>
        <v>0.005856672404669452</v>
      </c>
      <c r="M24" s="14">
        <f t="shared" si="5"/>
        <v>338.5599999999977</v>
      </c>
    </row>
    <row r="25" spans="1:13" ht="15">
      <c r="A25" s="1">
        <v>24</v>
      </c>
      <c r="B25" s="91" t="s">
        <v>116</v>
      </c>
      <c r="C25" s="10">
        <v>20121</v>
      </c>
      <c r="D25" s="111">
        <v>22909</v>
      </c>
      <c r="E25" s="11">
        <v>22576</v>
      </c>
      <c r="F25" s="41">
        <f t="shared" si="0"/>
        <v>0.0019216819279331825</v>
      </c>
      <c r="G25" s="41">
        <f t="shared" si="1"/>
        <v>0.1220118284379504</v>
      </c>
      <c r="H25" s="10">
        <f t="shared" si="2"/>
        <v>2455</v>
      </c>
      <c r="I25" s="35">
        <f t="shared" si="3"/>
        <v>0.002719884069788569</v>
      </c>
      <c r="J25" s="11">
        <v>26236.63</v>
      </c>
      <c r="K25" s="14">
        <v>26768.66</v>
      </c>
      <c r="L25" s="35">
        <f t="shared" si="4"/>
        <v>0.02027813785535714</v>
      </c>
      <c r="M25" s="14">
        <f t="shared" si="5"/>
        <v>532.0299999999988</v>
      </c>
    </row>
    <row r="26" spans="1:13" ht="15">
      <c r="A26" s="1">
        <v>25</v>
      </c>
      <c r="B26" s="91" t="s">
        <v>117</v>
      </c>
      <c r="C26" s="10">
        <v>57443</v>
      </c>
      <c r="D26" s="111">
        <v>65230</v>
      </c>
      <c r="E26" s="11">
        <v>63071</v>
      </c>
      <c r="F26" s="41">
        <f t="shared" si="0"/>
        <v>0.0053686393017662</v>
      </c>
      <c r="G26" s="41">
        <f t="shared" si="1"/>
        <v>0.09797538429399578</v>
      </c>
      <c r="H26" s="10">
        <f t="shared" si="2"/>
        <v>5628</v>
      </c>
      <c r="I26" s="35">
        <f t="shared" si="3"/>
        <v>0.006235237289112044</v>
      </c>
      <c r="J26" s="11">
        <v>69726.88</v>
      </c>
      <c r="K26" s="14">
        <v>68937.06</v>
      </c>
      <c r="L26" s="35">
        <f t="shared" si="4"/>
        <v>-0.011327338897137043</v>
      </c>
      <c r="M26" s="14">
        <f t="shared" si="5"/>
        <v>-789.820000000007</v>
      </c>
    </row>
    <row r="27" spans="1:13" ht="15">
      <c r="A27" s="1">
        <v>26</v>
      </c>
      <c r="B27" s="91" t="s">
        <v>118</v>
      </c>
      <c r="C27" s="10">
        <v>131736</v>
      </c>
      <c r="D27" s="111">
        <v>147403</v>
      </c>
      <c r="E27" s="11">
        <v>145669</v>
      </c>
      <c r="F27" s="41">
        <f t="shared" si="0"/>
        <v>0.01239942792169112</v>
      </c>
      <c r="G27" s="41">
        <f t="shared" si="1"/>
        <v>0.10576455942187406</v>
      </c>
      <c r="H27" s="10">
        <f t="shared" si="2"/>
        <v>13933</v>
      </c>
      <c r="I27" s="35">
        <f t="shared" si="3"/>
        <v>0.01543631150483264</v>
      </c>
      <c r="J27" s="11">
        <v>151842.9</v>
      </c>
      <c r="K27" s="14">
        <v>152690.3</v>
      </c>
      <c r="L27" s="35">
        <f t="shared" si="4"/>
        <v>0.005580768017470651</v>
      </c>
      <c r="M27" s="14">
        <f t="shared" si="5"/>
        <v>847.3999999999942</v>
      </c>
    </row>
    <row r="28" spans="1:13" ht="15">
      <c r="A28" s="1">
        <v>27</v>
      </c>
      <c r="B28" s="91" t="s">
        <v>119</v>
      </c>
      <c r="C28" s="10">
        <v>200263</v>
      </c>
      <c r="D28" s="111">
        <v>235193</v>
      </c>
      <c r="E28" s="11">
        <v>234730</v>
      </c>
      <c r="F28" s="41">
        <f t="shared" si="0"/>
        <v>0.019980350768238658</v>
      </c>
      <c r="G28" s="41">
        <f t="shared" si="1"/>
        <v>0.17210867708962713</v>
      </c>
      <c r="H28" s="10">
        <f t="shared" si="2"/>
        <v>34467</v>
      </c>
      <c r="I28" s="35">
        <f t="shared" si="3"/>
        <v>0.03818584286492978</v>
      </c>
      <c r="J28" s="11">
        <v>237501.2</v>
      </c>
      <c r="K28" s="14">
        <v>240694</v>
      </c>
      <c r="L28" s="35">
        <f t="shared" si="4"/>
        <v>0.013443300497007966</v>
      </c>
      <c r="M28" s="14">
        <f t="shared" si="5"/>
        <v>3192.7999999999884</v>
      </c>
    </row>
    <row r="29" spans="1:13" ht="15">
      <c r="A29" s="1">
        <v>28</v>
      </c>
      <c r="B29" s="91" t="s">
        <v>120</v>
      </c>
      <c r="C29" s="10">
        <v>41103</v>
      </c>
      <c r="D29" s="111">
        <v>42908</v>
      </c>
      <c r="E29" s="11">
        <v>42614</v>
      </c>
      <c r="F29" s="41">
        <f t="shared" si="0"/>
        <v>0.003627327855995067</v>
      </c>
      <c r="G29" s="41">
        <f t="shared" si="1"/>
        <v>0.03676130696056249</v>
      </c>
      <c r="H29" s="10">
        <f t="shared" si="2"/>
        <v>1511</v>
      </c>
      <c r="I29" s="35">
        <f t="shared" si="3"/>
        <v>0.0016740304804279136</v>
      </c>
      <c r="J29" s="11">
        <v>44647.13</v>
      </c>
      <c r="K29" s="14">
        <v>44882.74</v>
      </c>
      <c r="L29" s="35">
        <f t="shared" si="4"/>
        <v>0.005277158912566174</v>
      </c>
      <c r="M29" s="14">
        <f t="shared" si="5"/>
        <v>235.61000000000058</v>
      </c>
    </row>
    <row r="30" spans="1:13" ht="15">
      <c r="A30" s="1">
        <v>29</v>
      </c>
      <c r="B30" s="91" t="s">
        <v>121</v>
      </c>
      <c r="C30" s="10">
        <v>10612</v>
      </c>
      <c r="D30" s="111">
        <v>12213</v>
      </c>
      <c r="E30" s="11">
        <v>12178</v>
      </c>
      <c r="F30" s="41">
        <f t="shared" si="0"/>
        <v>0.0010365982688859982</v>
      </c>
      <c r="G30" s="41">
        <f t="shared" si="1"/>
        <v>0.14756879004900114</v>
      </c>
      <c r="H30" s="10">
        <f t="shared" si="2"/>
        <v>1566</v>
      </c>
      <c r="I30" s="35">
        <f t="shared" si="3"/>
        <v>0.0017349647467571892</v>
      </c>
      <c r="J30" s="11">
        <v>13748.8</v>
      </c>
      <c r="K30" s="14">
        <v>14040.5</v>
      </c>
      <c r="L30" s="35">
        <f t="shared" si="4"/>
        <v>0.02121639706738048</v>
      </c>
      <c r="M30" s="14">
        <f t="shared" si="5"/>
        <v>291.7000000000007</v>
      </c>
    </row>
    <row r="31" spans="1:13" ht="15">
      <c r="A31" s="1">
        <v>30</v>
      </c>
      <c r="B31" s="91" t="s">
        <v>122</v>
      </c>
      <c r="C31" s="10">
        <v>8674</v>
      </c>
      <c r="D31" s="111">
        <v>9609</v>
      </c>
      <c r="E31" s="11">
        <v>9541</v>
      </c>
      <c r="F31" s="41">
        <f t="shared" si="0"/>
        <v>0.000812135332849508</v>
      </c>
      <c r="G31" s="41">
        <f t="shared" si="1"/>
        <v>0.09995388517408346</v>
      </c>
      <c r="H31" s="10">
        <f t="shared" si="2"/>
        <v>867</v>
      </c>
      <c r="I31" s="35">
        <f t="shared" si="3"/>
        <v>0.0009605456164996698</v>
      </c>
      <c r="J31" s="11">
        <v>10839.23</v>
      </c>
      <c r="K31" s="14">
        <v>10731.67</v>
      </c>
      <c r="L31" s="35">
        <f t="shared" si="4"/>
        <v>-0.009923214102846743</v>
      </c>
      <c r="M31" s="14">
        <f t="shared" si="5"/>
        <v>-107.55999999999949</v>
      </c>
    </row>
    <row r="32" spans="1:13" ht="15">
      <c r="A32" s="1">
        <v>31</v>
      </c>
      <c r="B32" s="91" t="s">
        <v>123</v>
      </c>
      <c r="C32" s="10">
        <v>120681</v>
      </c>
      <c r="D32" s="111">
        <v>129745</v>
      </c>
      <c r="E32" s="11">
        <v>129576</v>
      </c>
      <c r="F32" s="41">
        <f t="shared" si="0"/>
        <v>0.011029582631727057</v>
      </c>
      <c r="G32" s="41">
        <f t="shared" si="1"/>
        <v>0.07370671439580381</v>
      </c>
      <c r="H32" s="10">
        <f t="shared" si="2"/>
        <v>8895</v>
      </c>
      <c r="I32" s="35">
        <f t="shared" si="3"/>
        <v>0.009854732709071006</v>
      </c>
      <c r="J32" s="11">
        <v>132657.5</v>
      </c>
      <c r="K32" s="14">
        <v>133058.8</v>
      </c>
      <c r="L32" s="35">
        <f t="shared" si="4"/>
        <v>0.0030250833914402756</v>
      </c>
      <c r="M32" s="14">
        <f t="shared" si="5"/>
        <v>401.29999999998836</v>
      </c>
    </row>
    <row r="33" spans="1:13" ht="15">
      <c r="A33" s="1">
        <v>32</v>
      </c>
      <c r="B33" s="91" t="s">
        <v>124</v>
      </c>
      <c r="C33" s="10">
        <v>42424</v>
      </c>
      <c r="D33" s="111">
        <v>46919</v>
      </c>
      <c r="E33" s="11">
        <v>46381</v>
      </c>
      <c r="F33" s="41">
        <f t="shared" si="0"/>
        <v>0.003947977033109007</v>
      </c>
      <c r="G33" s="41">
        <f t="shared" si="1"/>
        <v>0.09327267584386197</v>
      </c>
      <c r="H33" s="10">
        <f t="shared" si="2"/>
        <v>3957</v>
      </c>
      <c r="I33" s="35">
        <f t="shared" si="3"/>
        <v>0.004383943488453511</v>
      </c>
      <c r="J33" s="11">
        <v>49238.8</v>
      </c>
      <c r="K33" s="14">
        <v>49370.76</v>
      </c>
      <c r="L33" s="35">
        <f t="shared" si="4"/>
        <v>0.0026800003249469752</v>
      </c>
      <c r="M33" s="14">
        <f t="shared" si="5"/>
        <v>131.95999999999913</v>
      </c>
    </row>
    <row r="34" spans="1:13" ht="15">
      <c r="A34" s="1">
        <v>33</v>
      </c>
      <c r="B34" s="91" t="s">
        <v>125</v>
      </c>
      <c r="C34" s="10">
        <v>182063</v>
      </c>
      <c r="D34" s="111">
        <v>198981</v>
      </c>
      <c r="E34" s="11">
        <v>198183</v>
      </c>
      <c r="F34" s="41">
        <f aca="true" t="shared" si="6" ref="F34:F65">E34/$E$83</f>
        <v>0.016869449394205434</v>
      </c>
      <c r="G34" s="41">
        <f aca="true" t="shared" si="7" ref="G34:G65">(E34-C34)/C34</f>
        <v>0.08854077983994552</v>
      </c>
      <c r="H34" s="10">
        <f aca="true" t="shared" si="8" ref="H34:H65">E34-C34</f>
        <v>16120</v>
      </c>
      <c r="I34" s="35">
        <f aca="true" t="shared" si="9" ref="I34:I65">H34/$H$83</f>
        <v>0.017859279513234922</v>
      </c>
      <c r="J34" s="11">
        <v>202293.7</v>
      </c>
      <c r="K34" s="14">
        <v>204357.4</v>
      </c>
      <c r="L34" s="35">
        <f aca="true" t="shared" si="10" ref="L34:L65">(K34-J34)/J34</f>
        <v>0.010201504050793389</v>
      </c>
      <c r="M34" s="14">
        <f aca="true" t="shared" si="11" ref="M34:M65">K34-J34</f>
        <v>2063.6999999999825</v>
      </c>
    </row>
    <row r="35" spans="1:13" ht="15">
      <c r="A35" s="1">
        <v>34</v>
      </c>
      <c r="B35" s="91" t="s">
        <v>126</v>
      </c>
      <c r="C35" s="10">
        <v>3280303</v>
      </c>
      <c r="D35" s="111">
        <v>3541778</v>
      </c>
      <c r="E35" s="11">
        <v>3548412</v>
      </c>
      <c r="F35" s="41">
        <f t="shared" si="6"/>
        <v>0.30204284254346386</v>
      </c>
      <c r="G35" s="41">
        <f t="shared" si="7"/>
        <v>0.08173299844557043</v>
      </c>
      <c r="H35" s="10">
        <f t="shared" si="8"/>
        <v>268109</v>
      </c>
      <c r="I35" s="35">
        <f t="shared" si="9"/>
        <v>0.2970368220231949</v>
      </c>
      <c r="J35" s="11">
        <v>3579173</v>
      </c>
      <c r="K35" s="14">
        <v>3606912</v>
      </c>
      <c r="L35" s="35">
        <f t="shared" si="10"/>
        <v>0.0077501143420561115</v>
      </c>
      <c r="M35" s="14">
        <f t="shared" si="11"/>
        <v>27739</v>
      </c>
    </row>
    <row r="36" spans="1:13" ht="15">
      <c r="A36" s="1">
        <v>35</v>
      </c>
      <c r="B36" s="91" t="s">
        <v>127</v>
      </c>
      <c r="C36" s="10">
        <v>719820</v>
      </c>
      <c r="D36" s="111">
        <v>761695</v>
      </c>
      <c r="E36" s="11">
        <v>759931</v>
      </c>
      <c r="F36" s="41">
        <f t="shared" si="6"/>
        <v>0.06468575784798862</v>
      </c>
      <c r="G36" s="41">
        <f t="shared" si="7"/>
        <v>0.0557236531355061</v>
      </c>
      <c r="H36" s="10">
        <f t="shared" si="8"/>
        <v>40111</v>
      </c>
      <c r="I36" s="35">
        <f t="shared" si="9"/>
        <v>0.04443880648606489</v>
      </c>
      <c r="J36" s="11">
        <v>774789.6</v>
      </c>
      <c r="K36" s="14">
        <v>779904.6</v>
      </c>
      <c r="L36" s="35">
        <f t="shared" si="10"/>
        <v>0.006601792280123533</v>
      </c>
      <c r="M36" s="14">
        <f t="shared" si="11"/>
        <v>5115</v>
      </c>
    </row>
    <row r="37" spans="1:13" ht="15">
      <c r="A37" s="1">
        <v>36</v>
      </c>
      <c r="B37" s="91" t="s">
        <v>128</v>
      </c>
      <c r="C37" s="10">
        <v>13678</v>
      </c>
      <c r="D37" s="111">
        <v>17967</v>
      </c>
      <c r="E37" s="11">
        <v>17391</v>
      </c>
      <c r="F37" s="41">
        <f t="shared" si="6"/>
        <v>0.0014803317863521428</v>
      </c>
      <c r="G37" s="41">
        <f t="shared" si="7"/>
        <v>0.27145781547009795</v>
      </c>
      <c r="H37" s="10">
        <f t="shared" si="8"/>
        <v>3713</v>
      </c>
      <c r="I37" s="35">
        <f t="shared" si="9"/>
        <v>0.004113616925101816</v>
      </c>
      <c r="J37" s="11">
        <v>19517.85</v>
      </c>
      <c r="K37" s="14">
        <v>19607.88</v>
      </c>
      <c r="L37" s="35">
        <f t="shared" si="10"/>
        <v>0.004612700681683817</v>
      </c>
      <c r="M37" s="14">
        <f t="shared" si="11"/>
        <v>90.03000000000247</v>
      </c>
    </row>
    <row r="38" spans="1:13" ht="15">
      <c r="A38" s="1">
        <v>37</v>
      </c>
      <c r="B38" s="91" t="s">
        <v>129</v>
      </c>
      <c r="C38" s="10">
        <v>34199</v>
      </c>
      <c r="D38" s="111">
        <v>36550</v>
      </c>
      <c r="E38" s="11">
        <v>36162</v>
      </c>
      <c r="F38" s="41">
        <f t="shared" si="6"/>
        <v>0.003078129955613029</v>
      </c>
      <c r="G38" s="41">
        <f t="shared" si="7"/>
        <v>0.0573993391619638</v>
      </c>
      <c r="H38" s="10">
        <f t="shared" si="8"/>
        <v>1963</v>
      </c>
      <c r="I38" s="35">
        <f t="shared" si="9"/>
        <v>0.002174799360079414</v>
      </c>
      <c r="J38" s="11">
        <v>39470.25</v>
      </c>
      <c r="K38" s="14">
        <v>39658.78</v>
      </c>
      <c r="L38" s="35">
        <f t="shared" si="10"/>
        <v>0.0047765088896066996</v>
      </c>
      <c r="M38" s="14">
        <f t="shared" si="11"/>
        <v>188.52999999999884</v>
      </c>
    </row>
    <row r="39" spans="1:13" ht="15">
      <c r="A39" s="1">
        <v>38</v>
      </c>
      <c r="B39" s="91" t="s">
        <v>130</v>
      </c>
      <c r="C39" s="10">
        <v>170357</v>
      </c>
      <c r="D39" s="111">
        <v>183944</v>
      </c>
      <c r="E39" s="11">
        <v>183702</v>
      </c>
      <c r="F39" s="41">
        <f t="shared" si="6"/>
        <v>0.015636818458769554</v>
      </c>
      <c r="G39" s="41">
        <f t="shared" si="7"/>
        <v>0.07833549545953497</v>
      </c>
      <c r="H39" s="10">
        <f t="shared" si="8"/>
        <v>13345</v>
      </c>
      <c r="I39" s="35">
        <f t="shared" si="9"/>
        <v>0.014784868802985114</v>
      </c>
      <c r="J39" s="11">
        <v>195093.6</v>
      </c>
      <c r="K39" s="14">
        <v>196765.8</v>
      </c>
      <c r="L39" s="35">
        <f t="shared" si="10"/>
        <v>0.008571270405589842</v>
      </c>
      <c r="M39" s="14">
        <f t="shared" si="11"/>
        <v>1672.1999999999825</v>
      </c>
    </row>
    <row r="40" spans="1:13" ht="15">
      <c r="A40" s="1">
        <v>39</v>
      </c>
      <c r="B40" s="91" t="s">
        <v>131</v>
      </c>
      <c r="C40" s="10">
        <v>48495</v>
      </c>
      <c r="D40" s="111">
        <v>52667</v>
      </c>
      <c r="E40" s="11">
        <v>52540</v>
      </c>
      <c r="F40" s="41">
        <f t="shared" si="6"/>
        <v>0.004472234607264768</v>
      </c>
      <c r="G40" s="41">
        <f t="shared" si="7"/>
        <v>0.08341066089287555</v>
      </c>
      <c r="H40" s="10">
        <f t="shared" si="8"/>
        <v>4045</v>
      </c>
      <c r="I40" s="35">
        <f t="shared" si="9"/>
        <v>0.004481438314580351</v>
      </c>
      <c r="J40" s="11">
        <v>54061.39</v>
      </c>
      <c r="K40" s="14">
        <v>54590.88</v>
      </c>
      <c r="L40" s="35">
        <f t="shared" si="10"/>
        <v>0.009794235775291718</v>
      </c>
      <c r="M40" s="14">
        <f t="shared" si="11"/>
        <v>529.489999999998</v>
      </c>
    </row>
    <row r="41" spans="1:13" ht="15">
      <c r="A41" s="1">
        <v>40</v>
      </c>
      <c r="B41" s="91" t="s">
        <v>132</v>
      </c>
      <c r="C41" s="10">
        <v>19435</v>
      </c>
      <c r="D41" s="111">
        <v>21201</v>
      </c>
      <c r="E41" s="11">
        <v>20643</v>
      </c>
      <c r="F41" s="41">
        <f t="shared" si="6"/>
        <v>0.0017571438712936163</v>
      </c>
      <c r="G41" s="41">
        <f t="shared" si="7"/>
        <v>0.06215590429637252</v>
      </c>
      <c r="H41" s="10">
        <f t="shared" si="8"/>
        <v>1208</v>
      </c>
      <c r="I41" s="35">
        <f t="shared" si="9"/>
        <v>0.0013383380677411778</v>
      </c>
      <c r="J41" s="11">
        <v>22344.67</v>
      </c>
      <c r="K41" s="14">
        <v>22268.95</v>
      </c>
      <c r="L41" s="35">
        <f t="shared" si="10"/>
        <v>-0.0033887276026004203</v>
      </c>
      <c r="M41" s="14">
        <f t="shared" si="11"/>
        <v>-75.71999999999753</v>
      </c>
    </row>
    <row r="42" spans="1:13" ht="15">
      <c r="A42" s="1">
        <v>41</v>
      </c>
      <c r="B42" s="91" t="s">
        <v>133</v>
      </c>
      <c r="C42" s="10">
        <v>363326</v>
      </c>
      <c r="D42" s="111">
        <v>397916</v>
      </c>
      <c r="E42" s="11">
        <v>398867</v>
      </c>
      <c r="F42" s="41">
        <f t="shared" si="6"/>
        <v>0.03395178532729114</v>
      </c>
      <c r="G42" s="41">
        <f t="shared" si="7"/>
        <v>0.0978212404287059</v>
      </c>
      <c r="H42" s="10">
        <f t="shared" si="8"/>
        <v>35541</v>
      </c>
      <c r="I42" s="35">
        <f t="shared" si="9"/>
        <v>0.039375722901977814</v>
      </c>
      <c r="J42" s="11">
        <v>406056.4</v>
      </c>
      <c r="K42" s="14">
        <v>410027.9</v>
      </c>
      <c r="L42" s="35">
        <f t="shared" si="10"/>
        <v>0.009780661011623015</v>
      </c>
      <c r="M42" s="14">
        <f t="shared" si="11"/>
        <v>3971.5</v>
      </c>
    </row>
    <row r="43" spans="1:13" ht="15">
      <c r="A43" s="1">
        <v>42</v>
      </c>
      <c r="B43" s="91" t="s">
        <v>134</v>
      </c>
      <c r="C43" s="10">
        <v>218011</v>
      </c>
      <c r="D43" s="111">
        <v>241363</v>
      </c>
      <c r="E43" s="11">
        <v>240247</v>
      </c>
      <c r="F43" s="41">
        <f t="shared" si="6"/>
        <v>0.020449960938171655</v>
      </c>
      <c r="G43" s="41">
        <f t="shared" si="7"/>
        <v>0.10199485347069644</v>
      </c>
      <c r="H43" s="10">
        <f t="shared" si="8"/>
        <v>22236</v>
      </c>
      <c r="I43" s="35">
        <f t="shared" si="9"/>
        <v>0.024635169929050356</v>
      </c>
      <c r="J43" s="11">
        <v>253318.5</v>
      </c>
      <c r="K43" s="14">
        <v>255686.9</v>
      </c>
      <c r="L43" s="35">
        <f t="shared" si="10"/>
        <v>0.009349494805945852</v>
      </c>
      <c r="M43" s="14">
        <f t="shared" si="11"/>
        <v>2368.399999999994</v>
      </c>
    </row>
    <row r="44" spans="1:13" ht="15">
      <c r="A44" s="1">
        <v>43</v>
      </c>
      <c r="B44" s="91" t="s">
        <v>135</v>
      </c>
      <c r="C44" s="10">
        <v>68615</v>
      </c>
      <c r="D44" s="111">
        <v>75454</v>
      </c>
      <c r="E44" s="11">
        <v>74180</v>
      </c>
      <c r="F44" s="41">
        <f t="shared" si="6"/>
        <v>0.006314243684181585</v>
      </c>
      <c r="G44" s="41">
        <f t="shared" si="7"/>
        <v>0.08110471471252642</v>
      </c>
      <c r="H44" s="10">
        <f t="shared" si="8"/>
        <v>5565</v>
      </c>
      <c r="I44" s="35">
        <f t="shared" si="9"/>
        <v>0.006165439856771237</v>
      </c>
      <c r="J44" s="11">
        <v>78163.96</v>
      </c>
      <c r="K44" s="14">
        <v>79391.54</v>
      </c>
      <c r="L44" s="35">
        <f t="shared" si="10"/>
        <v>0.01570519200920715</v>
      </c>
      <c r="M44" s="14">
        <f t="shared" si="11"/>
        <v>1227.5799999999872</v>
      </c>
    </row>
    <row r="45" spans="1:13" ht="15">
      <c r="A45" s="1">
        <v>44</v>
      </c>
      <c r="B45" s="91" t="s">
        <v>136</v>
      </c>
      <c r="C45" s="10">
        <v>72793</v>
      </c>
      <c r="D45" s="111">
        <v>78723</v>
      </c>
      <c r="E45" s="11">
        <v>77956</v>
      </c>
      <c r="F45" s="41">
        <f t="shared" si="6"/>
        <v>0.006635658946401451</v>
      </c>
      <c r="G45" s="41">
        <f t="shared" si="7"/>
        <v>0.07092714958855934</v>
      </c>
      <c r="H45" s="10">
        <f t="shared" si="8"/>
        <v>5163</v>
      </c>
      <c r="I45" s="35">
        <f t="shared" si="9"/>
        <v>0.005720065764691805</v>
      </c>
      <c r="J45" s="11">
        <v>83938.72</v>
      </c>
      <c r="K45" s="14">
        <v>84510.94</v>
      </c>
      <c r="L45" s="35">
        <f t="shared" si="10"/>
        <v>0.006817116105654234</v>
      </c>
      <c r="M45" s="14">
        <f t="shared" si="11"/>
        <v>572.2200000000012</v>
      </c>
    </row>
    <row r="46" spans="1:13" ht="15">
      <c r="A46" s="1">
        <v>45</v>
      </c>
      <c r="B46" s="91" t="s">
        <v>137</v>
      </c>
      <c r="C46" s="10">
        <v>177804</v>
      </c>
      <c r="D46" s="111">
        <v>199261</v>
      </c>
      <c r="E46" s="11">
        <v>194566</v>
      </c>
      <c r="F46" s="41">
        <f t="shared" si="6"/>
        <v>0.01656156830219027</v>
      </c>
      <c r="G46" s="41">
        <f t="shared" si="7"/>
        <v>0.0942723448291377</v>
      </c>
      <c r="H46" s="10">
        <f t="shared" si="8"/>
        <v>16762</v>
      </c>
      <c r="I46" s="35">
        <f t="shared" si="9"/>
        <v>0.018570548585660283</v>
      </c>
      <c r="J46" s="11">
        <v>199855.2</v>
      </c>
      <c r="K46" s="14">
        <v>200734.9</v>
      </c>
      <c r="L46" s="35">
        <f t="shared" si="10"/>
        <v>0.004401686821258503</v>
      </c>
      <c r="M46" s="14">
        <f t="shared" si="11"/>
        <v>879.6999999999825</v>
      </c>
    </row>
    <row r="47" spans="1:13" ht="15">
      <c r="A47" s="1">
        <v>46</v>
      </c>
      <c r="B47" s="91" t="s">
        <v>138</v>
      </c>
      <c r="C47" s="10">
        <v>101712</v>
      </c>
      <c r="D47" s="111">
        <v>114294</v>
      </c>
      <c r="E47" s="11">
        <v>113096</v>
      </c>
      <c r="F47" s="41">
        <f t="shared" si="6"/>
        <v>0.00962679568220815</v>
      </c>
      <c r="G47" s="41">
        <f t="shared" si="7"/>
        <v>0.11192386345760579</v>
      </c>
      <c r="H47" s="10">
        <f t="shared" si="8"/>
        <v>11384</v>
      </c>
      <c r="I47" s="35">
        <f t="shared" si="9"/>
        <v>0.012612285234408584</v>
      </c>
      <c r="J47" s="11">
        <v>118906</v>
      </c>
      <c r="K47" s="14">
        <v>120087.2</v>
      </c>
      <c r="L47" s="35">
        <f t="shared" si="10"/>
        <v>0.009933897364304552</v>
      </c>
      <c r="M47" s="14">
        <f t="shared" si="11"/>
        <v>1181.199999999997</v>
      </c>
    </row>
    <row r="48" spans="1:13" ht="15">
      <c r="A48" s="1">
        <v>47</v>
      </c>
      <c r="B48" s="91" t="s">
        <v>139</v>
      </c>
      <c r="C48" s="10">
        <v>41863</v>
      </c>
      <c r="D48" s="111">
        <v>49000</v>
      </c>
      <c r="E48" s="11">
        <v>47446</v>
      </c>
      <c r="F48" s="41">
        <f t="shared" si="6"/>
        <v>0.0040386304373103196</v>
      </c>
      <c r="G48" s="41">
        <f t="shared" si="7"/>
        <v>0.1333635907603373</v>
      </c>
      <c r="H48" s="10">
        <f t="shared" si="8"/>
        <v>5583</v>
      </c>
      <c r="I48" s="35">
        <f t="shared" si="9"/>
        <v>0.006185381980297182</v>
      </c>
      <c r="J48" s="11">
        <v>49817.27</v>
      </c>
      <c r="K48" s="14">
        <v>49712.66</v>
      </c>
      <c r="L48" s="35">
        <f t="shared" si="10"/>
        <v>-0.0020998742002521077</v>
      </c>
      <c r="M48" s="14">
        <f t="shared" si="11"/>
        <v>-104.6099999999933</v>
      </c>
    </row>
    <row r="49" spans="1:13" ht="15">
      <c r="A49" s="1">
        <v>48</v>
      </c>
      <c r="B49" s="91" t="s">
        <v>140</v>
      </c>
      <c r="C49" s="10">
        <v>133333</v>
      </c>
      <c r="D49" s="111">
        <v>142148</v>
      </c>
      <c r="E49" s="11">
        <v>142864</v>
      </c>
      <c r="F49" s="41">
        <f t="shared" si="6"/>
        <v>0.012160664730344</v>
      </c>
      <c r="G49" s="41">
        <f t="shared" si="7"/>
        <v>0.07148267870669676</v>
      </c>
      <c r="H49" s="10">
        <f t="shared" si="8"/>
        <v>9531</v>
      </c>
      <c r="I49" s="35">
        <f t="shared" si="9"/>
        <v>0.01055935440698772</v>
      </c>
      <c r="J49" s="11">
        <v>169868.3</v>
      </c>
      <c r="K49" s="14">
        <v>170724.8</v>
      </c>
      <c r="L49" s="35">
        <f t="shared" si="10"/>
        <v>0.005042141470774713</v>
      </c>
      <c r="M49" s="14">
        <f t="shared" si="11"/>
        <v>856.5</v>
      </c>
    </row>
    <row r="50" spans="1:13" ht="15">
      <c r="A50" s="1">
        <v>49</v>
      </c>
      <c r="B50" s="91" t="s">
        <v>141</v>
      </c>
      <c r="C50" s="10">
        <v>14752</v>
      </c>
      <c r="D50" s="111">
        <v>17440</v>
      </c>
      <c r="E50" s="11">
        <v>16982</v>
      </c>
      <c r="F50" s="41">
        <f t="shared" si="6"/>
        <v>0.0014455174743161457</v>
      </c>
      <c r="G50" s="41">
        <f t="shared" si="7"/>
        <v>0.15116594360086769</v>
      </c>
      <c r="H50" s="10">
        <f t="shared" si="8"/>
        <v>2230</v>
      </c>
      <c r="I50" s="35">
        <f t="shared" si="9"/>
        <v>0.0024706075257142604</v>
      </c>
      <c r="J50" s="11">
        <v>18515.02</v>
      </c>
      <c r="K50" s="14">
        <v>18364.66</v>
      </c>
      <c r="L50" s="35">
        <f t="shared" si="10"/>
        <v>-0.008120974214448625</v>
      </c>
      <c r="M50" s="14">
        <f t="shared" si="11"/>
        <v>-150.36000000000058</v>
      </c>
    </row>
    <row r="51" spans="1:13" ht="15">
      <c r="A51" s="1">
        <v>50</v>
      </c>
      <c r="B51" s="91" t="s">
        <v>142</v>
      </c>
      <c r="C51" s="10">
        <v>29661</v>
      </c>
      <c r="D51" s="111">
        <v>32540</v>
      </c>
      <c r="E51" s="11">
        <v>32680</v>
      </c>
      <c r="F51" s="41">
        <f t="shared" si="6"/>
        <v>0.0027817401401867645</v>
      </c>
      <c r="G51" s="41">
        <f t="shared" si="7"/>
        <v>0.101783486733421</v>
      </c>
      <c r="H51" s="10">
        <f t="shared" si="8"/>
        <v>3019</v>
      </c>
      <c r="I51" s="35">
        <f t="shared" si="9"/>
        <v>0.0033447372736015034</v>
      </c>
      <c r="J51" s="11">
        <v>35697.39</v>
      </c>
      <c r="K51" s="14">
        <v>36039.43</v>
      </c>
      <c r="L51" s="35">
        <f t="shared" si="10"/>
        <v>0.009581652888348445</v>
      </c>
      <c r="M51" s="14">
        <f t="shared" si="11"/>
        <v>342.0400000000009</v>
      </c>
    </row>
    <row r="52" spans="1:13" ht="15">
      <c r="A52" s="1">
        <v>51</v>
      </c>
      <c r="B52" s="91" t="s">
        <v>143</v>
      </c>
      <c r="C52" s="10">
        <v>27043</v>
      </c>
      <c r="D52" s="111">
        <v>30097</v>
      </c>
      <c r="E52" s="11">
        <v>29376</v>
      </c>
      <c r="F52" s="41">
        <f t="shared" si="6"/>
        <v>0.002500501785744382</v>
      </c>
      <c r="G52" s="41">
        <f t="shared" si="7"/>
        <v>0.0862700144214769</v>
      </c>
      <c r="H52" s="10">
        <f t="shared" si="8"/>
        <v>2333</v>
      </c>
      <c r="I52" s="35">
        <f t="shared" si="9"/>
        <v>0.0025847207881127218</v>
      </c>
      <c r="J52" s="11">
        <v>32223.76</v>
      </c>
      <c r="K52" s="14">
        <v>32433.94</v>
      </c>
      <c r="L52" s="35">
        <f t="shared" si="10"/>
        <v>0.006522516304739121</v>
      </c>
      <c r="M52" s="14">
        <f t="shared" si="11"/>
        <v>210.1800000000003</v>
      </c>
    </row>
    <row r="53" spans="1:13" ht="15">
      <c r="A53" s="1">
        <v>52</v>
      </c>
      <c r="B53" s="91" t="s">
        <v>144</v>
      </c>
      <c r="C53" s="10">
        <v>61663</v>
      </c>
      <c r="D53" s="111">
        <v>66967</v>
      </c>
      <c r="E53" s="11">
        <v>65709</v>
      </c>
      <c r="F53" s="41">
        <f t="shared" si="6"/>
        <v>0.005593187358370016</v>
      </c>
      <c r="G53" s="41">
        <f t="shared" si="7"/>
        <v>0.06561471222613237</v>
      </c>
      <c r="H53" s="10">
        <f t="shared" si="8"/>
        <v>4046</v>
      </c>
      <c r="I53" s="35">
        <f t="shared" si="9"/>
        <v>0.004482546210331792</v>
      </c>
      <c r="J53" s="11">
        <v>67609.77</v>
      </c>
      <c r="K53" s="14">
        <v>67656.38</v>
      </c>
      <c r="L53" s="35">
        <f t="shared" si="10"/>
        <v>0.0006893974051383488</v>
      </c>
      <c r="M53" s="14">
        <f t="shared" si="11"/>
        <v>46.61000000000058</v>
      </c>
    </row>
    <row r="54" spans="1:13" ht="15">
      <c r="A54" s="1">
        <v>53</v>
      </c>
      <c r="B54" s="91" t="s">
        <v>145</v>
      </c>
      <c r="C54" s="10">
        <v>38660</v>
      </c>
      <c r="D54" s="111">
        <v>41072</v>
      </c>
      <c r="E54" s="11">
        <v>40582</v>
      </c>
      <c r="F54" s="41">
        <f t="shared" si="6"/>
        <v>0.0034543628631903086</v>
      </c>
      <c r="G54" s="41">
        <f t="shared" si="7"/>
        <v>0.049715468184169685</v>
      </c>
      <c r="H54" s="10">
        <f t="shared" si="8"/>
        <v>1922</v>
      </c>
      <c r="I54" s="35">
        <f t="shared" si="9"/>
        <v>0.002129375634270318</v>
      </c>
      <c r="J54" s="11">
        <v>44116.25</v>
      </c>
      <c r="K54" s="14">
        <v>44404.02</v>
      </c>
      <c r="L54" s="35">
        <f t="shared" si="10"/>
        <v>0.006522993228118818</v>
      </c>
      <c r="M54" s="14">
        <f t="shared" si="11"/>
        <v>287.7699999999968</v>
      </c>
    </row>
    <row r="55" spans="1:13" ht="15">
      <c r="A55" s="1">
        <v>54</v>
      </c>
      <c r="B55" s="91" t="s">
        <v>146</v>
      </c>
      <c r="C55" s="10">
        <v>126287</v>
      </c>
      <c r="D55" s="111">
        <v>137951</v>
      </c>
      <c r="E55" s="11">
        <v>138850</v>
      </c>
      <c r="F55" s="41">
        <f t="shared" si="6"/>
        <v>0.011818990773100743</v>
      </c>
      <c r="G55" s="41">
        <f t="shared" si="7"/>
        <v>0.09947975642781917</v>
      </c>
      <c r="H55" s="10">
        <f t="shared" si="8"/>
        <v>12563</v>
      </c>
      <c r="I55" s="35">
        <f t="shared" si="9"/>
        <v>0.013918494325357961</v>
      </c>
      <c r="J55" s="11">
        <v>141737.6</v>
      </c>
      <c r="K55" s="14">
        <v>143269.3</v>
      </c>
      <c r="L55" s="35">
        <f t="shared" si="10"/>
        <v>0.010806589077280711</v>
      </c>
      <c r="M55" s="14">
        <f t="shared" si="11"/>
        <v>1531.6999999999825</v>
      </c>
    </row>
    <row r="56" spans="1:13" ht="15">
      <c r="A56" s="1">
        <v>55</v>
      </c>
      <c r="B56" s="91" t="s">
        <v>147</v>
      </c>
      <c r="C56" s="10">
        <v>123864</v>
      </c>
      <c r="D56" s="111">
        <v>135915</v>
      </c>
      <c r="E56" s="11">
        <v>134728</v>
      </c>
      <c r="F56" s="41">
        <f t="shared" si="6"/>
        <v>0.011468123794586366</v>
      </c>
      <c r="G56" s="41">
        <f t="shared" si="7"/>
        <v>0.08770910030355875</v>
      </c>
      <c r="H56" s="10">
        <f t="shared" si="8"/>
        <v>10864</v>
      </c>
      <c r="I56" s="35">
        <f t="shared" si="9"/>
        <v>0.012036179443659069</v>
      </c>
      <c r="J56" s="11">
        <v>136386.6</v>
      </c>
      <c r="K56" s="14">
        <v>138454.4</v>
      </c>
      <c r="L56" s="35">
        <f t="shared" si="10"/>
        <v>0.015161313501472932</v>
      </c>
      <c r="M56" s="14">
        <f t="shared" si="11"/>
        <v>2067.7999999999884</v>
      </c>
    </row>
    <row r="57" spans="1:13" ht="15">
      <c r="A57" s="1">
        <v>56</v>
      </c>
      <c r="B57" s="91" t="s">
        <v>148</v>
      </c>
      <c r="C57" s="10">
        <v>14684</v>
      </c>
      <c r="D57" s="111">
        <v>18043</v>
      </c>
      <c r="E57" s="11">
        <v>17756</v>
      </c>
      <c r="F57" s="41">
        <f t="shared" si="6"/>
        <v>0.0015114007934258322</v>
      </c>
      <c r="G57" s="41">
        <f t="shared" si="7"/>
        <v>0.20920730046308908</v>
      </c>
      <c r="H57" s="10">
        <f t="shared" si="8"/>
        <v>3072</v>
      </c>
      <c r="I57" s="35">
        <f t="shared" si="9"/>
        <v>0.0034034557484278957</v>
      </c>
      <c r="J57" s="11">
        <v>19190.73</v>
      </c>
      <c r="K57" s="14">
        <v>19315.71</v>
      </c>
      <c r="L57" s="35">
        <f t="shared" si="10"/>
        <v>0.006512519325736934</v>
      </c>
      <c r="M57" s="14">
        <f t="shared" si="11"/>
        <v>124.97999999999956</v>
      </c>
    </row>
    <row r="58" spans="1:13" ht="15">
      <c r="A58" s="1">
        <v>57</v>
      </c>
      <c r="B58" s="91" t="s">
        <v>149</v>
      </c>
      <c r="C58" s="10">
        <v>20411</v>
      </c>
      <c r="D58" s="111">
        <v>22017</v>
      </c>
      <c r="E58" s="11">
        <v>21774</v>
      </c>
      <c r="F58" s="41">
        <f t="shared" si="6"/>
        <v>0.001853415232938391</v>
      </c>
      <c r="G58" s="41">
        <f t="shared" si="7"/>
        <v>0.06677771789721229</v>
      </c>
      <c r="H58" s="10">
        <f t="shared" si="8"/>
        <v>1363</v>
      </c>
      <c r="I58" s="35">
        <f t="shared" si="9"/>
        <v>0.0015100619092145906</v>
      </c>
      <c r="J58" s="11">
        <v>22829.22</v>
      </c>
      <c r="K58" s="14">
        <v>23002.2</v>
      </c>
      <c r="L58" s="35">
        <f t="shared" si="10"/>
        <v>0.007577131413162585</v>
      </c>
      <c r="M58" s="14">
        <f t="shared" si="11"/>
        <v>172.97999999999956</v>
      </c>
    </row>
    <row r="59" spans="1:13" ht="15">
      <c r="A59" s="1">
        <v>58</v>
      </c>
      <c r="B59" s="91" t="s">
        <v>150</v>
      </c>
      <c r="C59" s="10">
        <v>53972</v>
      </c>
      <c r="D59" s="111">
        <v>58276</v>
      </c>
      <c r="E59" s="11">
        <v>57025</v>
      </c>
      <c r="F59" s="41">
        <f t="shared" si="6"/>
        <v>0.004854000351718184</v>
      </c>
      <c r="G59" s="41">
        <f t="shared" si="7"/>
        <v>0.05656636774623879</v>
      </c>
      <c r="H59" s="10">
        <f t="shared" si="8"/>
        <v>3053</v>
      </c>
      <c r="I59" s="35">
        <f t="shared" si="9"/>
        <v>0.0033824057291505097</v>
      </c>
      <c r="J59" s="11">
        <v>64058.77</v>
      </c>
      <c r="K59" s="14">
        <v>64535.32</v>
      </c>
      <c r="L59" s="35">
        <f t="shared" si="10"/>
        <v>0.007439262414810696</v>
      </c>
      <c r="M59" s="14">
        <f t="shared" si="11"/>
        <v>476.5500000000029</v>
      </c>
    </row>
    <row r="60" spans="1:13" ht="15">
      <c r="A60" s="1">
        <v>59</v>
      </c>
      <c r="B60" s="91" t="s">
        <v>151</v>
      </c>
      <c r="C60" s="10">
        <v>197014</v>
      </c>
      <c r="D60" s="111">
        <v>210275</v>
      </c>
      <c r="E60" s="11">
        <v>209287</v>
      </c>
      <c r="F60" s="41">
        <f t="shared" si="6"/>
        <v>0.017814628173784194</v>
      </c>
      <c r="G60" s="41">
        <f t="shared" si="7"/>
        <v>0.062295065325306834</v>
      </c>
      <c r="H60" s="10">
        <f t="shared" si="8"/>
        <v>12273</v>
      </c>
      <c r="I60" s="35">
        <f t="shared" si="9"/>
        <v>0.013597204557439964</v>
      </c>
      <c r="J60" s="11">
        <v>213892</v>
      </c>
      <c r="K60" s="14">
        <v>214914.2</v>
      </c>
      <c r="L60" s="35">
        <f t="shared" si="10"/>
        <v>0.004779047369700651</v>
      </c>
      <c r="M60" s="14">
        <f t="shared" si="11"/>
        <v>1022.2000000000116</v>
      </c>
    </row>
    <row r="61" spans="1:13" ht="15">
      <c r="A61" s="1">
        <v>60</v>
      </c>
      <c r="B61" s="91" t="s">
        <v>152</v>
      </c>
      <c r="C61" s="10">
        <v>41762</v>
      </c>
      <c r="D61" s="111">
        <v>44174</v>
      </c>
      <c r="E61" s="11">
        <v>44183</v>
      </c>
      <c r="F61" s="41">
        <f t="shared" si="6"/>
        <v>0.003760882026128269</v>
      </c>
      <c r="G61" s="41">
        <f t="shared" si="7"/>
        <v>0.057971361524831184</v>
      </c>
      <c r="H61" s="10">
        <f t="shared" si="8"/>
        <v>2421</v>
      </c>
      <c r="I61" s="35">
        <f t="shared" si="9"/>
        <v>0.0026822156142395624</v>
      </c>
      <c r="J61" s="11">
        <v>46780.34</v>
      </c>
      <c r="K61" s="14">
        <v>47515.38</v>
      </c>
      <c r="L61" s="35">
        <f t="shared" si="10"/>
        <v>0.015712583534023074</v>
      </c>
      <c r="M61" s="14">
        <f t="shared" si="11"/>
        <v>735.0400000000009</v>
      </c>
    </row>
    <row r="62" spans="1:13" ht="15">
      <c r="A62" s="1">
        <v>61</v>
      </c>
      <c r="B62" s="91" t="s">
        <v>153</v>
      </c>
      <c r="C62" s="10">
        <v>98692</v>
      </c>
      <c r="D62" s="111">
        <v>101387</v>
      </c>
      <c r="E62" s="11">
        <v>100356</v>
      </c>
      <c r="F62" s="41">
        <f t="shared" si="6"/>
        <v>0.008542359654485403</v>
      </c>
      <c r="G62" s="41">
        <f t="shared" si="7"/>
        <v>0.016860535808373527</v>
      </c>
      <c r="H62" s="10">
        <f t="shared" si="8"/>
        <v>1664</v>
      </c>
      <c r="I62" s="35">
        <f t="shared" si="9"/>
        <v>0.0018435385303984437</v>
      </c>
      <c r="J62" s="11">
        <v>104657.6</v>
      </c>
      <c r="K62" s="14">
        <v>104638.9</v>
      </c>
      <c r="L62" s="35">
        <f t="shared" si="10"/>
        <v>-0.00017867789821295003</v>
      </c>
      <c r="M62" s="14">
        <f t="shared" si="11"/>
        <v>-18.70000000001164</v>
      </c>
    </row>
    <row r="63" spans="1:13" ht="15">
      <c r="A63" s="1">
        <v>62</v>
      </c>
      <c r="B63" s="91" t="s">
        <v>154</v>
      </c>
      <c r="C63" s="10">
        <v>5116</v>
      </c>
      <c r="D63" s="111">
        <v>5925</v>
      </c>
      <c r="E63" s="11">
        <v>5864</v>
      </c>
      <c r="F63" s="41">
        <f t="shared" si="6"/>
        <v>0.0004991470067948344</v>
      </c>
      <c r="G63" s="41">
        <f t="shared" si="7"/>
        <v>0.1462079749804535</v>
      </c>
      <c r="H63" s="10">
        <f t="shared" si="8"/>
        <v>748</v>
      </c>
      <c r="I63" s="35">
        <f t="shared" si="9"/>
        <v>0.0008287060220781465</v>
      </c>
      <c r="J63" s="11">
        <v>8111.482</v>
      </c>
      <c r="K63" s="14">
        <v>8153.238</v>
      </c>
      <c r="L63" s="35">
        <f t="shared" si="10"/>
        <v>0.005147764613174302</v>
      </c>
      <c r="M63" s="14">
        <f t="shared" si="11"/>
        <v>41.75600000000031</v>
      </c>
    </row>
    <row r="64" spans="1:13" ht="15">
      <c r="A64" s="1">
        <v>63</v>
      </c>
      <c r="B64" s="91" t="s">
        <v>155</v>
      </c>
      <c r="C64" s="10">
        <v>93898</v>
      </c>
      <c r="D64" s="111">
        <v>104261</v>
      </c>
      <c r="E64" s="11">
        <v>99895</v>
      </c>
      <c r="F64" s="41">
        <f t="shared" si="6"/>
        <v>0.008503119072948496</v>
      </c>
      <c r="G64" s="41">
        <f t="shared" si="7"/>
        <v>0.06386717501970222</v>
      </c>
      <c r="H64" s="10">
        <f t="shared" si="8"/>
        <v>5997</v>
      </c>
      <c r="I64" s="35">
        <f t="shared" si="9"/>
        <v>0.00664405082139391</v>
      </c>
      <c r="J64" s="11">
        <v>101178</v>
      </c>
      <c r="K64" s="14">
        <v>101172.3</v>
      </c>
      <c r="L64" s="35">
        <f t="shared" si="10"/>
        <v>-5.6336357706191955E-05</v>
      </c>
      <c r="M64" s="14">
        <f t="shared" si="11"/>
        <v>-5.69999999999709</v>
      </c>
    </row>
    <row r="65" spans="1:13" ht="15">
      <c r="A65" s="1">
        <v>64</v>
      </c>
      <c r="B65" s="91" t="s">
        <v>156</v>
      </c>
      <c r="C65" s="10">
        <v>46817</v>
      </c>
      <c r="D65" s="111">
        <v>50351</v>
      </c>
      <c r="E65" s="11">
        <v>49351</v>
      </c>
      <c r="F65" s="41">
        <f t="shared" si="6"/>
        <v>0.0042007851180647805</v>
      </c>
      <c r="G65" s="41">
        <f t="shared" si="7"/>
        <v>0.05412563812290407</v>
      </c>
      <c r="H65" s="10">
        <f t="shared" si="8"/>
        <v>2534</v>
      </c>
      <c r="I65" s="35">
        <f t="shared" si="9"/>
        <v>0.0028074078341524377</v>
      </c>
      <c r="J65" s="11">
        <v>51170.66</v>
      </c>
      <c r="K65" s="14">
        <v>51194.64</v>
      </c>
      <c r="L65" s="35">
        <f t="shared" si="10"/>
        <v>0.00046862792076545276</v>
      </c>
      <c r="M65" s="14">
        <f t="shared" si="11"/>
        <v>23.979999999995925</v>
      </c>
    </row>
    <row r="66" spans="1:13" ht="15">
      <c r="A66" s="1">
        <v>65</v>
      </c>
      <c r="B66" s="91" t="s">
        <v>157</v>
      </c>
      <c r="C66" s="10">
        <v>46088</v>
      </c>
      <c r="D66" s="111">
        <v>57765</v>
      </c>
      <c r="E66" s="11">
        <v>56061</v>
      </c>
      <c r="F66" s="41">
        <f aca="true" t="shared" si="12" ref="F66:F83">E66/$E$83</f>
        <v>0.0047719441248167144</v>
      </c>
      <c r="G66" s="41">
        <f aca="true" t="shared" si="13" ref="G66:G83">(E66-C66)/C66</f>
        <v>0.2163903836139559</v>
      </c>
      <c r="H66" s="10">
        <f aca="true" t="shared" si="14" ref="H66:H83">E66-C66</f>
        <v>9973</v>
      </c>
      <c r="I66" s="35">
        <f aca="true" t="shared" si="15" ref="I66:I83">H66/$H$83</f>
        <v>0.011049044329124806</v>
      </c>
      <c r="J66" s="11">
        <v>69633.65</v>
      </c>
      <c r="K66" s="14">
        <v>69922.93</v>
      </c>
      <c r="L66" s="35">
        <f aca="true" t="shared" si="16" ref="L66:L83">(K66-J66)/J66</f>
        <v>0.004154313324089702</v>
      </c>
      <c r="M66" s="14">
        <f aca="true" t="shared" si="17" ref="M66:M83">K66-J66</f>
        <v>289.27999999999884</v>
      </c>
    </row>
    <row r="67" spans="1:13" ht="15">
      <c r="A67" s="1">
        <v>66</v>
      </c>
      <c r="B67" s="91" t="s">
        <v>158</v>
      </c>
      <c r="C67" s="10">
        <v>29899</v>
      </c>
      <c r="D67" s="111">
        <v>31378</v>
      </c>
      <c r="E67" s="11">
        <v>29460</v>
      </c>
      <c r="F67" s="41">
        <f t="shared" si="12"/>
        <v>0.0025076519133996967</v>
      </c>
      <c r="G67" s="41">
        <f t="shared" si="13"/>
        <v>-0.014682765309876585</v>
      </c>
      <c r="H67" s="10">
        <f t="shared" si="14"/>
        <v>-439</v>
      </c>
      <c r="I67" s="35">
        <f t="shared" si="15"/>
        <v>-0.00048636623488276245</v>
      </c>
      <c r="J67" s="11">
        <v>34436.4</v>
      </c>
      <c r="K67" s="14">
        <v>34343.97</v>
      </c>
      <c r="L67" s="35">
        <f t="shared" si="16"/>
        <v>-0.0026840784751019356</v>
      </c>
      <c r="M67" s="14">
        <f t="shared" si="17"/>
        <v>-92.43000000000029</v>
      </c>
    </row>
    <row r="68" spans="1:13" ht="15">
      <c r="A68" s="1">
        <v>67</v>
      </c>
      <c r="B68" s="91" t="s">
        <v>159</v>
      </c>
      <c r="C68" s="10">
        <v>67427</v>
      </c>
      <c r="D68" s="111">
        <v>79805</v>
      </c>
      <c r="E68" s="11">
        <v>79408</v>
      </c>
      <c r="F68" s="41">
        <f t="shared" si="12"/>
        <v>0.0067592540101576075</v>
      </c>
      <c r="G68" s="41">
        <f t="shared" si="13"/>
        <v>0.17768846307858868</v>
      </c>
      <c r="H68" s="10">
        <f t="shared" si="14"/>
        <v>11981</v>
      </c>
      <c r="I68" s="35">
        <f t="shared" si="15"/>
        <v>0.013273698998019083</v>
      </c>
      <c r="J68" s="11">
        <v>81721.13</v>
      </c>
      <c r="K68" s="14">
        <v>81886.18</v>
      </c>
      <c r="L68" s="35">
        <f t="shared" si="16"/>
        <v>0.0020196734920330684</v>
      </c>
      <c r="M68" s="14">
        <f t="shared" si="17"/>
        <v>165.04999999998836</v>
      </c>
    </row>
    <row r="69" spans="1:13" ht="15">
      <c r="A69" s="1">
        <v>68</v>
      </c>
      <c r="B69" s="91" t="s">
        <v>160</v>
      </c>
      <c r="C69" s="10">
        <v>32037</v>
      </c>
      <c r="D69" s="111">
        <v>35240</v>
      </c>
      <c r="E69" s="11">
        <v>34595</v>
      </c>
      <c r="F69" s="41">
        <f t="shared" si="12"/>
        <v>0.0029447460266144774</v>
      </c>
      <c r="G69" s="41">
        <f t="shared" si="13"/>
        <v>0.07984517901176764</v>
      </c>
      <c r="H69" s="10">
        <f t="shared" si="14"/>
        <v>2558</v>
      </c>
      <c r="I69" s="35">
        <f t="shared" si="15"/>
        <v>0.0028339973321870305</v>
      </c>
      <c r="J69" s="11">
        <v>38083.93</v>
      </c>
      <c r="K69" s="14">
        <v>38308.95</v>
      </c>
      <c r="L69" s="35">
        <f t="shared" si="16"/>
        <v>0.005908528872939237</v>
      </c>
      <c r="M69" s="14">
        <f t="shared" si="17"/>
        <v>225.0199999999968</v>
      </c>
    </row>
    <row r="70" spans="1:13" ht="15">
      <c r="A70" s="1">
        <v>69</v>
      </c>
      <c r="B70" s="91" t="s">
        <v>161</v>
      </c>
      <c r="C70" s="10">
        <v>4662</v>
      </c>
      <c r="D70" s="111">
        <v>6437</v>
      </c>
      <c r="E70" s="11">
        <v>6350</v>
      </c>
      <c r="F70" s="41">
        <f t="shared" si="12"/>
        <v>0.0005405156025148701</v>
      </c>
      <c r="G70" s="41">
        <f t="shared" si="13"/>
        <v>0.36207636207636207</v>
      </c>
      <c r="H70" s="10">
        <f t="shared" si="14"/>
        <v>1688</v>
      </c>
      <c r="I70" s="35">
        <f t="shared" si="15"/>
        <v>0.0018701280284330365</v>
      </c>
      <c r="J70" s="11">
        <v>7375.28</v>
      </c>
      <c r="K70" s="14">
        <v>7457.559</v>
      </c>
      <c r="L70" s="35">
        <f t="shared" si="16"/>
        <v>0.011156051024503538</v>
      </c>
      <c r="M70" s="14">
        <f t="shared" si="17"/>
        <v>82.27900000000045</v>
      </c>
    </row>
    <row r="71" spans="1:13" ht="15">
      <c r="A71" s="1">
        <v>70</v>
      </c>
      <c r="B71" s="91" t="s">
        <v>162</v>
      </c>
      <c r="C71" s="10">
        <v>31244</v>
      </c>
      <c r="D71" s="111">
        <v>35233</v>
      </c>
      <c r="E71" s="11">
        <v>34699</v>
      </c>
      <c r="F71" s="41">
        <f t="shared" si="12"/>
        <v>0.002953598565616296</v>
      </c>
      <c r="G71" s="41">
        <f t="shared" si="13"/>
        <v>0.11058123159646652</v>
      </c>
      <c r="H71" s="10">
        <f t="shared" si="14"/>
        <v>3455</v>
      </c>
      <c r="I71" s="35">
        <f t="shared" si="15"/>
        <v>0.0038277798212299416</v>
      </c>
      <c r="J71" s="11">
        <v>36750.81</v>
      </c>
      <c r="K71" s="14">
        <v>36845.25</v>
      </c>
      <c r="L71" s="35">
        <f t="shared" si="16"/>
        <v>0.00256973927921595</v>
      </c>
      <c r="M71" s="14">
        <f t="shared" si="17"/>
        <v>94.44000000000233</v>
      </c>
    </row>
    <row r="72" spans="1:13" ht="15">
      <c r="A72" s="1">
        <v>71</v>
      </c>
      <c r="B72" s="91" t="s">
        <v>163</v>
      </c>
      <c r="C72" s="10">
        <v>24162</v>
      </c>
      <c r="D72" s="111">
        <v>26926</v>
      </c>
      <c r="E72" s="11">
        <v>26330</v>
      </c>
      <c r="F72" s="41">
        <f t="shared" si="12"/>
        <v>0.0022412245376718944</v>
      </c>
      <c r="G72" s="41">
        <f t="shared" si="13"/>
        <v>0.08972767155036834</v>
      </c>
      <c r="H72" s="10">
        <f t="shared" si="14"/>
        <v>2168</v>
      </c>
      <c r="I72" s="35">
        <f t="shared" si="15"/>
        <v>0.002401917989124895</v>
      </c>
      <c r="J72" s="11">
        <v>27585.72</v>
      </c>
      <c r="K72" s="14">
        <v>27846.03</v>
      </c>
      <c r="L72" s="35">
        <f t="shared" si="16"/>
        <v>0.009436404052531442</v>
      </c>
      <c r="M72" s="14">
        <f t="shared" si="17"/>
        <v>260.3099999999977</v>
      </c>
    </row>
    <row r="73" spans="1:13" ht="15">
      <c r="A73" s="1">
        <v>72</v>
      </c>
      <c r="B73" s="91" t="s">
        <v>164</v>
      </c>
      <c r="C73" s="10">
        <v>33760</v>
      </c>
      <c r="D73" s="111">
        <v>38109</v>
      </c>
      <c r="E73" s="11">
        <v>34997</v>
      </c>
      <c r="F73" s="41">
        <f t="shared" si="12"/>
        <v>0.0029789644946791984</v>
      </c>
      <c r="G73" s="41">
        <f t="shared" si="13"/>
        <v>0.03664099526066351</v>
      </c>
      <c r="H73" s="10">
        <f t="shared" si="14"/>
        <v>1237</v>
      </c>
      <c r="I73" s="35">
        <f t="shared" si="15"/>
        <v>0.0013704670445329776</v>
      </c>
      <c r="J73" s="11">
        <v>40107.96</v>
      </c>
      <c r="K73" s="14">
        <v>40095.01</v>
      </c>
      <c r="L73" s="35">
        <f t="shared" si="16"/>
        <v>-0.00032287855079134143</v>
      </c>
      <c r="M73" s="14">
        <f t="shared" si="17"/>
        <v>-12.94999999999709</v>
      </c>
    </row>
    <row r="74" spans="1:13" ht="15">
      <c r="A74" s="1">
        <v>73</v>
      </c>
      <c r="B74" s="91" t="s">
        <v>165</v>
      </c>
      <c r="C74" s="10">
        <v>20622</v>
      </c>
      <c r="D74" s="111">
        <v>25253</v>
      </c>
      <c r="E74" s="11">
        <v>23802</v>
      </c>
      <c r="F74" s="41">
        <f>E74/$E$83</f>
        <v>0.0020260397434738488</v>
      </c>
      <c r="G74" s="41">
        <f t="shared" si="13"/>
        <v>0.15420424789060228</v>
      </c>
      <c r="H74" s="10">
        <f t="shared" si="14"/>
        <v>3180</v>
      </c>
      <c r="I74" s="35">
        <f t="shared" si="15"/>
        <v>0.0035231084895835643</v>
      </c>
      <c r="J74" s="11">
        <v>25479.54</v>
      </c>
      <c r="K74" s="14">
        <v>24697.2</v>
      </c>
      <c r="L74" s="35">
        <f t="shared" si="16"/>
        <v>-0.030704635954966225</v>
      </c>
      <c r="M74" s="14">
        <f t="shared" si="17"/>
        <v>-782.3400000000001</v>
      </c>
    </row>
    <row r="75" spans="1:13" ht="15">
      <c r="A75" s="1">
        <v>74</v>
      </c>
      <c r="B75" s="91" t="s">
        <v>166</v>
      </c>
      <c r="C75" s="10">
        <v>21635</v>
      </c>
      <c r="D75" s="111">
        <v>24408</v>
      </c>
      <c r="E75" s="11">
        <v>24734</v>
      </c>
      <c r="F75" s="41">
        <f t="shared" si="12"/>
        <v>0.002105372112220913</v>
      </c>
      <c r="G75" s="41">
        <f t="shared" si="13"/>
        <v>0.14324012017564133</v>
      </c>
      <c r="H75" s="10">
        <f t="shared" si="14"/>
        <v>3099</v>
      </c>
      <c r="I75" s="35">
        <f t="shared" si="15"/>
        <v>0.003433368933716813</v>
      </c>
      <c r="J75" s="11">
        <v>25105.42</v>
      </c>
      <c r="K75" s="14">
        <v>25475.92</v>
      </c>
      <c r="L75" s="35">
        <f t="shared" si="16"/>
        <v>0.01475776943783454</v>
      </c>
      <c r="M75" s="14">
        <f t="shared" si="17"/>
        <v>370.5</v>
      </c>
    </row>
    <row r="76" spans="1:13" ht="15">
      <c r="A76" s="1">
        <v>75</v>
      </c>
      <c r="B76" s="91" t="s">
        <v>167</v>
      </c>
      <c r="C76" s="10">
        <v>4793</v>
      </c>
      <c r="D76" s="111">
        <v>6663</v>
      </c>
      <c r="E76" s="11">
        <v>6547</v>
      </c>
      <c r="F76" s="41">
        <f t="shared" si="12"/>
        <v>0.0005572843542779299</v>
      </c>
      <c r="G76" s="41">
        <f t="shared" si="13"/>
        <v>0.3659503442520342</v>
      </c>
      <c r="H76" s="10">
        <f t="shared" si="14"/>
        <v>1754</v>
      </c>
      <c r="I76" s="35">
        <f t="shared" si="15"/>
        <v>0.0019432491480281672</v>
      </c>
      <c r="J76" s="11">
        <v>7727.206</v>
      </c>
      <c r="K76" s="14">
        <v>7621.756</v>
      </c>
      <c r="L76" s="35">
        <f t="shared" si="16"/>
        <v>-0.01364658843054007</v>
      </c>
      <c r="M76" s="14">
        <f t="shared" si="17"/>
        <v>-105.44999999999982</v>
      </c>
    </row>
    <row r="77" spans="1:13" ht="15">
      <c r="A77" s="1">
        <v>76</v>
      </c>
      <c r="B77" s="91" t="s">
        <v>168</v>
      </c>
      <c r="C77" s="10">
        <v>11103</v>
      </c>
      <c r="D77" s="111">
        <v>11430</v>
      </c>
      <c r="E77" s="11">
        <v>11427</v>
      </c>
      <c r="F77" s="41">
        <f t="shared" si="12"/>
        <v>0.0009726727228247907</v>
      </c>
      <c r="G77" s="41">
        <f t="shared" si="13"/>
        <v>0.02918130235071602</v>
      </c>
      <c r="H77" s="10">
        <f t="shared" si="14"/>
        <v>324</v>
      </c>
      <c r="I77" s="35">
        <f t="shared" si="15"/>
        <v>0.00035895822346700465</v>
      </c>
      <c r="J77" s="11">
        <v>11955.75</v>
      </c>
      <c r="K77" s="14">
        <v>12005.12</v>
      </c>
      <c r="L77" s="35">
        <f t="shared" si="16"/>
        <v>0.004129393806327567</v>
      </c>
      <c r="M77" s="14">
        <f t="shared" si="17"/>
        <v>49.3700000000008</v>
      </c>
    </row>
    <row r="78" spans="1:13" ht="15">
      <c r="A78" s="1">
        <v>77</v>
      </c>
      <c r="B78" s="91" t="s">
        <v>169</v>
      </c>
      <c r="C78" s="10">
        <v>33175</v>
      </c>
      <c r="D78" s="111">
        <v>36976</v>
      </c>
      <c r="E78" s="11">
        <v>36871</v>
      </c>
      <c r="F78" s="41">
        <f t="shared" si="12"/>
        <v>0.0031384804378465792</v>
      </c>
      <c r="G78" s="41">
        <f t="shared" si="13"/>
        <v>0.11140919366993218</v>
      </c>
      <c r="H78" s="10">
        <f t="shared" si="14"/>
        <v>3696</v>
      </c>
      <c r="I78" s="35">
        <f t="shared" si="15"/>
        <v>0.004094782697327312</v>
      </c>
      <c r="J78" s="11">
        <v>37976.86</v>
      </c>
      <c r="K78" s="14">
        <v>38360.19</v>
      </c>
      <c r="L78" s="35">
        <f t="shared" si="16"/>
        <v>0.010093778158594515</v>
      </c>
      <c r="M78" s="14">
        <f t="shared" si="17"/>
        <v>383.33000000000175</v>
      </c>
    </row>
    <row r="79" spans="1:13" ht="15">
      <c r="A79" s="1">
        <v>78</v>
      </c>
      <c r="B79" s="91" t="s">
        <v>170</v>
      </c>
      <c r="C79" s="10">
        <v>29063</v>
      </c>
      <c r="D79" s="111">
        <v>32254</v>
      </c>
      <c r="E79" s="11">
        <v>31928</v>
      </c>
      <c r="F79" s="41">
        <f t="shared" si="12"/>
        <v>0.002717729473558232</v>
      </c>
      <c r="G79" s="41">
        <f t="shared" si="13"/>
        <v>0.09857894917936896</v>
      </c>
      <c r="H79" s="10">
        <f t="shared" si="14"/>
        <v>2865</v>
      </c>
      <c r="I79" s="35">
        <f t="shared" si="15"/>
        <v>0.003174121327879532</v>
      </c>
      <c r="J79" s="11">
        <v>33720.05</v>
      </c>
      <c r="K79" s="14">
        <v>34031.87</v>
      </c>
      <c r="L79" s="35">
        <f t="shared" si="16"/>
        <v>0.009247317248936454</v>
      </c>
      <c r="M79" s="14">
        <f t="shared" si="17"/>
        <v>311.8199999999997</v>
      </c>
    </row>
    <row r="80" spans="1:13" ht="15">
      <c r="A80" s="1">
        <v>79</v>
      </c>
      <c r="B80" s="91" t="s">
        <v>171</v>
      </c>
      <c r="C80" s="10">
        <v>9036</v>
      </c>
      <c r="D80" s="111">
        <v>10157</v>
      </c>
      <c r="E80" s="11">
        <v>9980</v>
      </c>
      <c r="F80" s="41">
        <f t="shared" si="12"/>
        <v>0.0008495032619052604</v>
      </c>
      <c r="G80" s="41">
        <f t="shared" si="13"/>
        <v>0.10447100486941124</v>
      </c>
      <c r="H80" s="10">
        <f t="shared" si="14"/>
        <v>944</v>
      </c>
      <c r="I80" s="35">
        <f t="shared" si="15"/>
        <v>0.0010458535893606556</v>
      </c>
      <c r="J80" s="11">
        <v>10009.59</v>
      </c>
      <c r="K80" s="14">
        <v>9833.918</v>
      </c>
      <c r="L80" s="35">
        <f t="shared" si="16"/>
        <v>-0.01755036919594114</v>
      </c>
      <c r="M80" s="14">
        <f t="shared" si="17"/>
        <v>-175.67200000000048</v>
      </c>
    </row>
    <row r="81" spans="1:13" ht="15">
      <c r="A81" s="1">
        <v>80</v>
      </c>
      <c r="B81" s="91" t="s">
        <v>172</v>
      </c>
      <c r="C81" s="10">
        <v>46450</v>
      </c>
      <c r="D81" s="111">
        <v>48698</v>
      </c>
      <c r="E81" s="11">
        <v>47473</v>
      </c>
      <c r="F81" s="41">
        <f t="shared" si="12"/>
        <v>0.004040928692628099</v>
      </c>
      <c r="G81" s="41">
        <f t="shared" si="13"/>
        <v>0.022023681377825618</v>
      </c>
      <c r="H81" s="10">
        <f t="shared" si="14"/>
        <v>1023</v>
      </c>
      <c r="I81" s="35">
        <f t="shared" si="15"/>
        <v>0.001133377353724524</v>
      </c>
      <c r="J81" s="11">
        <v>48575.09</v>
      </c>
      <c r="K81" s="14">
        <v>48197.71</v>
      </c>
      <c r="L81" s="35">
        <f t="shared" si="16"/>
        <v>-0.007769002589598854</v>
      </c>
      <c r="M81" s="14">
        <f t="shared" si="17"/>
        <v>-377.3799999999974</v>
      </c>
    </row>
    <row r="82" spans="1:13" ht="15.75" thickBot="1">
      <c r="A82" s="48">
        <v>81</v>
      </c>
      <c r="B82" s="92" t="s">
        <v>173</v>
      </c>
      <c r="C82" s="10">
        <v>58392</v>
      </c>
      <c r="D82" s="111">
        <v>62987</v>
      </c>
      <c r="E82" s="11">
        <v>62466</v>
      </c>
      <c r="F82" s="41">
        <f t="shared" si="12"/>
        <v>0.005317141358534469</v>
      </c>
      <c r="G82" s="41">
        <f t="shared" si="13"/>
        <v>0.0697698314837649</v>
      </c>
      <c r="H82" s="10">
        <f t="shared" si="14"/>
        <v>4074</v>
      </c>
      <c r="I82" s="35">
        <f t="shared" si="15"/>
        <v>0.004513567291372151</v>
      </c>
      <c r="J82" s="11">
        <v>64046.64</v>
      </c>
      <c r="K82" s="19">
        <v>64508.14</v>
      </c>
      <c r="L82" s="35">
        <f t="shared" si="16"/>
        <v>0.0072056863560680156</v>
      </c>
      <c r="M82" s="14">
        <f t="shared" si="17"/>
        <v>461.5</v>
      </c>
    </row>
    <row r="83" spans="1:13" s="65" customFormat="1" ht="15.75" thickBot="1">
      <c r="A83" s="165" t="s">
        <v>174</v>
      </c>
      <c r="B83" s="166"/>
      <c r="C83" s="57">
        <v>10845430</v>
      </c>
      <c r="D83" s="58">
        <v>11818115</v>
      </c>
      <c r="E83" s="109">
        <v>11748042</v>
      </c>
      <c r="F83" s="26">
        <f t="shared" si="12"/>
        <v>1</v>
      </c>
      <c r="G83" s="43">
        <f t="shared" si="13"/>
        <v>0.08322510034180296</v>
      </c>
      <c r="H83" s="56">
        <f t="shared" si="14"/>
        <v>902612</v>
      </c>
      <c r="I83" s="37">
        <f t="shared" si="15"/>
        <v>1</v>
      </c>
      <c r="J83" s="106">
        <v>12222903</v>
      </c>
      <c r="K83" s="106">
        <v>12322752</v>
      </c>
      <c r="L83" s="37">
        <f t="shared" si="16"/>
        <v>0.008169008622583358</v>
      </c>
      <c r="M83" s="55">
        <f t="shared" si="17"/>
        <v>99849</v>
      </c>
    </row>
    <row r="84" spans="3:13" ht="15">
      <c r="C84" s="3"/>
      <c r="D84" s="3"/>
      <c r="E84" s="3"/>
      <c r="I84" s="63"/>
      <c r="K84" s="64"/>
      <c r="L84" s="63"/>
      <c r="M84" s="64"/>
    </row>
  </sheetData>
  <sheetProtection/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M84"/>
  <sheetViews>
    <sheetView zoomScalePageLayoutView="0" workbookViewId="0" topLeftCell="H1">
      <pane ySplit="1" topLeftCell="A2" activePane="bottomLeft" state="frozen"/>
      <selection pane="topLeft" activeCell="W1" sqref="W1"/>
      <selection pane="bottomLeft" activeCell="J6" sqref="J6"/>
    </sheetView>
  </sheetViews>
  <sheetFormatPr defaultColWidth="8.8515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customWidth="1"/>
    <col min="7" max="7" width="30.421875" style="0" customWidth="1"/>
    <col min="8" max="8" width="27.421875" style="0" customWidth="1"/>
    <col min="9" max="9" width="22.28125" style="0" customWidth="1"/>
    <col min="10" max="11" width="28.28125" style="0" customWidth="1"/>
    <col min="12" max="12" width="29.8515625" style="0" customWidth="1"/>
    <col min="13" max="13" width="30.421875" style="0" customWidth="1"/>
  </cols>
  <sheetData>
    <row r="1" spans="1:13" ht="45.75" thickBot="1">
      <c r="A1" s="12" t="s">
        <v>92</v>
      </c>
      <c r="B1" s="12" t="s">
        <v>175</v>
      </c>
      <c r="C1" s="75">
        <v>40940</v>
      </c>
      <c r="D1" s="95">
        <v>41275</v>
      </c>
      <c r="E1" s="103">
        <v>41306</v>
      </c>
      <c r="F1" s="42" t="s">
        <v>297</v>
      </c>
      <c r="G1" s="53" t="s">
        <v>303</v>
      </c>
      <c r="H1" s="42" t="s">
        <v>304</v>
      </c>
      <c r="I1" s="42" t="s">
        <v>298</v>
      </c>
      <c r="J1" s="107" t="s">
        <v>284</v>
      </c>
      <c r="K1" s="73" t="s">
        <v>289</v>
      </c>
      <c r="L1" s="53" t="s">
        <v>305</v>
      </c>
      <c r="M1" s="42" t="s">
        <v>306</v>
      </c>
    </row>
    <row r="2" spans="1:13" ht="15">
      <c r="A2" s="21">
        <v>1</v>
      </c>
      <c r="B2" s="90" t="s">
        <v>93</v>
      </c>
      <c r="C2" s="100">
        <v>43897</v>
      </c>
      <c r="D2" s="13">
        <v>42685</v>
      </c>
      <c r="E2" s="9">
        <v>43374.59345458081</v>
      </c>
      <c r="F2" s="40">
        <f aca="true" t="shared" si="0" ref="F2:F33">E2/$E$83</f>
        <v>0.02250756232880124</v>
      </c>
      <c r="G2" s="40">
        <f>(E2-C2)/C2</f>
        <v>-0.01190073456999767</v>
      </c>
      <c r="H2" s="100">
        <f>E2-C2</f>
        <v>-522.4065454191878</v>
      </c>
      <c r="I2" s="45">
        <f aca="true" t="shared" si="1" ref="I2:I33">H2/$H$83</f>
        <v>-0.08712584146417746</v>
      </c>
      <c r="J2" s="9">
        <v>42858.63</v>
      </c>
      <c r="K2" s="13">
        <v>42817.85</v>
      </c>
      <c r="L2" s="45">
        <f>(K2-J2)/J2</f>
        <v>-0.0009515003162723315</v>
      </c>
      <c r="M2" s="13">
        <f aca="true" t="shared" si="2" ref="M2:M33">K2-J2</f>
        <v>-40.779999999998836</v>
      </c>
    </row>
    <row r="3" spans="1:13" ht="15">
      <c r="A3" s="1">
        <v>2</v>
      </c>
      <c r="B3" s="91" t="s">
        <v>94</v>
      </c>
      <c r="C3" s="10">
        <v>10252</v>
      </c>
      <c r="D3" s="14">
        <v>10253</v>
      </c>
      <c r="E3" s="11">
        <v>10437.613893351305</v>
      </c>
      <c r="F3" s="41">
        <f t="shared" si="0"/>
        <v>0.005416194748074479</v>
      </c>
      <c r="G3" s="41">
        <f>(E3-C3)/C3</f>
        <v>0.018105139811871323</v>
      </c>
      <c r="H3" s="10">
        <f aca="true" t="shared" si="3" ref="H3:H33">E3-C3</f>
        <v>185.6138933513048</v>
      </c>
      <c r="I3" s="35">
        <f t="shared" si="1"/>
        <v>0.030956286416162777</v>
      </c>
      <c r="J3" s="11">
        <v>10301.93</v>
      </c>
      <c r="K3" s="14">
        <v>10423.05</v>
      </c>
      <c r="L3" s="35">
        <f aca="true" t="shared" si="4" ref="L3:L33">(K3-J3)/J3</f>
        <v>0.011757020286489908</v>
      </c>
      <c r="M3" s="14">
        <f t="shared" si="2"/>
        <v>121.11999999999898</v>
      </c>
    </row>
    <row r="4" spans="1:13" ht="15">
      <c r="A4" s="1">
        <v>3</v>
      </c>
      <c r="B4" s="91" t="s">
        <v>95</v>
      </c>
      <c r="C4" s="10">
        <v>15399</v>
      </c>
      <c r="D4" s="14">
        <v>15482</v>
      </c>
      <c r="E4" s="11">
        <v>15651.478074011755</v>
      </c>
      <c r="F4" s="41">
        <f t="shared" si="0"/>
        <v>0.008121727265468616</v>
      </c>
      <c r="G4" s="41">
        <f aca="true" t="shared" si="5" ref="G4:G33">(E4-C4)/C4</f>
        <v>0.01639574478938599</v>
      </c>
      <c r="H4" s="10">
        <f t="shared" si="3"/>
        <v>252.47807401175487</v>
      </c>
      <c r="I4" s="35">
        <f t="shared" si="1"/>
        <v>0.042107750835851346</v>
      </c>
      <c r="J4" s="11">
        <v>15686.63</v>
      </c>
      <c r="K4" s="14">
        <v>15710.69</v>
      </c>
      <c r="L4" s="35">
        <f t="shared" si="4"/>
        <v>0.0015337902404787588</v>
      </c>
      <c r="M4" s="14">
        <f t="shared" si="2"/>
        <v>24.06000000000131</v>
      </c>
    </row>
    <row r="5" spans="1:13" ht="15">
      <c r="A5" s="1">
        <v>4</v>
      </c>
      <c r="B5" s="91" t="s">
        <v>96</v>
      </c>
      <c r="C5" s="10">
        <v>6039</v>
      </c>
      <c r="D5" s="14">
        <v>5424</v>
      </c>
      <c r="E5" s="11">
        <v>5467.11071667746</v>
      </c>
      <c r="F5" s="41">
        <f t="shared" si="0"/>
        <v>0.0028369449812348535</v>
      </c>
      <c r="G5" s="41">
        <f t="shared" si="5"/>
        <v>-0.0946993348770558</v>
      </c>
      <c r="H5" s="10">
        <f t="shared" si="3"/>
        <v>-571.88928332254</v>
      </c>
      <c r="I5" s="35">
        <f t="shared" si="1"/>
        <v>-0.0953784661978923</v>
      </c>
      <c r="J5" s="11">
        <v>5466.071</v>
      </c>
      <c r="K5" s="14">
        <v>5475.484</v>
      </c>
      <c r="L5" s="35">
        <f t="shared" si="4"/>
        <v>0.0017220778873894</v>
      </c>
      <c r="M5" s="14">
        <f t="shared" si="2"/>
        <v>9.413000000000466</v>
      </c>
    </row>
    <row r="6" spans="1:13" ht="15">
      <c r="A6" s="1">
        <v>5</v>
      </c>
      <c r="B6" s="91" t="s">
        <v>97</v>
      </c>
      <c r="C6" s="10">
        <v>8206</v>
      </c>
      <c r="D6" s="14">
        <v>7780</v>
      </c>
      <c r="E6" s="11">
        <v>7820.785823981329</v>
      </c>
      <c r="F6" s="41">
        <f t="shared" si="0"/>
        <v>0.004058293355021052</v>
      </c>
      <c r="G6" s="41">
        <f t="shared" si="5"/>
        <v>-0.046942990009587064</v>
      </c>
      <c r="H6" s="10">
        <f t="shared" si="3"/>
        <v>-385.2141760186714</v>
      </c>
      <c r="I6" s="35">
        <f t="shared" si="1"/>
        <v>-0.06424519279831327</v>
      </c>
      <c r="J6" s="11">
        <v>7769.855</v>
      </c>
      <c r="K6" s="14">
        <v>7749.411</v>
      </c>
      <c r="L6" s="35">
        <f t="shared" si="4"/>
        <v>-0.0026311945332312516</v>
      </c>
      <c r="M6" s="14">
        <f t="shared" si="2"/>
        <v>-20.443999999999505</v>
      </c>
    </row>
    <row r="7" spans="1:13" ht="15">
      <c r="A7" s="1">
        <v>6</v>
      </c>
      <c r="B7" s="91" t="s">
        <v>98</v>
      </c>
      <c r="C7" s="10">
        <v>127311</v>
      </c>
      <c r="D7" s="14">
        <v>124988</v>
      </c>
      <c r="E7" s="11">
        <v>125913.66513287518</v>
      </c>
      <c r="F7" s="41">
        <f t="shared" si="0"/>
        <v>0.06533801104080883</v>
      </c>
      <c r="G7" s="41">
        <f t="shared" si="5"/>
        <v>-0.010975759102707733</v>
      </c>
      <c r="H7" s="10">
        <f t="shared" si="3"/>
        <v>-1397.334867124824</v>
      </c>
      <c r="I7" s="35">
        <f t="shared" si="1"/>
        <v>-0.23304450752583028</v>
      </c>
      <c r="J7" s="11">
        <v>125542.9</v>
      </c>
      <c r="K7" s="14">
        <v>125765.8</v>
      </c>
      <c r="L7" s="35">
        <f t="shared" si="4"/>
        <v>0.0017754886974891352</v>
      </c>
      <c r="M7" s="14">
        <f t="shared" si="2"/>
        <v>222.90000000000873</v>
      </c>
    </row>
    <row r="8" spans="1:13" ht="15">
      <c r="A8" s="1">
        <v>7</v>
      </c>
      <c r="B8" s="91" t="s">
        <v>99</v>
      </c>
      <c r="C8" s="10">
        <v>82266</v>
      </c>
      <c r="D8" s="14">
        <v>81292</v>
      </c>
      <c r="E8" s="11">
        <v>81316.76507574531</v>
      </c>
      <c r="F8" s="41">
        <f t="shared" si="0"/>
        <v>0.04219618012639915</v>
      </c>
      <c r="G8" s="41">
        <f t="shared" si="5"/>
        <v>-0.011538605550952903</v>
      </c>
      <c r="H8" s="10">
        <f t="shared" si="3"/>
        <v>-949.2349242546916</v>
      </c>
      <c r="I8" s="35">
        <f t="shared" si="1"/>
        <v>-0.158311361616866</v>
      </c>
      <c r="J8" s="11">
        <v>81602.79</v>
      </c>
      <c r="K8" s="14">
        <v>81589.45</v>
      </c>
      <c r="L8" s="35">
        <f t="shared" si="4"/>
        <v>-0.00016347480276099026</v>
      </c>
      <c r="M8" s="14">
        <f t="shared" si="2"/>
        <v>-13.339999999996508</v>
      </c>
    </row>
    <row r="9" spans="1:13" ht="15">
      <c r="A9" s="1">
        <v>8</v>
      </c>
      <c r="B9" s="91" t="s">
        <v>100</v>
      </c>
      <c r="C9" s="10">
        <v>4872</v>
      </c>
      <c r="D9" s="14">
        <v>4708</v>
      </c>
      <c r="E9" s="11">
        <v>4707.450606329382</v>
      </c>
      <c r="F9" s="41">
        <f t="shared" si="0"/>
        <v>0.0024427488419611226</v>
      </c>
      <c r="G9" s="41">
        <f t="shared" si="5"/>
        <v>-0.03377450609002832</v>
      </c>
      <c r="H9" s="10">
        <f t="shared" si="3"/>
        <v>-164.54939367061797</v>
      </c>
      <c r="I9" s="35">
        <f t="shared" si="1"/>
        <v>-0.027443194408042756</v>
      </c>
      <c r="J9" s="11">
        <v>4696.64</v>
      </c>
      <c r="K9" s="14">
        <v>4673.443</v>
      </c>
      <c r="L9" s="35">
        <f t="shared" si="4"/>
        <v>-0.0049390628193772814</v>
      </c>
      <c r="M9" s="14">
        <f t="shared" si="2"/>
        <v>-23.197000000000116</v>
      </c>
    </row>
    <row r="10" spans="1:13" ht="15">
      <c r="A10" s="1">
        <v>9</v>
      </c>
      <c r="B10" s="91" t="s">
        <v>101</v>
      </c>
      <c r="C10" s="10">
        <v>34532</v>
      </c>
      <c r="D10" s="14">
        <v>33877</v>
      </c>
      <c r="E10" s="11">
        <v>33971.13503770875</v>
      </c>
      <c r="F10" s="41">
        <f t="shared" si="0"/>
        <v>0.017628002439769332</v>
      </c>
      <c r="G10" s="41">
        <f t="shared" si="5"/>
        <v>-0.016241890486831025</v>
      </c>
      <c r="H10" s="10">
        <f t="shared" si="3"/>
        <v>-560.864962291249</v>
      </c>
      <c r="I10" s="35">
        <f t="shared" si="1"/>
        <v>-0.09353985361762354</v>
      </c>
      <c r="J10" s="11">
        <v>33988.63</v>
      </c>
      <c r="K10" s="14">
        <v>33911.4</v>
      </c>
      <c r="L10" s="35">
        <f t="shared" si="4"/>
        <v>-0.002272230448829386</v>
      </c>
      <c r="M10" s="14">
        <f t="shared" si="2"/>
        <v>-77.22999999999593</v>
      </c>
    </row>
    <row r="11" spans="1:13" ht="15">
      <c r="A11" s="1">
        <v>10</v>
      </c>
      <c r="B11" s="91" t="s">
        <v>102</v>
      </c>
      <c r="C11" s="10">
        <v>36345</v>
      </c>
      <c r="D11" s="14">
        <v>35232</v>
      </c>
      <c r="E11" s="11">
        <v>35379.78584540131</v>
      </c>
      <c r="F11" s="41">
        <f t="shared" si="0"/>
        <v>0.018358967120437896</v>
      </c>
      <c r="G11" s="41">
        <f t="shared" si="5"/>
        <v>-0.026556999713817274</v>
      </c>
      <c r="H11" s="10">
        <f t="shared" si="3"/>
        <v>-965.2141545986888</v>
      </c>
      <c r="I11" s="35">
        <f t="shared" si="1"/>
        <v>-0.1609763433286735</v>
      </c>
      <c r="J11" s="11">
        <v>35276.04</v>
      </c>
      <c r="K11" s="14">
        <v>35176.72</v>
      </c>
      <c r="L11" s="35">
        <f t="shared" si="4"/>
        <v>-0.0028155087702587847</v>
      </c>
      <c r="M11" s="14">
        <f t="shared" si="2"/>
        <v>-99.31999999999971</v>
      </c>
    </row>
    <row r="12" spans="1:13" ht="15">
      <c r="A12" s="1">
        <v>11</v>
      </c>
      <c r="B12" s="91" t="s">
        <v>103</v>
      </c>
      <c r="C12" s="10">
        <v>4382</v>
      </c>
      <c r="D12" s="14">
        <v>4171</v>
      </c>
      <c r="E12" s="11">
        <v>4216.343447824167</v>
      </c>
      <c r="F12" s="41">
        <f t="shared" si="0"/>
        <v>0.0021879078371283907</v>
      </c>
      <c r="G12" s="41">
        <f t="shared" si="5"/>
        <v>-0.03780386859329826</v>
      </c>
      <c r="H12" s="10">
        <f t="shared" si="3"/>
        <v>-165.65655217583299</v>
      </c>
      <c r="I12" s="35">
        <f t="shared" si="1"/>
        <v>-0.027627843925256742</v>
      </c>
      <c r="J12" s="11">
        <v>4207.968</v>
      </c>
      <c r="K12" s="14">
        <v>4192.832</v>
      </c>
      <c r="L12" s="35">
        <f t="shared" si="4"/>
        <v>-0.0035969855284069445</v>
      </c>
      <c r="M12" s="14">
        <f t="shared" si="2"/>
        <v>-15.135999999999513</v>
      </c>
    </row>
    <row r="13" spans="1:13" ht="15">
      <c r="A13" s="1">
        <v>12</v>
      </c>
      <c r="B13" s="91" t="s">
        <v>104</v>
      </c>
      <c r="C13" s="10">
        <v>3033</v>
      </c>
      <c r="D13" s="14">
        <v>2788</v>
      </c>
      <c r="E13" s="11">
        <v>2868.062217563276</v>
      </c>
      <c r="F13" s="41">
        <f t="shared" si="0"/>
        <v>0.0014882696063141512</v>
      </c>
      <c r="G13" s="41">
        <f t="shared" si="5"/>
        <v>-0.054381069052662004</v>
      </c>
      <c r="H13" s="10">
        <f t="shared" si="3"/>
        <v>-164.93778243672386</v>
      </c>
      <c r="I13" s="35">
        <f t="shared" si="1"/>
        <v>-0.027507969052156484</v>
      </c>
      <c r="J13" s="11">
        <v>2746.043</v>
      </c>
      <c r="K13" s="14">
        <v>2796.762</v>
      </c>
      <c r="L13" s="35">
        <f t="shared" si="4"/>
        <v>0.018469849161138426</v>
      </c>
      <c r="M13" s="14">
        <f t="shared" si="2"/>
        <v>50.71900000000005</v>
      </c>
    </row>
    <row r="14" spans="1:13" ht="15">
      <c r="A14" s="1">
        <v>13</v>
      </c>
      <c r="B14" s="91" t="s">
        <v>105</v>
      </c>
      <c r="C14" s="10">
        <v>4798</v>
      </c>
      <c r="D14" s="14">
        <v>4617</v>
      </c>
      <c r="E14" s="11">
        <v>4710.936318785256</v>
      </c>
      <c r="F14" s="41">
        <f t="shared" si="0"/>
        <v>0.002444557617193633</v>
      </c>
      <c r="G14" s="41">
        <f t="shared" si="5"/>
        <v>-0.01814582768127221</v>
      </c>
      <c r="H14" s="10">
        <f t="shared" si="3"/>
        <v>-87.06368121474407</v>
      </c>
      <c r="I14" s="35">
        <f t="shared" si="1"/>
        <v>-0.014520293731612316</v>
      </c>
      <c r="J14" s="11">
        <v>4633.746</v>
      </c>
      <c r="K14" s="14">
        <v>4669.27</v>
      </c>
      <c r="L14" s="35">
        <f t="shared" si="4"/>
        <v>0.007666367556616254</v>
      </c>
      <c r="M14" s="14">
        <f t="shared" si="2"/>
        <v>35.52400000000034</v>
      </c>
    </row>
    <row r="15" spans="1:13" ht="15">
      <c r="A15" s="1">
        <v>14</v>
      </c>
      <c r="B15" s="91" t="s">
        <v>106</v>
      </c>
      <c r="C15" s="10">
        <v>6929</v>
      </c>
      <c r="D15" s="14">
        <v>6661</v>
      </c>
      <c r="E15" s="11">
        <v>6703.180400641882</v>
      </c>
      <c r="F15" s="41">
        <f t="shared" si="0"/>
        <v>0.003478355383932996</v>
      </c>
      <c r="G15" s="41">
        <f t="shared" si="5"/>
        <v>-0.032590503587547635</v>
      </c>
      <c r="H15" s="10">
        <f t="shared" si="3"/>
        <v>-225.81959935811756</v>
      </c>
      <c r="I15" s="35">
        <f t="shared" si="1"/>
        <v>-0.037661707698153156</v>
      </c>
      <c r="J15" s="11">
        <v>6706.234</v>
      </c>
      <c r="K15" s="14">
        <v>6682.582</v>
      </c>
      <c r="L15" s="35">
        <f t="shared" si="4"/>
        <v>-0.0035268676875874062</v>
      </c>
      <c r="M15" s="14">
        <f t="shared" si="2"/>
        <v>-23.652000000000044</v>
      </c>
    </row>
    <row r="16" spans="1:13" ht="15">
      <c r="A16" s="1">
        <v>15</v>
      </c>
      <c r="B16" s="91" t="s">
        <v>107</v>
      </c>
      <c r="C16" s="10">
        <v>8436</v>
      </c>
      <c r="D16" s="14">
        <v>8639</v>
      </c>
      <c r="E16" s="11">
        <v>8696.176936345062</v>
      </c>
      <c r="F16" s="41">
        <f t="shared" si="0"/>
        <v>0.00451254360740064</v>
      </c>
      <c r="G16" s="41">
        <f t="shared" si="5"/>
        <v>0.03084126794038195</v>
      </c>
      <c r="H16" s="10">
        <f t="shared" si="3"/>
        <v>260.17693634506213</v>
      </c>
      <c r="I16" s="35">
        <f t="shared" si="1"/>
        <v>0.04339175055788396</v>
      </c>
      <c r="J16" s="11">
        <v>8642.017</v>
      </c>
      <c r="K16" s="14">
        <v>8680.355</v>
      </c>
      <c r="L16" s="35">
        <f t="shared" si="4"/>
        <v>0.0044362328840593275</v>
      </c>
      <c r="M16" s="14">
        <f t="shared" si="2"/>
        <v>38.33799999999974</v>
      </c>
    </row>
    <row r="17" spans="1:13" ht="15">
      <c r="A17" s="1">
        <v>16</v>
      </c>
      <c r="B17" s="91" t="s">
        <v>108</v>
      </c>
      <c r="C17" s="10">
        <v>73127</v>
      </c>
      <c r="D17" s="14">
        <v>76358</v>
      </c>
      <c r="E17" s="11">
        <v>77001.10758924366</v>
      </c>
      <c r="F17" s="41">
        <f t="shared" si="0"/>
        <v>0.0399567371223072</v>
      </c>
      <c r="G17" s="41">
        <f t="shared" si="5"/>
        <v>0.05297780011820072</v>
      </c>
      <c r="H17" s="10">
        <f t="shared" si="3"/>
        <v>3874.107589243664</v>
      </c>
      <c r="I17" s="35">
        <f t="shared" si="1"/>
        <v>0.6461153417684814</v>
      </c>
      <c r="J17" s="11">
        <v>76683.98</v>
      </c>
      <c r="K17" s="14">
        <v>76955.17</v>
      </c>
      <c r="L17" s="35">
        <f t="shared" si="4"/>
        <v>0.0035364622441349854</v>
      </c>
      <c r="M17" s="14">
        <f t="shared" si="2"/>
        <v>271.1900000000023</v>
      </c>
    </row>
    <row r="18" spans="1:13" ht="15">
      <c r="A18" s="1">
        <v>17</v>
      </c>
      <c r="B18" s="91" t="s">
        <v>109</v>
      </c>
      <c r="C18" s="10">
        <v>16182</v>
      </c>
      <c r="D18" s="14">
        <v>16286</v>
      </c>
      <c r="E18" s="11">
        <v>16339.247635572598</v>
      </c>
      <c r="F18" s="41">
        <f t="shared" si="0"/>
        <v>0.008478618593819456</v>
      </c>
      <c r="G18" s="41">
        <f t="shared" si="5"/>
        <v>0.009717441328179309</v>
      </c>
      <c r="H18" s="10">
        <f t="shared" si="3"/>
        <v>157.24763557259757</v>
      </c>
      <c r="I18" s="35">
        <f t="shared" si="1"/>
        <v>0.026225422877352182</v>
      </c>
      <c r="J18" s="11">
        <v>16382.34</v>
      </c>
      <c r="K18" s="14">
        <v>16392.6</v>
      </c>
      <c r="L18" s="35">
        <f t="shared" si="4"/>
        <v>0.0006262841572082132</v>
      </c>
      <c r="M18" s="14">
        <f t="shared" si="2"/>
        <v>10.2599999999984</v>
      </c>
    </row>
    <row r="19" spans="1:13" ht="15">
      <c r="A19" s="1">
        <v>18</v>
      </c>
      <c r="B19" s="91" t="s">
        <v>110</v>
      </c>
      <c r="C19" s="10">
        <v>2972</v>
      </c>
      <c r="D19" s="14">
        <v>2846</v>
      </c>
      <c r="E19" s="11">
        <v>2880.3460897747495</v>
      </c>
      <c r="F19" s="41">
        <f t="shared" si="0"/>
        <v>0.001494643845181157</v>
      </c>
      <c r="G19" s="41">
        <f t="shared" si="5"/>
        <v>-0.030839135338240394</v>
      </c>
      <c r="H19" s="10">
        <f t="shared" si="3"/>
        <v>-91.65391022525046</v>
      </c>
      <c r="I19" s="35">
        <f t="shared" si="1"/>
        <v>-0.015285842265719482</v>
      </c>
      <c r="J19" s="11">
        <v>2841.973</v>
      </c>
      <c r="K19" s="14">
        <v>2849.023</v>
      </c>
      <c r="L19" s="35">
        <f t="shared" si="4"/>
        <v>0.00248067099863376</v>
      </c>
      <c r="M19" s="14">
        <f t="shared" si="2"/>
        <v>7.050000000000182</v>
      </c>
    </row>
    <row r="20" spans="1:13" ht="15">
      <c r="A20" s="1">
        <v>19</v>
      </c>
      <c r="B20" s="91" t="s">
        <v>111</v>
      </c>
      <c r="C20" s="10">
        <v>12094</v>
      </c>
      <c r="D20" s="14">
        <v>12108</v>
      </c>
      <c r="E20" s="11">
        <v>12170.523241790683</v>
      </c>
      <c r="F20" s="41">
        <f t="shared" si="0"/>
        <v>0.006315420817155767</v>
      </c>
      <c r="G20" s="41">
        <f t="shared" si="5"/>
        <v>0.006327372398766557</v>
      </c>
      <c r="H20" s="10">
        <f t="shared" si="3"/>
        <v>76.52324179068273</v>
      </c>
      <c r="I20" s="35">
        <f t="shared" si="1"/>
        <v>0.012762381886371865</v>
      </c>
      <c r="J20" s="11">
        <v>12085.79</v>
      </c>
      <c r="K20" s="14">
        <v>12083.08</v>
      </c>
      <c r="L20" s="35">
        <f t="shared" si="4"/>
        <v>-0.00022423027373476997</v>
      </c>
      <c r="M20" s="14">
        <f t="shared" si="2"/>
        <v>-2.710000000000946</v>
      </c>
    </row>
    <row r="21" spans="1:13" ht="15">
      <c r="A21" s="1">
        <v>20</v>
      </c>
      <c r="B21" s="91" t="s">
        <v>112</v>
      </c>
      <c r="C21" s="10">
        <v>34950</v>
      </c>
      <c r="D21" s="14">
        <v>34570</v>
      </c>
      <c r="E21" s="11">
        <v>34900.99173993325</v>
      </c>
      <c r="F21" s="41">
        <f t="shared" si="0"/>
        <v>0.018110515496729433</v>
      </c>
      <c r="G21" s="41">
        <f t="shared" si="5"/>
        <v>-0.0014022392007654355</v>
      </c>
      <c r="H21" s="10">
        <f t="shared" si="3"/>
        <v>-49.00826006675197</v>
      </c>
      <c r="I21" s="35">
        <f t="shared" si="1"/>
        <v>-0.008173492339351881</v>
      </c>
      <c r="J21" s="11">
        <v>34926.17</v>
      </c>
      <c r="K21" s="14">
        <v>34951.82</v>
      </c>
      <c r="L21" s="35">
        <f t="shared" si="4"/>
        <v>0.000734406320532754</v>
      </c>
      <c r="M21" s="14">
        <f t="shared" si="2"/>
        <v>25.650000000001455</v>
      </c>
    </row>
    <row r="22" spans="1:13" ht="15">
      <c r="A22" s="1">
        <v>21</v>
      </c>
      <c r="B22" s="91" t="s">
        <v>113</v>
      </c>
      <c r="C22" s="10">
        <v>15526</v>
      </c>
      <c r="D22" s="14">
        <v>9705</v>
      </c>
      <c r="E22" s="11">
        <v>9806.662870442002</v>
      </c>
      <c r="F22" s="41">
        <f t="shared" si="0"/>
        <v>0.00508878719578416</v>
      </c>
      <c r="G22" s="41">
        <f t="shared" si="5"/>
        <v>-0.368371578613809</v>
      </c>
      <c r="H22" s="10">
        <f t="shared" si="3"/>
        <v>-5719.337129557998</v>
      </c>
      <c r="I22" s="35">
        <f t="shared" si="1"/>
        <v>-0.9538587607668813</v>
      </c>
      <c r="J22" s="11">
        <v>9737.556</v>
      </c>
      <c r="K22" s="14">
        <v>9622.791</v>
      </c>
      <c r="L22" s="35">
        <f t="shared" si="4"/>
        <v>-0.011785811552714175</v>
      </c>
      <c r="M22" s="14">
        <f t="shared" si="2"/>
        <v>-114.76500000000124</v>
      </c>
    </row>
    <row r="23" spans="1:13" ht="15">
      <c r="A23" s="1">
        <v>22</v>
      </c>
      <c r="B23" s="91" t="s">
        <v>114</v>
      </c>
      <c r="C23" s="10">
        <v>11248</v>
      </c>
      <c r="D23" s="14">
        <v>11139</v>
      </c>
      <c r="E23" s="11">
        <v>11208.70623146029</v>
      </c>
      <c r="F23" s="41">
        <f t="shared" si="0"/>
        <v>0.0058163231983716</v>
      </c>
      <c r="G23" s="41">
        <f t="shared" si="5"/>
        <v>-0.003493400474725291</v>
      </c>
      <c r="H23" s="10">
        <f t="shared" si="3"/>
        <v>-39.29376853971007</v>
      </c>
      <c r="I23" s="35">
        <f t="shared" si="1"/>
        <v>-0.006553330310158706</v>
      </c>
      <c r="J23" s="11">
        <v>11219.62</v>
      </c>
      <c r="K23" s="14">
        <v>11217.09</v>
      </c>
      <c r="L23" s="35">
        <f t="shared" si="4"/>
        <v>-0.00022549783326000834</v>
      </c>
      <c r="M23" s="115">
        <f t="shared" si="2"/>
        <v>-2.530000000000655</v>
      </c>
    </row>
    <row r="24" spans="1:13" ht="15">
      <c r="A24" s="1">
        <v>23</v>
      </c>
      <c r="B24" s="91" t="s">
        <v>115</v>
      </c>
      <c r="C24" s="10">
        <v>9792</v>
      </c>
      <c r="D24" s="14">
        <v>9694</v>
      </c>
      <c r="E24" s="11">
        <v>9742.56380795614</v>
      </c>
      <c r="F24" s="41">
        <f t="shared" si="0"/>
        <v>0.00505552547436586</v>
      </c>
      <c r="G24" s="41">
        <f t="shared" si="5"/>
        <v>-0.005048630723433466</v>
      </c>
      <c r="H24" s="10">
        <f t="shared" si="3"/>
        <v>-49.4361920438605</v>
      </c>
      <c r="I24" s="35">
        <f t="shared" si="1"/>
        <v>-0.008244861915253907</v>
      </c>
      <c r="J24" s="11">
        <v>9668.632</v>
      </c>
      <c r="K24" s="14">
        <v>9663.95</v>
      </c>
      <c r="L24" s="35">
        <f t="shared" si="4"/>
        <v>-0.00048424637528854956</v>
      </c>
      <c r="M24" s="14">
        <f t="shared" si="2"/>
        <v>-4.6819999999988795</v>
      </c>
    </row>
    <row r="25" spans="1:13" ht="15">
      <c r="A25" s="1">
        <v>24</v>
      </c>
      <c r="B25" s="91" t="s">
        <v>116</v>
      </c>
      <c r="C25" s="10">
        <v>4439</v>
      </c>
      <c r="D25" s="14">
        <v>4213</v>
      </c>
      <c r="E25" s="11">
        <v>4228.2773921604075</v>
      </c>
      <c r="F25" s="41">
        <f t="shared" si="0"/>
        <v>0.002194100494501829</v>
      </c>
      <c r="G25" s="41">
        <f t="shared" si="5"/>
        <v>-0.04747073841847093</v>
      </c>
      <c r="H25" s="10">
        <f t="shared" si="3"/>
        <v>-210.72260783959246</v>
      </c>
      <c r="I25" s="35">
        <f t="shared" si="1"/>
        <v>-0.03514386388252179</v>
      </c>
      <c r="J25" s="11">
        <v>4207.43</v>
      </c>
      <c r="K25" s="14">
        <v>4203.248</v>
      </c>
      <c r="L25" s="35">
        <f t="shared" si="4"/>
        <v>-0.0009939559303424415</v>
      </c>
      <c r="M25" s="14">
        <f t="shared" si="2"/>
        <v>-4.1820000000006985</v>
      </c>
    </row>
    <row r="26" spans="1:13" ht="15">
      <c r="A26" s="1">
        <v>25</v>
      </c>
      <c r="B26" s="91" t="s">
        <v>117</v>
      </c>
      <c r="C26" s="10">
        <v>12593</v>
      </c>
      <c r="D26" s="14">
        <v>12085</v>
      </c>
      <c r="E26" s="11">
        <v>12273.637976418328</v>
      </c>
      <c r="F26" s="41">
        <f t="shared" si="0"/>
        <v>0.006368928207814766</v>
      </c>
      <c r="G26" s="41">
        <f t="shared" si="5"/>
        <v>-0.0253602813929701</v>
      </c>
      <c r="H26" s="10">
        <f t="shared" si="3"/>
        <v>-319.3620235816725</v>
      </c>
      <c r="I26" s="35">
        <f t="shared" si="1"/>
        <v>-0.05326251227179534</v>
      </c>
      <c r="J26" s="11">
        <v>12209.94</v>
      </c>
      <c r="K26" s="14">
        <v>12250.65</v>
      </c>
      <c r="L26" s="35">
        <f t="shared" si="4"/>
        <v>0.003334168718273728</v>
      </c>
      <c r="M26" s="14">
        <f t="shared" si="2"/>
        <v>40.70999999999913</v>
      </c>
    </row>
    <row r="27" spans="1:13" ht="15">
      <c r="A27" s="1">
        <v>26</v>
      </c>
      <c r="B27" s="91" t="s">
        <v>118</v>
      </c>
      <c r="C27" s="10">
        <v>18141</v>
      </c>
      <c r="D27" s="14">
        <v>16023</v>
      </c>
      <c r="E27" s="11">
        <v>15994.631415980768</v>
      </c>
      <c r="F27" s="41">
        <f t="shared" si="0"/>
        <v>0.008299793377852855</v>
      </c>
      <c r="G27" s="41">
        <f t="shared" si="5"/>
        <v>-0.11831589129701957</v>
      </c>
      <c r="H27" s="10">
        <f t="shared" si="3"/>
        <v>-2146.368584019232</v>
      </c>
      <c r="I27" s="35">
        <f t="shared" si="1"/>
        <v>-0.3579667418311066</v>
      </c>
      <c r="J27" s="11">
        <v>16275.18</v>
      </c>
      <c r="K27" s="14">
        <v>16095.06</v>
      </c>
      <c r="L27" s="35">
        <f t="shared" si="4"/>
        <v>-0.011067158704235578</v>
      </c>
      <c r="M27" s="14">
        <f t="shared" si="2"/>
        <v>-180.1200000000008</v>
      </c>
    </row>
    <row r="28" spans="1:13" ht="15">
      <c r="A28" s="1">
        <v>27</v>
      </c>
      <c r="B28" s="91" t="s">
        <v>119</v>
      </c>
      <c r="C28" s="10">
        <v>37926</v>
      </c>
      <c r="D28" s="14">
        <v>38658</v>
      </c>
      <c r="E28" s="11">
        <v>39286.29178059063</v>
      </c>
      <c r="F28" s="41">
        <f t="shared" si="0"/>
        <v>0.020386096802152982</v>
      </c>
      <c r="G28" s="41">
        <f t="shared" si="5"/>
        <v>0.03586699838081086</v>
      </c>
      <c r="H28" s="10">
        <f t="shared" si="3"/>
        <v>1360.2917805906327</v>
      </c>
      <c r="I28" s="35">
        <f t="shared" si="1"/>
        <v>0.22686654112586482</v>
      </c>
      <c r="J28" s="11">
        <v>39422.05</v>
      </c>
      <c r="K28" s="14">
        <v>39541.36</v>
      </c>
      <c r="L28" s="35">
        <f t="shared" si="4"/>
        <v>0.003026478836082793</v>
      </c>
      <c r="M28" s="14">
        <f t="shared" si="2"/>
        <v>119.30999999999767</v>
      </c>
    </row>
    <row r="29" spans="1:13" ht="15">
      <c r="A29" s="1">
        <v>28</v>
      </c>
      <c r="B29" s="91" t="s">
        <v>120</v>
      </c>
      <c r="C29" s="10">
        <v>9349</v>
      </c>
      <c r="D29" s="14">
        <v>9007</v>
      </c>
      <c r="E29" s="11">
        <v>9071.878523338259</v>
      </c>
      <c r="F29" s="41">
        <f t="shared" si="0"/>
        <v>0.004707499368660596</v>
      </c>
      <c r="G29" s="41">
        <f t="shared" si="5"/>
        <v>-0.029641830854823116</v>
      </c>
      <c r="H29" s="10">
        <f t="shared" si="3"/>
        <v>-277.1214766617413</v>
      </c>
      <c r="I29" s="35">
        <f t="shared" si="1"/>
        <v>-0.04621772459335425</v>
      </c>
      <c r="J29" s="11">
        <v>9039.799</v>
      </c>
      <c r="K29" s="14">
        <v>9025.164</v>
      </c>
      <c r="L29" s="35">
        <f t="shared" si="4"/>
        <v>-0.0016189519258116487</v>
      </c>
      <c r="M29" s="14">
        <f t="shared" si="2"/>
        <v>-14.635000000000218</v>
      </c>
    </row>
    <row r="30" spans="1:13" ht="15">
      <c r="A30" s="1">
        <v>29</v>
      </c>
      <c r="B30" s="91" t="s">
        <v>121</v>
      </c>
      <c r="C30" s="10">
        <v>2438</v>
      </c>
      <c r="D30" s="14">
        <v>2464</v>
      </c>
      <c r="E30" s="11">
        <v>2493.6963378808377</v>
      </c>
      <c r="F30" s="41">
        <f t="shared" si="0"/>
        <v>0.0012940069585373544</v>
      </c>
      <c r="G30" s="41">
        <f t="shared" si="5"/>
        <v>0.022845093470401045</v>
      </c>
      <c r="H30" s="10">
        <f t="shared" si="3"/>
        <v>55.696337880837746</v>
      </c>
      <c r="I30" s="35">
        <f t="shared" si="1"/>
        <v>0.009288915590533674</v>
      </c>
      <c r="J30" s="11">
        <v>2467.247</v>
      </c>
      <c r="K30" s="14">
        <v>2475.572</v>
      </c>
      <c r="L30" s="35">
        <f t="shared" si="4"/>
        <v>0.003374206149607345</v>
      </c>
      <c r="M30" s="14">
        <f t="shared" si="2"/>
        <v>8.325000000000273</v>
      </c>
    </row>
    <row r="31" spans="1:13" ht="15">
      <c r="A31" s="1">
        <v>30</v>
      </c>
      <c r="B31" s="91" t="s">
        <v>122</v>
      </c>
      <c r="C31" s="10">
        <v>3298</v>
      </c>
      <c r="D31" s="14">
        <v>3105</v>
      </c>
      <c r="E31" s="11">
        <v>3110.8107872600012</v>
      </c>
      <c r="F31" s="41">
        <f t="shared" si="0"/>
        <v>0.001614234557856524</v>
      </c>
      <c r="G31" s="41">
        <f t="shared" si="5"/>
        <v>-0.05675840289266185</v>
      </c>
      <c r="H31" s="10">
        <f t="shared" si="3"/>
        <v>-187.18921273999877</v>
      </c>
      <c r="I31" s="35">
        <f t="shared" si="1"/>
        <v>-0.031219014799867585</v>
      </c>
      <c r="J31" s="11">
        <v>3095.582</v>
      </c>
      <c r="K31" s="14">
        <v>3073.116</v>
      </c>
      <c r="L31" s="35">
        <f t="shared" si="4"/>
        <v>-0.0072574397964582735</v>
      </c>
      <c r="M31" s="14">
        <f t="shared" si="2"/>
        <v>-22.465999999999894</v>
      </c>
    </row>
    <row r="32" spans="1:13" ht="15">
      <c r="A32" s="1">
        <v>31</v>
      </c>
      <c r="B32" s="91" t="s">
        <v>123</v>
      </c>
      <c r="C32" s="10">
        <v>36847</v>
      </c>
      <c r="D32" s="14">
        <v>37180</v>
      </c>
      <c r="E32" s="11">
        <v>37462.85958855648</v>
      </c>
      <c r="F32" s="41">
        <f t="shared" si="0"/>
        <v>0.01943989741569586</v>
      </c>
      <c r="G32" s="41">
        <f t="shared" si="5"/>
        <v>0.016713968262178174</v>
      </c>
      <c r="H32" s="10">
        <f t="shared" si="3"/>
        <v>615.8595885564791</v>
      </c>
      <c r="I32" s="35">
        <f t="shared" si="1"/>
        <v>0.10271173925225201</v>
      </c>
      <c r="J32" s="11">
        <v>37698.34</v>
      </c>
      <c r="K32" s="14">
        <v>37773.97</v>
      </c>
      <c r="L32" s="35">
        <f t="shared" si="4"/>
        <v>0.002006189131935376</v>
      </c>
      <c r="M32" s="14">
        <f t="shared" si="2"/>
        <v>75.63000000000466</v>
      </c>
    </row>
    <row r="33" spans="1:13" ht="15">
      <c r="A33" s="1">
        <v>32</v>
      </c>
      <c r="B33" s="91" t="s">
        <v>124</v>
      </c>
      <c r="C33" s="10">
        <v>11178</v>
      </c>
      <c r="D33" s="14">
        <v>10745</v>
      </c>
      <c r="E33" s="11">
        <v>10776.946725452639</v>
      </c>
      <c r="F33" s="41">
        <f t="shared" si="0"/>
        <v>0.005592278355099569</v>
      </c>
      <c r="G33" s="41">
        <f t="shared" si="5"/>
        <v>-0.035878804307332354</v>
      </c>
      <c r="H33" s="10">
        <f t="shared" si="3"/>
        <v>-401.05327454736107</v>
      </c>
      <c r="I33" s="35">
        <f t="shared" si="1"/>
        <v>-0.06688680362698077</v>
      </c>
      <c r="J33" s="11">
        <v>10858.56</v>
      </c>
      <c r="K33" s="14">
        <v>10822.36</v>
      </c>
      <c r="L33" s="35">
        <f t="shared" si="4"/>
        <v>-0.003333775380897551</v>
      </c>
      <c r="M33" s="14">
        <f t="shared" si="2"/>
        <v>-36.19999999999891</v>
      </c>
    </row>
    <row r="34" spans="1:13" ht="15">
      <c r="A34" s="1">
        <v>33</v>
      </c>
      <c r="B34" s="91" t="s">
        <v>125</v>
      </c>
      <c r="C34" s="10">
        <v>44329</v>
      </c>
      <c r="D34" s="14">
        <v>43048</v>
      </c>
      <c r="E34" s="11">
        <v>43044.0226367365</v>
      </c>
      <c r="F34" s="41">
        <f aca="true" t="shared" si="6" ref="F34:F65">E34/$E$83</f>
        <v>0.022336025429106617</v>
      </c>
      <c r="G34" s="41">
        <f aca="true" t="shared" si="7" ref="G34:G65">(E34-C34)/C34</f>
        <v>-0.02898728514659697</v>
      </c>
      <c r="H34" s="10">
        <f aca="true" t="shared" si="8" ref="H34:H65">E34-C34</f>
        <v>-1284.977363263497</v>
      </c>
      <c r="I34" s="35">
        <f aca="true" t="shared" si="9" ref="I34:I65">H34/$H$83</f>
        <v>-0.21430576438684903</v>
      </c>
      <c r="J34" s="11">
        <v>43193.86</v>
      </c>
      <c r="K34" s="14">
        <v>42926.15</v>
      </c>
      <c r="L34" s="35">
        <f aca="true" t="shared" si="10" ref="L34:L65">(K34-J34)/J34</f>
        <v>-0.006197871641941682</v>
      </c>
      <c r="M34" s="14">
        <f aca="true" t="shared" si="11" ref="M34:M65">K34-J34</f>
        <v>-267.7099999999991</v>
      </c>
    </row>
    <row r="35" spans="1:13" ht="15">
      <c r="A35" s="1">
        <v>34</v>
      </c>
      <c r="B35" s="91" t="s">
        <v>126</v>
      </c>
      <c r="C35" s="10">
        <v>446862</v>
      </c>
      <c r="D35" s="14">
        <v>471806</v>
      </c>
      <c r="E35" s="11">
        <v>475033.11437707563</v>
      </c>
      <c r="F35" s="41">
        <f t="shared" si="6"/>
        <v>0.246500003309136</v>
      </c>
      <c r="G35" s="41">
        <f t="shared" si="7"/>
        <v>0.06304208990040691</v>
      </c>
      <c r="H35" s="10">
        <f t="shared" si="8"/>
        <v>28171.11437707563</v>
      </c>
      <c r="I35" s="35">
        <f t="shared" si="9"/>
        <v>4.69831794147377</v>
      </c>
      <c r="J35" s="11">
        <v>478041.8</v>
      </c>
      <c r="K35" s="14">
        <v>479296.2</v>
      </c>
      <c r="L35" s="35">
        <f t="shared" si="10"/>
        <v>0.002624038316314647</v>
      </c>
      <c r="M35" s="14">
        <f t="shared" si="11"/>
        <v>1254.4000000000233</v>
      </c>
    </row>
    <row r="36" spans="1:13" ht="15">
      <c r="A36" s="1">
        <v>35</v>
      </c>
      <c r="B36" s="91" t="s">
        <v>127</v>
      </c>
      <c r="C36" s="10">
        <v>125907</v>
      </c>
      <c r="D36" s="14">
        <v>115020</v>
      </c>
      <c r="E36" s="11">
        <v>115671.75944620492</v>
      </c>
      <c r="F36" s="41">
        <f t="shared" si="6"/>
        <v>0.06002337147306692</v>
      </c>
      <c r="G36" s="41">
        <f t="shared" si="7"/>
        <v>-0.08129206917641658</v>
      </c>
      <c r="H36" s="10">
        <f t="shared" si="8"/>
        <v>-10235.240553795084</v>
      </c>
      <c r="I36" s="35">
        <f t="shared" si="9"/>
        <v>-1.70701143325475</v>
      </c>
      <c r="J36" s="11">
        <v>115006</v>
      </c>
      <c r="K36" s="14">
        <v>114355.3</v>
      </c>
      <c r="L36" s="35">
        <f t="shared" si="10"/>
        <v>-0.005657965671356252</v>
      </c>
      <c r="M36" s="14">
        <f t="shared" si="11"/>
        <v>-650.6999999999971</v>
      </c>
    </row>
    <row r="37" spans="1:13" ht="15">
      <c r="A37" s="1">
        <v>36</v>
      </c>
      <c r="B37" s="91" t="s">
        <v>128</v>
      </c>
      <c r="C37" s="10">
        <v>4588</v>
      </c>
      <c r="D37" s="14">
        <v>4530</v>
      </c>
      <c r="E37" s="11">
        <v>4570.769305096347</v>
      </c>
      <c r="F37" s="41">
        <f t="shared" si="6"/>
        <v>0.0023718233839529553</v>
      </c>
      <c r="G37" s="41">
        <f t="shared" si="7"/>
        <v>-0.0037556004585119606</v>
      </c>
      <c r="H37" s="10">
        <f t="shared" si="8"/>
        <v>-17.230694903652875</v>
      </c>
      <c r="I37" s="35">
        <f t="shared" si="9"/>
        <v>-0.0028736982827974556</v>
      </c>
      <c r="J37" s="11">
        <v>4546.667</v>
      </c>
      <c r="K37" s="14">
        <v>4554.228</v>
      </c>
      <c r="L37" s="35">
        <f t="shared" si="10"/>
        <v>0.0016629764176702832</v>
      </c>
      <c r="M37" s="14">
        <f t="shared" si="11"/>
        <v>7.560999999999694</v>
      </c>
    </row>
    <row r="38" spans="1:13" ht="15">
      <c r="A38" s="1">
        <v>37</v>
      </c>
      <c r="B38" s="91" t="s">
        <v>129</v>
      </c>
      <c r="C38" s="10">
        <v>9424</v>
      </c>
      <c r="D38" s="14">
        <v>9173</v>
      </c>
      <c r="E38" s="11">
        <v>9258.585505601595</v>
      </c>
      <c r="F38" s="41">
        <f t="shared" si="6"/>
        <v>0.004804383712831219</v>
      </c>
      <c r="G38" s="41">
        <f t="shared" si="7"/>
        <v>-0.01755247181646909</v>
      </c>
      <c r="H38" s="10">
        <f t="shared" si="8"/>
        <v>-165.4144943984047</v>
      </c>
      <c r="I38" s="35">
        <f t="shared" si="9"/>
        <v>-0.02758747404910126</v>
      </c>
      <c r="J38" s="11">
        <v>9191.147</v>
      </c>
      <c r="K38" s="14">
        <v>9200.238</v>
      </c>
      <c r="L38" s="35">
        <f t="shared" si="10"/>
        <v>0.0009891039714628141</v>
      </c>
      <c r="M38" s="14">
        <f t="shared" si="11"/>
        <v>9.09099999999853</v>
      </c>
    </row>
    <row r="39" spans="1:13" ht="15">
      <c r="A39" s="1">
        <v>38</v>
      </c>
      <c r="B39" s="91" t="s">
        <v>130</v>
      </c>
      <c r="C39" s="10">
        <v>29983</v>
      </c>
      <c r="D39" s="14">
        <v>30153</v>
      </c>
      <c r="E39" s="11">
        <v>30282.17647846818</v>
      </c>
      <c r="F39" s="41">
        <f t="shared" si="6"/>
        <v>0.015713760527913366</v>
      </c>
      <c r="G39" s="41">
        <f t="shared" si="7"/>
        <v>0.009978203597644664</v>
      </c>
      <c r="H39" s="10">
        <f t="shared" si="8"/>
        <v>299.17647846818</v>
      </c>
      <c r="I39" s="35">
        <f t="shared" si="9"/>
        <v>0.04989601041831081</v>
      </c>
      <c r="J39" s="11">
        <v>30282.14</v>
      </c>
      <c r="K39" s="14">
        <v>30282.72</v>
      </c>
      <c r="L39" s="35">
        <f t="shared" si="10"/>
        <v>1.9153203835717895E-05</v>
      </c>
      <c r="M39" s="14">
        <f t="shared" si="11"/>
        <v>0.5800000000017462</v>
      </c>
    </row>
    <row r="40" spans="1:13" ht="15">
      <c r="A40" s="1">
        <v>39</v>
      </c>
      <c r="B40" s="91" t="s">
        <v>131</v>
      </c>
      <c r="C40" s="10">
        <v>9749</v>
      </c>
      <c r="D40" s="14">
        <v>9701</v>
      </c>
      <c r="E40" s="11">
        <v>9731.704265633642</v>
      </c>
      <c r="F40" s="41">
        <f t="shared" si="6"/>
        <v>0.0050498903362304025</v>
      </c>
      <c r="G40" s="41">
        <f t="shared" si="7"/>
        <v>-0.0017741034327990947</v>
      </c>
      <c r="H40" s="10">
        <f t="shared" si="8"/>
        <v>-17.295734366358374</v>
      </c>
      <c r="I40" s="35">
        <f t="shared" si="9"/>
        <v>-0.002884545424676292</v>
      </c>
      <c r="J40" s="11">
        <v>9769.518</v>
      </c>
      <c r="K40" s="14">
        <v>9751.496</v>
      </c>
      <c r="L40" s="35">
        <f t="shared" si="10"/>
        <v>-0.0018447174159462979</v>
      </c>
      <c r="M40" s="14">
        <f t="shared" si="11"/>
        <v>-18.022000000000844</v>
      </c>
    </row>
    <row r="41" spans="1:13" ht="15">
      <c r="A41" s="1">
        <v>40</v>
      </c>
      <c r="B41" s="91" t="s">
        <v>132</v>
      </c>
      <c r="C41" s="10">
        <v>5438</v>
      </c>
      <c r="D41" s="14">
        <v>5238</v>
      </c>
      <c r="E41" s="11">
        <v>5270.732915172813</v>
      </c>
      <c r="F41" s="41">
        <f t="shared" si="6"/>
        <v>0.0027350423406490194</v>
      </c>
      <c r="G41" s="41">
        <f t="shared" si="7"/>
        <v>-0.03075893431908557</v>
      </c>
      <c r="H41" s="10">
        <f t="shared" si="8"/>
        <v>-167.26708482718732</v>
      </c>
      <c r="I41" s="35">
        <f t="shared" si="9"/>
        <v>-0.02789644510126648</v>
      </c>
      <c r="J41" s="11">
        <v>5265.757</v>
      </c>
      <c r="K41" s="14">
        <v>5274.719</v>
      </c>
      <c r="L41" s="35">
        <f t="shared" si="10"/>
        <v>0.0017019395312013912</v>
      </c>
      <c r="M41" s="14">
        <f t="shared" si="11"/>
        <v>8.962000000000444</v>
      </c>
    </row>
    <row r="42" spans="1:13" ht="15">
      <c r="A42" s="1">
        <v>41</v>
      </c>
      <c r="B42" s="91" t="s">
        <v>133</v>
      </c>
      <c r="C42" s="10">
        <v>36119</v>
      </c>
      <c r="D42" s="14">
        <v>32364</v>
      </c>
      <c r="E42" s="11">
        <v>32464.706561076317</v>
      </c>
      <c r="F42" s="41">
        <f t="shared" si="6"/>
        <v>0.01684629983160103</v>
      </c>
      <c r="G42" s="41">
        <f t="shared" si="7"/>
        <v>-0.10117371574306275</v>
      </c>
      <c r="H42" s="10">
        <f t="shared" si="8"/>
        <v>-3654.2934389236834</v>
      </c>
      <c r="I42" s="35">
        <f t="shared" si="9"/>
        <v>-0.6094552099606113</v>
      </c>
      <c r="J42" s="11">
        <v>32386.15</v>
      </c>
      <c r="K42" s="14">
        <v>32034.85</v>
      </c>
      <c r="L42" s="35">
        <f t="shared" si="10"/>
        <v>-0.010847229448390837</v>
      </c>
      <c r="M42" s="14">
        <f t="shared" si="11"/>
        <v>-351.3000000000029</v>
      </c>
    </row>
    <row r="43" spans="1:13" ht="15">
      <c r="A43" s="1">
        <v>42</v>
      </c>
      <c r="B43" s="91" t="s">
        <v>134</v>
      </c>
      <c r="C43" s="10">
        <v>54665</v>
      </c>
      <c r="D43" s="14">
        <v>55957</v>
      </c>
      <c r="E43" s="11">
        <v>56168.749848830266</v>
      </c>
      <c r="F43" s="41">
        <f t="shared" si="6"/>
        <v>0.029146593373312123</v>
      </c>
      <c r="G43" s="41">
        <f t="shared" si="7"/>
        <v>0.02750845785841519</v>
      </c>
      <c r="H43" s="10">
        <f t="shared" si="8"/>
        <v>1503.7498488302663</v>
      </c>
      <c r="I43" s="35">
        <f t="shared" si="9"/>
        <v>0.2507921695847773</v>
      </c>
      <c r="J43" s="11">
        <v>56053.68</v>
      </c>
      <c r="K43" s="14">
        <v>56161.28</v>
      </c>
      <c r="L43" s="35">
        <f t="shared" si="10"/>
        <v>0.0019195885087294634</v>
      </c>
      <c r="M43" s="14">
        <f t="shared" si="11"/>
        <v>107.59999999999854</v>
      </c>
    </row>
    <row r="44" spans="1:13" ht="15">
      <c r="A44" s="1">
        <v>43</v>
      </c>
      <c r="B44" s="91" t="s">
        <v>135</v>
      </c>
      <c r="C44" s="10">
        <v>12259</v>
      </c>
      <c r="D44" s="14">
        <v>12283</v>
      </c>
      <c r="E44" s="11">
        <v>12411.694612797146</v>
      </c>
      <c r="F44" s="41">
        <f t="shared" si="6"/>
        <v>0.00644056734263351</v>
      </c>
      <c r="G44" s="41">
        <f t="shared" si="7"/>
        <v>0.012455715213079857</v>
      </c>
      <c r="H44" s="10">
        <f t="shared" si="8"/>
        <v>152.69461279714596</v>
      </c>
      <c r="I44" s="35">
        <f t="shared" si="9"/>
        <v>0.025466079519204786</v>
      </c>
      <c r="J44" s="11">
        <v>12288.93</v>
      </c>
      <c r="K44" s="14">
        <v>12311.47</v>
      </c>
      <c r="L44" s="35">
        <f t="shared" si="10"/>
        <v>0.001834171079174432</v>
      </c>
      <c r="M44" s="14">
        <f t="shared" si="11"/>
        <v>22.539999999999054</v>
      </c>
    </row>
    <row r="45" spans="1:13" ht="15">
      <c r="A45" s="1">
        <v>44</v>
      </c>
      <c r="B45" s="91" t="s">
        <v>136</v>
      </c>
      <c r="C45" s="10">
        <v>14668</v>
      </c>
      <c r="D45" s="14">
        <v>14660</v>
      </c>
      <c r="E45" s="11">
        <v>14864.812130208187</v>
      </c>
      <c r="F45" s="41">
        <f t="shared" si="6"/>
        <v>0.007713517496755865</v>
      </c>
      <c r="G45" s="41">
        <f t="shared" si="7"/>
        <v>0.013417789078823782</v>
      </c>
      <c r="H45" s="10">
        <f t="shared" si="8"/>
        <v>196.81213020818723</v>
      </c>
      <c r="I45" s="35">
        <f t="shared" si="9"/>
        <v>0.032823904304235305</v>
      </c>
      <c r="J45" s="11">
        <v>14687.82</v>
      </c>
      <c r="K45" s="14">
        <v>14772.04</v>
      </c>
      <c r="L45" s="35">
        <f t="shared" si="10"/>
        <v>0.005734002731515035</v>
      </c>
      <c r="M45" s="14">
        <f t="shared" si="11"/>
        <v>84.22000000000116</v>
      </c>
    </row>
    <row r="46" spans="1:13" ht="15">
      <c r="A46" s="1">
        <v>45</v>
      </c>
      <c r="B46" s="91" t="s">
        <v>137</v>
      </c>
      <c r="C46" s="10">
        <v>32855</v>
      </c>
      <c r="D46" s="14">
        <v>34556</v>
      </c>
      <c r="E46" s="11">
        <v>35052.287767032205</v>
      </c>
      <c r="F46" s="41">
        <f t="shared" si="6"/>
        <v>0.018189024699670913</v>
      </c>
      <c r="G46" s="41">
        <f t="shared" si="7"/>
        <v>0.0668783371490551</v>
      </c>
      <c r="H46" s="10">
        <f t="shared" si="8"/>
        <v>2197.287767032205</v>
      </c>
      <c r="I46" s="35">
        <f t="shared" si="9"/>
        <v>0.3664589337945781</v>
      </c>
      <c r="J46" s="11">
        <v>34763.13</v>
      </c>
      <c r="K46" s="14">
        <v>35005.27</v>
      </c>
      <c r="L46" s="35">
        <f t="shared" si="10"/>
        <v>0.0069654257254740705</v>
      </c>
      <c r="M46" s="14">
        <f t="shared" si="11"/>
        <v>242.13999999999942</v>
      </c>
    </row>
    <row r="47" spans="1:13" ht="15">
      <c r="A47" s="1">
        <v>46</v>
      </c>
      <c r="B47" s="91" t="s">
        <v>138</v>
      </c>
      <c r="C47" s="10">
        <v>22803</v>
      </c>
      <c r="D47" s="14">
        <v>22186</v>
      </c>
      <c r="E47" s="11">
        <v>22331.348261972584</v>
      </c>
      <c r="F47" s="41">
        <f t="shared" si="6"/>
        <v>0.011587986718972529</v>
      </c>
      <c r="G47" s="41">
        <f t="shared" si="7"/>
        <v>-0.02068375819091419</v>
      </c>
      <c r="H47" s="10">
        <f t="shared" si="8"/>
        <v>-471.6517380274163</v>
      </c>
      <c r="I47" s="35">
        <f t="shared" si="9"/>
        <v>-0.07866106371371491</v>
      </c>
      <c r="J47" s="11">
        <v>22248.42</v>
      </c>
      <c r="K47" s="14">
        <v>22210.77</v>
      </c>
      <c r="L47" s="35">
        <f t="shared" si="10"/>
        <v>-0.0016922550005797185</v>
      </c>
      <c r="M47" s="14">
        <f t="shared" si="11"/>
        <v>-37.64999999999782</v>
      </c>
    </row>
    <row r="48" spans="1:13" ht="15">
      <c r="A48" s="1">
        <v>47</v>
      </c>
      <c r="B48" s="91" t="s">
        <v>139</v>
      </c>
      <c r="C48" s="10">
        <v>8319</v>
      </c>
      <c r="D48" s="14">
        <v>8762</v>
      </c>
      <c r="E48" s="11">
        <v>8868.815220606919</v>
      </c>
      <c r="F48" s="41">
        <f t="shared" si="6"/>
        <v>0.004602127546612195</v>
      </c>
      <c r="G48" s="41">
        <f t="shared" si="7"/>
        <v>0.06609150385946856</v>
      </c>
      <c r="H48" s="10">
        <f t="shared" si="8"/>
        <v>549.815220606919</v>
      </c>
      <c r="I48" s="35">
        <f t="shared" si="9"/>
        <v>0.09169700143544701</v>
      </c>
      <c r="J48" s="11">
        <v>8910.118</v>
      </c>
      <c r="K48" s="14">
        <v>8984.831</v>
      </c>
      <c r="L48" s="35">
        <f t="shared" si="10"/>
        <v>0.008385186369024487</v>
      </c>
      <c r="M48" s="14">
        <f t="shared" si="11"/>
        <v>74.71299999999974</v>
      </c>
    </row>
    <row r="49" spans="1:13" ht="15">
      <c r="A49" s="1">
        <v>48</v>
      </c>
      <c r="B49" s="91" t="s">
        <v>140</v>
      </c>
      <c r="C49" s="10">
        <v>37016</v>
      </c>
      <c r="D49" s="14">
        <v>36843</v>
      </c>
      <c r="E49" s="11">
        <v>37036.21426965697</v>
      </c>
      <c r="F49" s="41">
        <f t="shared" si="6"/>
        <v>0.019218506381391935</v>
      </c>
      <c r="G49" s="41">
        <f t="shared" si="7"/>
        <v>0.0005460954629611989</v>
      </c>
      <c r="H49" s="10">
        <f t="shared" si="8"/>
        <v>20.214269656971737</v>
      </c>
      <c r="I49" s="35">
        <f t="shared" si="9"/>
        <v>0.003371292471142849</v>
      </c>
      <c r="J49" s="11">
        <v>36912.53</v>
      </c>
      <c r="K49" s="14">
        <v>36972.09</v>
      </c>
      <c r="L49" s="35">
        <f t="shared" si="10"/>
        <v>0.001613544235521046</v>
      </c>
      <c r="M49" s="14">
        <f t="shared" si="11"/>
        <v>59.55999999999767</v>
      </c>
    </row>
    <row r="50" spans="1:13" ht="15">
      <c r="A50" s="1">
        <v>49</v>
      </c>
      <c r="B50" s="91" t="s">
        <v>141</v>
      </c>
      <c r="C50" s="10">
        <v>4187</v>
      </c>
      <c r="D50" s="14">
        <v>3925</v>
      </c>
      <c r="E50" s="11">
        <v>3966.4707054308533</v>
      </c>
      <c r="F50" s="41">
        <f t="shared" si="6"/>
        <v>0.002058246072584704</v>
      </c>
      <c r="G50" s="41">
        <f t="shared" si="7"/>
        <v>-0.05267000109126981</v>
      </c>
      <c r="H50" s="10">
        <f t="shared" si="8"/>
        <v>-220.5292945691467</v>
      </c>
      <c r="I50" s="35">
        <f t="shared" si="9"/>
        <v>-0.03677940202954558</v>
      </c>
      <c r="J50" s="11">
        <v>3951.976</v>
      </c>
      <c r="K50" s="14">
        <v>3957.056</v>
      </c>
      <c r="L50" s="35">
        <f t="shared" si="10"/>
        <v>0.001285432907487274</v>
      </c>
      <c r="M50" s="14">
        <f t="shared" si="11"/>
        <v>5.079999999999927</v>
      </c>
    </row>
    <row r="51" spans="1:13" ht="15">
      <c r="A51" s="1">
        <v>50</v>
      </c>
      <c r="B51" s="91" t="s">
        <v>142</v>
      </c>
      <c r="C51" s="10">
        <v>9202</v>
      </c>
      <c r="D51" s="14">
        <v>9292</v>
      </c>
      <c r="E51" s="11">
        <v>9346.07175521975</v>
      </c>
      <c r="F51" s="41">
        <f t="shared" si="6"/>
        <v>0.004849781307583447</v>
      </c>
      <c r="G51" s="41">
        <f t="shared" si="7"/>
        <v>0.015656569791322465</v>
      </c>
      <c r="H51" s="10">
        <f t="shared" si="8"/>
        <v>144.07175521974932</v>
      </c>
      <c r="I51" s="35">
        <f t="shared" si="9"/>
        <v>0.02402797785519595</v>
      </c>
      <c r="J51" s="11">
        <v>9292.973</v>
      </c>
      <c r="K51" s="14">
        <v>9337.235</v>
      </c>
      <c r="L51" s="35">
        <f t="shared" si="10"/>
        <v>0.004762953685542896</v>
      </c>
      <c r="M51" s="14">
        <f t="shared" si="11"/>
        <v>44.262000000000626</v>
      </c>
    </row>
    <row r="52" spans="1:13" ht="15">
      <c r="A52" s="1">
        <v>51</v>
      </c>
      <c r="B52" s="91" t="s">
        <v>143</v>
      </c>
      <c r="C52" s="10">
        <v>8543</v>
      </c>
      <c r="D52" s="14">
        <v>8531</v>
      </c>
      <c r="E52" s="11">
        <v>8577.425671933841</v>
      </c>
      <c r="F52" s="41">
        <f t="shared" si="6"/>
        <v>0.004450922246311497</v>
      </c>
      <c r="G52" s="41">
        <f t="shared" si="7"/>
        <v>0.004029693542530836</v>
      </c>
      <c r="H52" s="10">
        <f t="shared" si="8"/>
        <v>34.42567193384093</v>
      </c>
      <c r="I52" s="35">
        <f t="shared" si="9"/>
        <v>0.005741439615383967</v>
      </c>
      <c r="J52" s="11">
        <v>8601.196</v>
      </c>
      <c r="K52" s="14">
        <v>8591.743</v>
      </c>
      <c r="L52" s="35">
        <f t="shared" si="10"/>
        <v>-0.0010990332042194505</v>
      </c>
      <c r="M52" s="14">
        <f t="shared" si="11"/>
        <v>-9.45299999999952</v>
      </c>
    </row>
    <row r="53" spans="1:13" ht="15">
      <c r="A53" s="1">
        <v>52</v>
      </c>
      <c r="B53" s="91" t="s">
        <v>144</v>
      </c>
      <c r="C53" s="10">
        <v>16091</v>
      </c>
      <c r="D53" s="14">
        <v>15337</v>
      </c>
      <c r="E53" s="11">
        <v>15380.565208705215</v>
      </c>
      <c r="F53" s="41">
        <f t="shared" si="6"/>
        <v>0.007981147545500842</v>
      </c>
      <c r="G53" s="41">
        <f t="shared" si="7"/>
        <v>-0.0441510652721885</v>
      </c>
      <c r="H53" s="10">
        <f t="shared" si="8"/>
        <v>-710.4347912947851</v>
      </c>
      <c r="I53" s="35">
        <f t="shared" si="9"/>
        <v>-0.11848478840807417</v>
      </c>
      <c r="J53" s="11">
        <v>15481.71</v>
      </c>
      <c r="K53" s="14">
        <v>15437.32</v>
      </c>
      <c r="L53" s="35">
        <f t="shared" si="10"/>
        <v>-0.0028672543278487595</v>
      </c>
      <c r="M53" s="14">
        <f t="shared" si="11"/>
        <v>-44.38999999999942</v>
      </c>
    </row>
    <row r="54" spans="1:13" ht="15">
      <c r="A54" s="1">
        <v>53</v>
      </c>
      <c r="B54" s="91" t="s">
        <v>145</v>
      </c>
      <c r="C54" s="10">
        <v>7824</v>
      </c>
      <c r="D54" s="14">
        <v>7662</v>
      </c>
      <c r="E54" s="11">
        <v>7925.001739213128</v>
      </c>
      <c r="F54" s="41">
        <f t="shared" si="6"/>
        <v>0.00411237216062851</v>
      </c>
      <c r="G54" s="41">
        <f t="shared" si="7"/>
        <v>0.01290922024707664</v>
      </c>
      <c r="H54" s="10">
        <f t="shared" si="8"/>
        <v>101.00173921312762</v>
      </c>
      <c r="I54" s="35">
        <f t="shared" si="9"/>
        <v>0.016844853104258095</v>
      </c>
      <c r="J54" s="11">
        <v>7725.681</v>
      </c>
      <c r="K54" s="14">
        <v>7780.899</v>
      </c>
      <c r="L54" s="35">
        <f t="shared" si="10"/>
        <v>0.007147331089647729</v>
      </c>
      <c r="M54" s="14">
        <f t="shared" si="11"/>
        <v>55.21800000000076</v>
      </c>
    </row>
    <row r="55" spans="1:13" ht="15">
      <c r="A55" s="1">
        <v>54</v>
      </c>
      <c r="B55" s="91" t="s">
        <v>146</v>
      </c>
      <c r="C55" s="10">
        <v>23663</v>
      </c>
      <c r="D55" s="14">
        <v>23602</v>
      </c>
      <c r="E55" s="11">
        <v>23847.88262596333</v>
      </c>
      <c r="F55" s="41">
        <f t="shared" si="6"/>
        <v>0.012374933385274615</v>
      </c>
      <c r="G55" s="41">
        <f t="shared" si="7"/>
        <v>0.007813152430517327</v>
      </c>
      <c r="H55" s="10">
        <f t="shared" si="8"/>
        <v>184.88262596333152</v>
      </c>
      <c r="I55" s="35">
        <f t="shared" si="9"/>
        <v>0.030834327212031137</v>
      </c>
      <c r="J55" s="11">
        <v>23484.29</v>
      </c>
      <c r="K55" s="14">
        <v>23530.33</v>
      </c>
      <c r="L55" s="35">
        <f t="shared" si="10"/>
        <v>0.001960459524218142</v>
      </c>
      <c r="M55" s="14">
        <f t="shared" si="11"/>
        <v>46.04000000000087</v>
      </c>
    </row>
    <row r="56" spans="1:13" ht="15">
      <c r="A56" s="1">
        <v>55</v>
      </c>
      <c r="B56" s="91" t="s">
        <v>147</v>
      </c>
      <c r="C56" s="10">
        <v>28244</v>
      </c>
      <c r="D56" s="14">
        <v>26742</v>
      </c>
      <c r="E56" s="11">
        <v>26701.608955656397</v>
      </c>
      <c r="F56" s="41">
        <f t="shared" si="6"/>
        <v>0.01385576393881435</v>
      </c>
      <c r="G56" s="41">
        <f t="shared" si="7"/>
        <v>-0.05460951155444</v>
      </c>
      <c r="H56" s="10">
        <f t="shared" si="8"/>
        <v>-1542.3910443436034</v>
      </c>
      <c r="I56" s="35">
        <f t="shared" si="9"/>
        <v>-0.2572366651673888</v>
      </c>
      <c r="J56" s="11">
        <v>26794.73</v>
      </c>
      <c r="K56" s="14">
        <v>26615.35</v>
      </c>
      <c r="L56" s="35">
        <f t="shared" si="10"/>
        <v>-0.006694600020227896</v>
      </c>
      <c r="M56" s="14">
        <f t="shared" si="11"/>
        <v>-179.38000000000102</v>
      </c>
    </row>
    <row r="57" spans="1:13" ht="15">
      <c r="A57" s="1">
        <v>56</v>
      </c>
      <c r="B57" s="91" t="s">
        <v>148</v>
      </c>
      <c r="C57" s="10">
        <v>3223</v>
      </c>
      <c r="D57" s="14">
        <v>2931</v>
      </c>
      <c r="E57" s="11">
        <v>3001.598488323952</v>
      </c>
      <c r="F57" s="41">
        <f t="shared" si="6"/>
        <v>0.0015575630727866115</v>
      </c>
      <c r="G57" s="41">
        <f t="shared" si="7"/>
        <v>-0.06869423260193853</v>
      </c>
      <c r="H57" s="10">
        <f t="shared" si="8"/>
        <v>-221.4015116760479</v>
      </c>
      <c r="I57" s="35">
        <f t="shared" si="9"/>
        <v>-0.0369248685250261</v>
      </c>
      <c r="J57" s="11">
        <v>2944.518</v>
      </c>
      <c r="K57" s="14">
        <v>2944.221</v>
      </c>
      <c r="L57" s="35">
        <f t="shared" si="10"/>
        <v>-0.00010086540479631148</v>
      </c>
      <c r="M57" s="14">
        <f t="shared" si="11"/>
        <v>-0.29700000000002547</v>
      </c>
    </row>
    <row r="58" spans="1:13" ht="15">
      <c r="A58" s="1">
        <v>57</v>
      </c>
      <c r="B58" s="91" t="s">
        <v>149</v>
      </c>
      <c r="C58" s="10">
        <v>4611</v>
      </c>
      <c r="D58" s="14">
        <v>4532</v>
      </c>
      <c r="E58" s="11">
        <v>4558.721039692663</v>
      </c>
      <c r="F58" s="41">
        <f t="shared" si="6"/>
        <v>0.002365571404097252</v>
      </c>
      <c r="G58" s="41">
        <f t="shared" si="7"/>
        <v>-0.011337879051688787</v>
      </c>
      <c r="H58" s="10">
        <f t="shared" si="8"/>
        <v>-52.278960307337</v>
      </c>
      <c r="I58" s="35">
        <f t="shared" si="9"/>
        <v>-0.008718972699689631</v>
      </c>
      <c r="J58" s="11">
        <v>4549.877</v>
      </c>
      <c r="K58" s="14">
        <v>4547.634</v>
      </c>
      <c r="L58" s="35">
        <f t="shared" si="10"/>
        <v>-0.0004929803596889306</v>
      </c>
      <c r="M58" s="14">
        <f t="shared" si="11"/>
        <v>-2.243000000000393</v>
      </c>
    </row>
    <row r="59" spans="1:13" ht="15">
      <c r="A59" s="1">
        <v>58</v>
      </c>
      <c r="B59" s="91" t="s">
        <v>150</v>
      </c>
      <c r="C59" s="10">
        <v>12197</v>
      </c>
      <c r="D59" s="14">
        <v>11587</v>
      </c>
      <c r="E59" s="11">
        <v>11638.012517971962</v>
      </c>
      <c r="F59" s="41">
        <f t="shared" si="6"/>
        <v>0.006039095038571688</v>
      </c>
      <c r="G59" s="41">
        <f t="shared" si="7"/>
        <v>-0.04582991571927838</v>
      </c>
      <c r="H59" s="10">
        <f t="shared" si="8"/>
        <v>-558.9874820280384</v>
      </c>
      <c r="I59" s="35">
        <f t="shared" si="9"/>
        <v>-0.09322673149233823</v>
      </c>
      <c r="J59" s="11">
        <v>12354.15</v>
      </c>
      <c r="K59" s="14">
        <v>12125.94</v>
      </c>
      <c r="L59" s="35">
        <f t="shared" si="10"/>
        <v>-0.018472335207197512</v>
      </c>
      <c r="M59" s="14">
        <f t="shared" si="11"/>
        <v>-228.20999999999913</v>
      </c>
    </row>
    <row r="60" spans="1:13" ht="15">
      <c r="A60" s="1">
        <v>59</v>
      </c>
      <c r="B60" s="91" t="s">
        <v>151</v>
      </c>
      <c r="C60" s="10">
        <v>22707</v>
      </c>
      <c r="D60" s="14">
        <v>23065</v>
      </c>
      <c r="E60" s="11">
        <v>23233.427943078703</v>
      </c>
      <c r="F60" s="41">
        <f t="shared" si="6"/>
        <v>0.012056085968578217</v>
      </c>
      <c r="G60" s="41">
        <f t="shared" si="7"/>
        <v>0.02318350918565653</v>
      </c>
      <c r="H60" s="10">
        <f t="shared" si="8"/>
        <v>526.4279430787028</v>
      </c>
      <c r="I60" s="35">
        <f t="shared" si="9"/>
        <v>0.0877965215274722</v>
      </c>
      <c r="J60" s="11">
        <v>23192.91</v>
      </c>
      <c r="K60" s="14">
        <v>23265.66</v>
      </c>
      <c r="L60" s="35">
        <f t="shared" si="10"/>
        <v>0.003136734458935942</v>
      </c>
      <c r="M60" s="14">
        <f t="shared" si="11"/>
        <v>72.75</v>
      </c>
    </row>
    <row r="61" spans="1:13" ht="15">
      <c r="A61" s="1">
        <v>60</v>
      </c>
      <c r="B61" s="91" t="s">
        <v>152</v>
      </c>
      <c r="C61" s="10">
        <v>12628</v>
      </c>
      <c r="D61" s="14">
        <v>12453</v>
      </c>
      <c r="E61" s="11">
        <v>12524.482447884919</v>
      </c>
      <c r="F61" s="41">
        <f t="shared" si="6"/>
        <v>0.006499094213457713</v>
      </c>
      <c r="G61" s="41">
        <f t="shared" si="7"/>
        <v>-0.008197462156721678</v>
      </c>
      <c r="H61" s="10">
        <f t="shared" si="8"/>
        <v>-103.51755211508134</v>
      </c>
      <c r="I61" s="35">
        <f t="shared" si="9"/>
        <v>-0.01726443497583145</v>
      </c>
      <c r="J61" s="11">
        <v>12455.29</v>
      </c>
      <c r="K61" s="14">
        <v>12510.34</v>
      </c>
      <c r="L61" s="35">
        <f t="shared" si="10"/>
        <v>0.004419808772015687</v>
      </c>
      <c r="M61" s="14">
        <f t="shared" si="11"/>
        <v>55.04999999999927</v>
      </c>
    </row>
    <row r="62" spans="1:13" ht="15">
      <c r="A62" s="1">
        <v>61</v>
      </c>
      <c r="B62" s="91" t="s">
        <v>153</v>
      </c>
      <c r="C62" s="10">
        <v>18675</v>
      </c>
      <c r="D62" s="14">
        <v>17990</v>
      </c>
      <c r="E62" s="11">
        <v>18057.458319021916</v>
      </c>
      <c r="F62" s="41">
        <f t="shared" si="6"/>
        <v>0.00937021736101582</v>
      </c>
      <c r="G62" s="41">
        <f t="shared" si="7"/>
        <v>-0.03306782762934852</v>
      </c>
      <c r="H62" s="10">
        <f t="shared" si="8"/>
        <v>-617.5416809780836</v>
      </c>
      <c r="I62" s="35">
        <f t="shared" si="9"/>
        <v>-0.10299227501302662</v>
      </c>
      <c r="J62" s="11">
        <v>17970.93</v>
      </c>
      <c r="K62" s="14">
        <v>17973.67</v>
      </c>
      <c r="L62" s="35">
        <f t="shared" si="10"/>
        <v>0.00015246845878304365</v>
      </c>
      <c r="M62" s="14">
        <f t="shared" si="11"/>
        <v>2.7399999999979627</v>
      </c>
    </row>
    <row r="63" spans="1:13" ht="15">
      <c r="A63" s="1">
        <v>62</v>
      </c>
      <c r="B63" s="91" t="s">
        <v>154</v>
      </c>
      <c r="C63" s="10">
        <v>1770</v>
      </c>
      <c r="D63" s="14">
        <v>1724</v>
      </c>
      <c r="E63" s="11">
        <v>1738.1600727677433</v>
      </c>
      <c r="F63" s="41">
        <f t="shared" si="6"/>
        <v>0.0009019507287421507</v>
      </c>
      <c r="G63" s="41">
        <f t="shared" si="7"/>
        <v>-0.017988659453252395</v>
      </c>
      <c r="H63" s="10">
        <f t="shared" si="8"/>
        <v>-31.83992723225674</v>
      </c>
      <c r="I63" s="35">
        <f t="shared" si="9"/>
        <v>-0.005310194668488656</v>
      </c>
      <c r="J63" s="11">
        <v>1717.917</v>
      </c>
      <c r="K63" s="14">
        <v>1714.425</v>
      </c>
      <c r="L63" s="35">
        <f t="shared" si="10"/>
        <v>-0.002032694245414628</v>
      </c>
      <c r="M63" s="14">
        <f t="shared" si="11"/>
        <v>-3.491999999999962</v>
      </c>
    </row>
    <row r="64" spans="1:13" ht="15">
      <c r="A64" s="1">
        <v>63</v>
      </c>
      <c r="B64" s="91" t="s">
        <v>155</v>
      </c>
      <c r="C64" s="10">
        <v>23202</v>
      </c>
      <c r="D64" s="14">
        <v>24289</v>
      </c>
      <c r="E64" s="11">
        <v>24858.21464607565</v>
      </c>
      <c r="F64" s="41">
        <f t="shared" si="6"/>
        <v>0.012899205985991292</v>
      </c>
      <c r="G64" s="41">
        <f t="shared" si="7"/>
        <v>0.07138240867492666</v>
      </c>
      <c r="H64" s="10">
        <f t="shared" si="8"/>
        <v>1656.2146460756485</v>
      </c>
      <c r="I64" s="35">
        <f t="shared" si="9"/>
        <v>0.2762199209599254</v>
      </c>
      <c r="J64" s="11">
        <v>24743.38</v>
      </c>
      <c r="K64" s="14">
        <v>25132.59</v>
      </c>
      <c r="L64" s="35">
        <f t="shared" si="10"/>
        <v>0.015729863907032876</v>
      </c>
      <c r="M64" s="14">
        <f t="shared" si="11"/>
        <v>389.2099999999991</v>
      </c>
    </row>
    <row r="65" spans="1:13" ht="15">
      <c r="A65" s="1">
        <v>64</v>
      </c>
      <c r="B65" s="91" t="s">
        <v>156</v>
      </c>
      <c r="C65" s="10">
        <v>11611</v>
      </c>
      <c r="D65" s="14">
        <v>11661</v>
      </c>
      <c r="E65" s="11">
        <v>11732.642754204218</v>
      </c>
      <c r="F65" s="41">
        <f t="shared" si="6"/>
        <v>0.006088199727988939</v>
      </c>
      <c r="G65" s="41">
        <f t="shared" si="7"/>
        <v>0.010476509706676287</v>
      </c>
      <c r="H65" s="10">
        <f t="shared" si="8"/>
        <v>121.64275420421836</v>
      </c>
      <c r="I65" s="35">
        <f t="shared" si="9"/>
        <v>0.020287317245534203</v>
      </c>
      <c r="J65" s="11">
        <v>11718.24</v>
      </c>
      <c r="K65" s="14">
        <v>11745.49</v>
      </c>
      <c r="L65" s="35">
        <f t="shared" si="10"/>
        <v>0.002325434536244351</v>
      </c>
      <c r="M65" s="14">
        <f t="shared" si="11"/>
        <v>27.25</v>
      </c>
    </row>
    <row r="66" spans="1:13" ht="15">
      <c r="A66" s="1">
        <v>65</v>
      </c>
      <c r="B66" s="91" t="s">
        <v>157</v>
      </c>
      <c r="C66" s="10">
        <v>10919</v>
      </c>
      <c r="D66" s="14">
        <v>10535</v>
      </c>
      <c r="E66" s="11">
        <v>10604.988604040183</v>
      </c>
      <c r="F66" s="41">
        <f aca="true" t="shared" si="12" ref="F66:F83">E66/$E$83</f>
        <v>0.005503047360008232</v>
      </c>
      <c r="G66" s="41">
        <f aca="true" t="shared" si="13" ref="G66:G83">(E66-C66)/C66</f>
        <v>-0.028758255880558345</v>
      </c>
      <c r="H66" s="10">
        <f aca="true" t="shared" si="14" ref="H66:H83">E66-C66</f>
        <v>-314.0113959598166</v>
      </c>
      <c r="I66" s="35">
        <f aca="true" t="shared" si="15" ref="I66:I83">H66/$H$83</f>
        <v>-0.052370146090698594</v>
      </c>
      <c r="J66" s="11">
        <v>10446.48</v>
      </c>
      <c r="K66" s="14">
        <v>10488.2</v>
      </c>
      <c r="L66" s="35">
        <f aca="true" t="shared" si="16" ref="L66:L83">(K66-J66)/J66</f>
        <v>0.003993689740467714</v>
      </c>
      <c r="M66" s="14">
        <f aca="true" t="shared" si="17" ref="M66:M83">K66-J66</f>
        <v>41.720000000001164</v>
      </c>
    </row>
    <row r="67" spans="1:13" ht="15">
      <c r="A67" s="1">
        <v>66</v>
      </c>
      <c r="B67" s="91" t="s">
        <v>158</v>
      </c>
      <c r="C67" s="10">
        <v>9597</v>
      </c>
      <c r="D67" s="14">
        <v>9648</v>
      </c>
      <c r="E67" s="11">
        <v>9843.26254868757</v>
      </c>
      <c r="F67" s="41">
        <f t="shared" si="12"/>
        <v>0.005107779178733551</v>
      </c>
      <c r="G67" s="41">
        <f t="shared" si="13"/>
        <v>0.025660367686523862</v>
      </c>
      <c r="H67" s="10">
        <f t="shared" si="14"/>
        <v>246.2625486875695</v>
      </c>
      <c r="I67" s="35">
        <f t="shared" si="15"/>
        <v>0.04107113887384574</v>
      </c>
      <c r="J67" s="11">
        <v>9671.022</v>
      </c>
      <c r="K67" s="14">
        <v>9761.853</v>
      </c>
      <c r="L67" s="35">
        <f t="shared" si="16"/>
        <v>0.009392078727563468</v>
      </c>
      <c r="M67" s="14">
        <f t="shared" si="17"/>
        <v>90.83099999999831</v>
      </c>
    </row>
    <row r="68" spans="1:13" ht="15">
      <c r="A68" s="1">
        <v>67</v>
      </c>
      <c r="B68" s="91" t="s">
        <v>159</v>
      </c>
      <c r="C68" s="10">
        <v>12723</v>
      </c>
      <c r="D68" s="14">
        <v>12451</v>
      </c>
      <c r="E68" s="11">
        <v>12552.596547633913</v>
      </c>
      <c r="F68" s="41">
        <f t="shared" si="12"/>
        <v>0.006513682934688754</v>
      </c>
      <c r="G68" s="41">
        <f t="shared" si="13"/>
        <v>-0.013393339021149623</v>
      </c>
      <c r="H68" s="10">
        <f t="shared" si="14"/>
        <v>-170.40345236608664</v>
      </c>
      <c r="I68" s="35">
        <f t="shared" si="15"/>
        <v>-0.028419521742176993</v>
      </c>
      <c r="J68" s="11">
        <v>12586.6</v>
      </c>
      <c r="K68" s="14">
        <v>12563.5</v>
      </c>
      <c r="L68" s="35">
        <f t="shared" si="16"/>
        <v>-0.0018352851445188028</v>
      </c>
      <c r="M68" s="14">
        <f t="shared" si="17"/>
        <v>-23.100000000000364</v>
      </c>
    </row>
    <row r="69" spans="1:13" ht="15">
      <c r="A69" s="1">
        <v>68</v>
      </c>
      <c r="B69" s="91" t="s">
        <v>160</v>
      </c>
      <c r="C69" s="10">
        <v>9858</v>
      </c>
      <c r="D69" s="14">
        <v>9478</v>
      </c>
      <c r="E69" s="11">
        <v>9549.258745926698</v>
      </c>
      <c r="F69" s="41">
        <f t="shared" si="12"/>
        <v>0.0049552173127076675</v>
      </c>
      <c r="G69" s="41">
        <f t="shared" si="13"/>
        <v>-0.031318853121657754</v>
      </c>
      <c r="H69" s="10">
        <f t="shared" si="14"/>
        <v>-308.7412540733021</v>
      </c>
      <c r="I69" s="35">
        <f t="shared" si="15"/>
        <v>-0.05149120314765079</v>
      </c>
      <c r="J69" s="11">
        <v>9472.544</v>
      </c>
      <c r="K69" s="14">
        <v>9468.145</v>
      </c>
      <c r="L69" s="35">
        <f t="shared" si="16"/>
        <v>-0.00046439478138073916</v>
      </c>
      <c r="M69" s="14">
        <f t="shared" si="17"/>
        <v>-4.3989999999994325</v>
      </c>
    </row>
    <row r="70" spans="1:13" ht="15">
      <c r="A70" s="1">
        <v>69</v>
      </c>
      <c r="B70" s="91" t="s">
        <v>161</v>
      </c>
      <c r="C70" s="10">
        <v>1609</v>
      </c>
      <c r="D70" s="14">
        <v>1517</v>
      </c>
      <c r="E70" s="11">
        <v>1541.7542915550507</v>
      </c>
      <c r="F70" s="41">
        <f t="shared" si="12"/>
        <v>0.0008000335691724461</v>
      </c>
      <c r="G70" s="41">
        <f t="shared" si="13"/>
        <v>-0.041793479456152444</v>
      </c>
      <c r="H70" s="10">
        <f t="shared" si="14"/>
        <v>-67.24570844494929</v>
      </c>
      <c r="I70" s="35">
        <f t="shared" si="15"/>
        <v>-0.011215094804028002</v>
      </c>
      <c r="J70" s="11">
        <v>1535.985</v>
      </c>
      <c r="K70" s="14">
        <v>1531.044</v>
      </c>
      <c r="L70" s="35">
        <f t="shared" si="16"/>
        <v>-0.0032168282893386352</v>
      </c>
      <c r="M70" s="14">
        <f t="shared" si="17"/>
        <v>-4.9409999999998035</v>
      </c>
    </row>
    <row r="71" spans="1:13" ht="15">
      <c r="A71" s="1">
        <v>70</v>
      </c>
      <c r="B71" s="91" t="s">
        <v>162</v>
      </c>
      <c r="C71" s="10">
        <v>6512</v>
      </c>
      <c r="D71" s="14">
        <v>6426</v>
      </c>
      <c r="E71" s="11">
        <v>6464.24297390467</v>
      </c>
      <c r="F71" s="41">
        <f t="shared" si="12"/>
        <v>0.0033543680771562167</v>
      </c>
      <c r="G71" s="41">
        <f t="shared" si="13"/>
        <v>-0.007333695653459739</v>
      </c>
      <c r="H71" s="10">
        <f t="shared" si="14"/>
        <v>-47.75702609532982</v>
      </c>
      <c r="I71" s="35">
        <f t="shared" si="15"/>
        <v>-0.007964814225372194</v>
      </c>
      <c r="J71" s="11">
        <v>6436.834</v>
      </c>
      <c r="K71" s="14">
        <v>6442.365</v>
      </c>
      <c r="L71" s="35">
        <f t="shared" si="16"/>
        <v>0.0008592733632714389</v>
      </c>
      <c r="M71" s="14">
        <f t="shared" si="17"/>
        <v>5.530999999999949</v>
      </c>
    </row>
    <row r="72" spans="1:13" ht="15">
      <c r="A72" s="1">
        <v>71</v>
      </c>
      <c r="B72" s="91" t="s">
        <v>163</v>
      </c>
      <c r="C72" s="10">
        <v>6199</v>
      </c>
      <c r="D72" s="14">
        <v>5858</v>
      </c>
      <c r="E72" s="11">
        <v>5880.134053819469</v>
      </c>
      <c r="F72" s="41">
        <f t="shared" si="12"/>
        <v>0.00305126741664183</v>
      </c>
      <c r="G72" s="41">
        <f t="shared" si="13"/>
        <v>-0.05143828781747555</v>
      </c>
      <c r="H72" s="10">
        <f t="shared" si="14"/>
        <v>-318.86594618053095</v>
      </c>
      <c r="I72" s="35">
        <f t="shared" si="15"/>
        <v>-0.053179777548456195</v>
      </c>
      <c r="J72" s="11">
        <v>5840.301</v>
      </c>
      <c r="K72" s="14">
        <v>5816.726</v>
      </c>
      <c r="L72" s="35">
        <f t="shared" si="16"/>
        <v>-0.0040366070173439225</v>
      </c>
      <c r="M72" s="14">
        <f t="shared" si="17"/>
        <v>-23.575000000000728</v>
      </c>
    </row>
    <row r="73" spans="1:13" ht="15">
      <c r="A73" s="1">
        <v>72</v>
      </c>
      <c r="B73" s="91" t="s">
        <v>164</v>
      </c>
      <c r="C73" s="10">
        <v>4940</v>
      </c>
      <c r="D73" s="14">
        <v>4726</v>
      </c>
      <c r="E73" s="11">
        <v>4827.685763398564</v>
      </c>
      <c r="F73" s="41">
        <f t="shared" si="12"/>
        <v>0.0025051402115697295</v>
      </c>
      <c r="G73" s="41">
        <f t="shared" si="13"/>
        <v>-0.022735675425391958</v>
      </c>
      <c r="H73" s="10">
        <f t="shared" si="14"/>
        <v>-112.31423660143628</v>
      </c>
      <c r="I73" s="35">
        <f t="shared" si="15"/>
        <v>-0.018731527118318984</v>
      </c>
      <c r="J73" s="11">
        <v>4717.659</v>
      </c>
      <c r="K73" s="14">
        <v>4739.974</v>
      </c>
      <c r="L73" s="35">
        <f t="shared" si="16"/>
        <v>0.0047301002467538475</v>
      </c>
      <c r="M73" s="14">
        <f>K73-J73</f>
        <v>22.31500000000051</v>
      </c>
    </row>
    <row r="74" spans="1:13" ht="15">
      <c r="A74" s="1">
        <v>73</v>
      </c>
      <c r="B74" s="91" t="s">
        <v>165</v>
      </c>
      <c r="C74" s="10">
        <v>5319</v>
      </c>
      <c r="D74" s="14">
        <v>5049</v>
      </c>
      <c r="E74" s="11">
        <v>5020.839157744353</v>
      </c>
      <c r="F74" s="41">
        <f t="shared" si="12"/>
        <v>0.002605369671168232</v>
      </c>
      <c r="G74" s="41">
        <f t="shared" si="13"/>
        <v>-0.05605580790668309</v>
      </c>
      <c r="H74" s="10">
        <f t="shared" si="14"/>
        <v>-298.16084225564737</v>
      </c>
      <c r="I74" s="35">
        <f t="shared" si="15"/>
        <v>-0.049726624792471474</v>
      </c>
      <c r="J74" s="11">
        <v>5040.913</v>
      </c>
      <c r="K74" s="14">
        <v>4996.297</v>
      </c>
      <c r="L74" s="35">
        <f t="shared" si="16"/>
        <v>-0.008850777626989395</v>
      </c>
      <c r="M74" s="14">
        <f t="shared" si="17"/>
        <v>-44.615999999999985</v>
      </c>
    </row>
    <row r="75" spans="1:13" ht="15">
      <c r="A75" s="1">
        <v>74</v>
      </c>
      <c r="B75" s="91" t="s">
        <v>166</v>
      </c>
      <c r="C75" s="10">
        <v>4044</v>
      </c>
      <c r="D75" s="14">
        <v>4017</v>
      </c>
      <c r="E75" s="11">
        <v>4061.649250746369</v>
      </c>
      <c r="F75" s="41">
        <f t="shared" si="12"/>
        <v>0.00210763528572619</v>
      </c>
      <c r="G75" s="41">
        <f t="shared" si="13"/>
        <v>0.00436430532798443</v>
      </c>
      <c r="H75" s="10">
        <f t="shared" si="14"/>
        <v>17.649250746369034</v>
      </c>
      <c r="I75" s="35">
        <f t="shared" si="15"/>
        <v>0.002943504127146384</v>
      </c>
      <c r="J75" s="11">
        <v>4041.9</v>
      </c>
      <c r="K75" s="14">
        <v>4071.271</v>
      </c>
      <c r="L75" s="35">
        <f t="shared" si="16"/>
        <v>0.007266632029491104</v>
      </c>
      <c r="M75" s="14">
        <f t="shared" si="17"/>
        <v>29.371000000000095</v>
      </c>
    </row>
    <row r="76" spans="1:13" ht="15">
      <c r="A76" s="1">
        <v>75</v>
      </c>
      <c r="B76" s="91" t="s">
        <v>167</v>
      </c>
      <c r="C76" s="10">
        <v>2175</v>
      </c>
      <c r="D76" s="14">
        <v>2092</v>
      </c>
      <c r="E76" s="11">
        <v>2106.5076438118303</v>
      </c>
      <c r="F76" s="41">
        <f t="shared" si="12"/>
        <v>0.0010930904087628694</v>
      </c>
      <c r="G76" s="41">
        <f t="shared" si="13"/>
        <v>-0.03149073847731938</v>
      </c>
      <c r="H76" s="10">
        <f t="shared" si="14"/>
        <v>-68.49235618816965</v>
      </c>
      <c r="I76" s="35">
        <f t="shared" si="15"/>
        <v>-0.011423008036719865</v>
      </c>
      <c r="J76" s="11">
        <v>2109.522</v>
      </c>
      <c r="K76" s="14">
        <v>2096.278</v>
      </c>
      <c r="L76" s="35">
        <f t="shared" si="16"/>
        <v>-0.006278199516288592</v>
      </c>
      <c r="M76" s="14">
        <f t="shared" si="17"/>
        <v>-13.244000000000142</v>
      </c>
    </row>
    <row r="77" spans="1:13" ht="15">
      <c r="A77" s="1">
        <v>76</v>
      </c>
      <c r="B77" s="91" t="s">
        <v>168</v>
      </c>
      <c r="C77" s="10">
        <v>3063</v>
      </c>
      <c r="D77" s="14">
        <v>3078</v>
      </c>
      <c r="E77" s="11">
        <v>3109.769048408386</v>
      </c>
      <c r="F77" s="41">
        <f t="shared" si="12"/>
        <v>0.0016136939878991913</v>
      </c>
      <c r="G77" s="41">
        <f t="shared" si="13"/>
        <v>0.015269033107537045</v>
      </c>
      <c r="H77" s="10">
        <f t="shared" si="14"/>
        <v>46.76904840838597</v>
      </c>
      <c r="I77" s="35">
        <f t="shared" si="15"/>
        <v>0.007800041429017309</v>
      </c>
      <c r="J77" s="11">
        <v>3068.341</v>
      </c>
      <c r="K77" s="14">
        <v>3089.292</v>
      </c>
      <c r="L77" s="35">
        <f t="shared" si="16"/>
        <v>0.00682811982110203</v>
      </c>
      <c r="M77" s="14">
        <f t="shared" si="17"/>
        <v>20.951000000000022</v>
      </c>
    </row>
    <row r="78" spans="1:13" ht="15">
      <c r="A78" s="1">
        <v>77</v>
      </c>
      <c r="B78" s="91" t="s">
        <v>169</v>
      </c>
      <c r="C78" s="10">
        <v>6802</v>
      </c>
      <c r="D78" s="14">
        <v>6658</v>
      </c>
      <c r="E78" s="11">
        <v>6725.910842195184</v>
      </c>
      <c r="F78" s="41">
        <f t="shared" si="12"/>
        <v>0.0034901504646305897</v>
      </c>
      <c r="G78" s="41">
        <f t="shared" si="13"/>
        <v>-0.01118629194425402</v>
      </c>
      <c r="H78" s="10">
        <f t="shared" si="14"/>
        <v>-76.08915780481584</v>
      </c>
      <c r="I78" s="35">
        <f t="shared" si="15"/>
        <v>-0.012689986291664242</v>
      </c>
      <c r="J78" s="11">
        <v>6689.321</v>
      </c>
      <c r="K78" s="14">
        <v>6703.257</v>
      </c>
      <c r="L78" s="35">
        <f t="shared" si="16"/>
        <v>0.002083320564224634</v>
      </c>
      <c r="M78" s="14">
        <f t="shared" si="17"/>
        <v>13.935999999999694</v>
      </c>
    </row>
    <row r="79" spans="1:13" ht="15">
      <c r="A79" s="1">
        <v>78</v>
      </c>
      <c r="B79" s="91" t="s">
        <v>170</v>
      </c>
      <c r="C79" s="10">
        <v>4718</v>
      </c>
      <c r="D79" s="14">
        <v>4628</v>
      </c>
      <c r="E79" s="11">
        <v>4677.080346158359</v>
      </c>
      <c r="F79" s="41">
        <f t="shared" si="12"/>
        <v>0.002426989373818626</v>
      </c>
      <c r="G79" s="41">
        <f t="shared" si="13"/>
        <v>-0.008673093226290984</v>
      </c>
      <c r="H79" s="10">
        <f t="shared" si="14"/>
        <v>-40.919653841640866</v>
      </c>
      <c r="I79" s="35">
        <f t="shared" si="15"/>
        <v>-0.006824491968252577</v>
      </c>
      <c r="J79" s="11">
        <v>4620.684</v>
      </c>
      <c r="K79" s="14">
        <v>4652.641</v>
      </c>
      <c r="L79" s="35">
        <f t="shared" si="16"/>
        <v>0.006916075628629749</v>
      </c>
      <c r="M79" s="14">
        <f t="shared" si="17"/>
        <v>31.956999999999425</v>
      </c>
    </row>
    <row r="80" spans="1:13" ht="15">
      <c r="A80" s="1">
        <v>79</v>
      </c>
      <c r="B80" s="91" t="s">
        <v>171</v>
      </c>
      <c r="C80" s="10">
        <v>3070</v>
      </c>
      <c r="D80" s="14">
        <v>3170</v>
      </c>
      <c r="E80" s="11">
        <v>3195.7481091146155</v>
      </c>
      <c r="F80" s="41">
        <f t="shared" si="12"/>
        <v>0.0016583094854448605</v>
      </c>
      <c r="G80" s="41">
        <f t="shared" si="13"/>
        <v>0.04096029612853926</v>
      </c>
      <c r="H80" s="10">
        <f t="shared" si="14"/>
        <v>125.74810911461554</v>
      </c>
      <c r="I80" s="35">
        <f t="shared" si="15"/>
        <v>0.02097199951878259</v>
      </c>
      <c r="J80" s="11">
        <v>3189.984</v>
      </c>
      <c r="K80" s="14">
        <v>3212.823</v>
      </c>
      <c r="L80" s="35">
        <f t="shared" si="16"/>
        <v>0.00715959703873121</v>
      </c>
      <c r="M80" s="14">
        <f t="shared" si="17"/>
        <v>22.838999999999942</v>
      </c>
    </row>
    <row r="81" spans="1:13" ht="15">
      <c r="A81" s="1">
        <v>80</v>
      </c>
      <c r="B81" s="91" t="s">
        <v>172</v>
      </c>
      <c r="C81" s="10">
        <v>9649</v>
      </c>
      <c r="D81" s="14">
        <v>9727</v>
      </c>
      <c r="E81" s="11">
        <v>9801.648954039056</v>
      </c>
      <c r="F81" s="41">
        <f t="shared" si="12"/>
        <v>0.005086185418407989</v>
      </c>
      <c r="G81" s="41">
        <f t="shared" si="13"/>
        <v>0.01582018385729669</v>
      </c>
      <c r="H81" s="10">
        <f t="shared" si="14"/>
        <v>152.64895403905575</v>
      </c>
      <c r="I81" s="35">
        <f t="shared" si="15"/>
        <v>0.02545846464961002</v>
      </c>
      <c r="J81" s="11">
        <v>9802.329</v>
      </c>
      <c r="K81" s="14">
        <v>9809.744</v>
      </c>
      <c r="L81" s="35">
        <f t="shared" si="16"/>
        <v>0.0007564528797187764</v>
      </c>
      <c r="M81" s="14">
        <f t="shared" si="17"/>
        <v>7.415000000000873</v>
      </c>
    </row>
    <row r="82" spans="1:13" ht="15.75" thickBot="1">
      <c r="A82" s="48">
        <v>81</v>
      </c>
      <c r="B82" s="92" t="s">
        <v>173</v>
      </c>
      <c r="C82" s="10">
        <v>7760</v>
      </c>
      <c r="D82" s="14">
        <v>7996</v>
      </c>
      <c r="E82" s="11">
        <v>8015.421909867447</v>
      </c>
      <c r="F82" s="41">
        <f t="shared" si="12"/>
        <v>0.004159292199865627</v>
      </c>
      <c r="G82" s="41">
        <f t="shared" si="13"/>
        <v>0.03291519457054724</v>
      </c>
      <c r="H82" s="10">
        <f t="shared" si="14"/>
        <v>255.42190986744663</v>
      </c>
      <c r="I82" s="35">
        <f t="shared" si="15"/>
        <v>0.04259871745621357</v>
      </c>
      <c r="J82" s="11">
        <v>8029.219</v>
      </c>
      <c r="K82" s="19">
        <v>8025.24</v>
      </c>
      <c r="L82" s="35">
        <f t="shared" si="16"/>
        <v>-0.0004955650107439178</v>
      </c>
      <c r="M82" s="14">
        <f t="shared" si="17"/>
        <v>-3.979000000000269</v>
      </c>
    </row>
    <row r="83" spans="1:13" s="65" customFormat="1" ht="15.75" thickBot="1">
      <c r="A83" s="165" t="s">
        <v>174</v>
      </c>
      <c r="B83" s="166"/>
      <c r="C83" s="56">
        <v>1921116</v>
      </c>
      <c r="D83" s="55">
        <v>1913440</v>
      </c>
      <c r="E83" s="106">
        <v>1927111.9999999998</v>
      </c>
      <c r="F83" s="26">
        <f t="shared" si="12"/>
        <v>1</v>
      </c>
      <c r="G83" s="43">
        <f t="shared" si="13"/>
        <v>0.0031211025258234106</v>
      </c>
      <c r="H83" s="56">
        <f t="shared" si="14"/>
        <v>5995.999999999767</v>
      </c>
      <c r="I83" s="37">
        <f t="shared" si="15"/>
        <v>1</v>
      </c>
      <c r="J83" s="106">
        <v>1924297</v>
      </c>
      <c r="K83" s="55">
        <v>1925825</v>
      </c>
      <c r="L83" s="37">
        <f t="shared" si="16"/>
        <v>0.0007940562189724351</v>
      </c>
      <c r="M83" s="55">
        <f t="shared" si="17"/>
        <v>1528</v>
      </c>
    </row>
    <row r="84" spans="3:13" ht="15">
      <c r="C84" s="3"/>
      <c r="D84" s="3"/>
      <c r="E84" s="3"/>
      <c r="I84" s="63"/>
      <c r="J84" s="64"/>
      <c r="K84" s="64"/>
      <c r="L84" s="63"/>
      <c r="M84" s="64"/>
    </row>
  </sheetData>
  <sheetProtection/>
  <autoFilter ref="A1:M84">
    <sortState ref="A2:M84">
      <sortCondition sortBy="value" ref="A2:A84"/>
    </sortState>
  </autoFilter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M84"/>
  <sheetViews>
    <sheetView zoomScalePageLayoutView="0" workbookViewId="0" topLeftCell="E1">
      <pane ySplit="1" topLeftCell="A2" activePane="bottomLeft" state="frozen"/>
      <selection pane="topLeft" activeCell="W1" sqref="W1"/>
      <selection pane="bottomLeft" activeCell="K14" sqref="K14"/>
    </sheetView>
  </sheetViews>
  <sheetFormatPr defaultColWidth="8.8515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customWidth="1"/>
    <col min="7" max="7" width="30.421875" style="0" customWidth="1"/>
    <col min="8" max="8" width="27.421875" style="0" customWidth="1"/>
    <col min="9" max="9" width="22.28125" style="0" customWidth="1"/>
    <col min="10" max="11" width="28.28125" style="0" customWidth="1"/>
    <col min="12" max="12" width="29.8515625" style="0" customWidth="1"/>
    <col min="13" max="13" width="30.421875" style="0" customWidth="1"/>
  </cols>
  <sheetData>
    <row r="1" spans="1:13" ht="45.75" thickBot="1">
      <c r="A1" s="12" t="s">
        <v>92</v>
      </c>
      <c r="B1" s="12" t="s">
        <v>175</v>
      </c>
      <c r="C1" s="75">
        <v>40940</v>
      </c>
      <c r="D1" s="95">
        <v>41275</v>
      </c>
      <c r="E1" s="103">
        <v>41306</v>
      </c>
      <c r="F1" s="42" t="s">
        <v>297</v>
      </c>
      <c r="G1" s="53" t="s">
        <v>307</v>
      </c>
      <c r="H1" s="42" t="s">
        <v>308</v>
      </c>
      <c r="I1" s="42" t="s">
        <v>298</v>
      </c>
      <c r="J1" s="107" t="s">
        <v>284</v>
      </c>
      <c r="K1" s="73" t="s">
        <v>289</v>
      </c>
      <c r="L1" s="53" t="s">
        <v>309</v>
      </c>
      <c r="M1" s="42" t="s">
        <v>310</v>
      </c>
    </row>
    <row r="2" spans="1:13" ht="15">
      <c r="A2" s="21">
        <v>1</v>
      </c>
      <c r="B2" s="90" t="s">
        <v>93</v>
      </c>
      <c r="C2" s="100">
        <v>24536</v>
      </c>
      <c r="D2" s="13">
        <v>22571</v>
      </c>
      <c r="E2" s="9">
        <v>22470</v>
      </c>
      <c r="F2" s="40">
        <f aca="true" t="shared" si="0" ref="F2:F33">E2/$E$83</f>
        <v>0.021561816297547307</v>
      </c>
      <c r="G2" s="40">
        <f aca="true" t="shared" si="1" ref="G2:G33">(E2-C2)/C2</f>
        <v>-0.0842028040430388</v>
      </c>
      <c r="H2" s="100">
        <f aca="true" t="shared" si="2" ref="H2:H33">E2-C2</f>
        <v>-2066</v>
      </c>
      <c r="I2" s="45">
        <f aca="true" t="shared" si="3" ref="I2:I33">H2/$H$83</f>
        <v>0.021415540260386435</v>
      </c>
      <c r="J2" s="9">
        <v>22795.39</v>
      </c>
      <c r="K2" s="13">
        <v>22614.02</v>
      </c>
      <c r="L2" s="45">
        <f>(K2-J2)/J2</f>
        <v>-0.007956433296381373</v>
      </c>
      <c r="M2" s="13">
        <f>K2-J2</f>
        <v>-181.36999999999898</v>
      </c>
    </row>
    <row r="3" spans="1:13" ht="15">
      <c r="A3" s="1">
        <v>2</v>
      </c>
      <c r="B3" s="91" t="s">
        <v>94</v>
      </c>
      <c r="C3" s="10">
        <v>9461</v>
      </c>
      <c r="D3" s="14">
        <v>7872</v>
      </c>
      <c r="E3" s="11">
        <v>7801</v>
      </c>
      <c r="F3" s="41">
        <f t="shared" si="0"/>
        <v>0.0074857022223928146</v>
      </c>
      <c r="G3" s="41">
        <f t="shared" si="1"/>
        <v>-0.17545713983722652</v>
      </c>
      <c r="H3" s="10">
        <f t="shared" si="2"/>
        <v>-1660</v>
      </c>
      <c r="I3" s="35">
        <f t="shared" si="3"/>
        <v>0.017207065262459575</v>
      </c>
      <c r="J3" s="11">
        <v>8068.521</v>
      </c>
      <c r="K3" s="14">
        <v>8125.291</v>
      </c>
      <c r="L3" s="35">
        <f aca="true" t="shared" si="4" ref="L3:L33">(K3-J3)/J3</f>
        <v>0.007035985901257546</v>
      </c>
      <c r="M3" s="14">
        <f aca="true" t="shared" si="5" ref="M3:M33">K3-J3</f>
        <v>56.77000000000044</v>
      </c>
    </row>
    <row r="4" spans="1:13" ht="15">
      <c r="A4" s="1">
        <v>3</v>
      </c>
      <c r="B4" s="91" t="s">
        <v>95</v>
      </c>
      <c r="C4" s="10">
        <v>24535</v>
      </c>
      <c r="D4" s="14">
        <v>22639</v>
      </c>
      <c r="E4" s="11">
        <v>22447</v>
      </c>
      <c r="F4" s="41">
        <f t="shared" si="0"/>
        <v>0.021539745902583195</v>
      </c>
      <c r="G4" s="41">
        <f t="shared" si="1"/>
        <v>-0.08510291420419809</v>
      </c>
      <c r="H4" s="10">
        <f t="shared" si="2"/>
        <v>-2088</v>
      </c>
      <c r="I4" s="35">
        <f t="shared" si="3"/>
        <v>0.02164358570362385</v>
      </c>
      <c r="J4" s="11">
        <v>22638.57</v>
      </c>
      <c r="K4" s="14">
        <v>22470.26</v>
      </c>
      <c r="L4" s="35">
        <f t="shared" si="4"/>
        <v>-0.007434656870995001</v>
      </c>
      <c r="M4" s="14">
        <f t="shared" si="5"/>
        <v>-168.3100000000013</v>
      </c>
    </row>
    <row r="5" spans="1:13" ht="15">
      <c r="A5" s="1">
        <v>4</v>
      </c>
      <c r="B5" s="91" t="s">
        <v>96</v>
      </c>
      <c r="C5" s="10">
        <v>5376</v>
      </c>
      <c r="D5" s="14">
        <v>4519</v>
      </c>
      <c r="E5" s="11">
        <v>4492</v>
      </c>
      <c r="F5" s="41">
        <f t="shared" si="0"/>
        <v>0.004310444094729974</v>
      </c>
      <c r="G5" s="41">
        <f t="shared" si="1"/>
        <v>-0.1644345238095238</v>
      </c>
      <c r="H5" s="10">
        <f t="shared" si="2"/>
        <v>-884</v>
      </c>
      <c r="I5" s="35">
        <f t="shared" si="3"/>
        <v>0.009163280537357989</v>
      </c>
      <c r="J5" s="11">
        <v>4568.681</v>
      </c>
      <c r="K5" s="14">
        <v>4406.916</v>
      </c>
      <c r="L5" s="35">
        <f t="shared" si="4"/>
        <v>-0.035407374688668225</v>
      </c>
      <c r="M5" s="14">
        <f t="shared" si="5"/>
        <v>-161.76499999999942</v>
      </c>
    </row>
    <row r="6" spans="1:13" ht="15">
      <c r="A6" s="1">
        <v>5</v>
      </c>
      <c r="B6" s="91" t="s">
        <v>97</v>
      </c>
      <c r="C6" s="10">
        <v>8146</v>
      </c>
      <c r="D6" s="14">
        <v>7323</v>
      </c>
      <c r="E6" s="11">
        <v>7249</v>
      </c>
      <c r="F6" s="41">
        <f t="shared" si="0"/>
        <v>0.0069560127432541355</v>
      </c>
      <c r="G6" s="41">
        <f t="shared" si="1"/>
        <v>-0.11011539405843358</v>
      </c>
      <c r="H6" s="10">
        <f t="shared" si="2"/>
        <v>-897</v>
      </c>
      <c r="I6" s="35">
        <f t="shared" si="3"/>
        <v>0.009298034662907372</v>
      </c>
      <c r="J6" s="11">
        <v>7316.054</v>
      </c>
      <c r="K6" s="14">
        <v>7293.435</v>
      </c>
      <c r="L6" s="35">
        <f t="shared" si="4"/>
        <v>-0.00309169396508004</v>
      </c>
      <c r="M6" s="14">
        <f t="shared" si="5"/>
        <v>-22.618999999999687</v>
      </c>
    </row>
    <row r="7" spans="1:13" ht="15">
      <c r="A7" s="1">
        <v>6</v>
      </c>
      <c r="B7" s="91" t="s">
        <v>98</v>
      </c>
      <c r="C7" s="10">
        <v>21839</v>
      </c>
      <c r="D7" s="14">
        <v>20483</v>
      </c>
      <c r="E7" s="11">
        <v>20328</v>
      </c>
      <c r="F7" s="41">
        <f t="shared" si="0"/>
        <v>0.019506390818715694</v>
      </c>
      <c r="G7" s="41">
        <f t="shared" si="1"/>
        <v>-0.06918814964055131</v>
      </c>
      <c r="H7" s="10">
        <f t="shared" si="2"/>
        <v>-1511</v>
      </c>
      <c r="I7" s="35">
        <f t="shared" si="3"/>
        <v>0.015662575669624347</v>
      </c>
      <c r="J7" s="11">
        <v>20686.96</v>
      </c>
      <c r="K7" s="14">
        <v>20372.07</v>
      </c>
      <c r="L7" s="35">
        <f t="shared" si="4"/>
        <v>-0.015221666209051472</v>
      </c>
      <c r="M7" s="14">
        <f t="shared" si="5"/>
        <v>-314.8899999999994</v>
      </c>
    </row>
    <row r="8" spans="1:13" ht="15">
      <c r="A8" s="1">
        <v>7</v>
      </c>
      <c r="B8" s="91" t="s">
        <v>99</v>
      </c>
      <c r="C8" s="10">
        <v>52264</v>
      </c>
      <c r="D8" s="14">
        <v>50429</v>
      </c>
      <c r="E8" s="11">
        <v>50152</v>
      </c>
      <c r="F8" s="41">
        <f t="shared" si="0"/>
        <v>0.04812497601044026</v>
      </c>
      <c r="G8" s="41">
        <f t="shared" si="1"/>
        <v>-0.04041022501148018</v>
      </c>
      <c r="H8" s="10">
        <f t="shared" si="2"/>
        <v>-2112</v>
      </c>
      <c r="I8" s="35">
        <f t="shared" si="3"/>
        <v>0.02189236255079194</v>
      </c>
      <c r="J8" s="11">
        <v>50892.84</v>
      </c>
      <c r="K8" s="14">
        <v>50389.88</v>
      </c>
      <c r="L8" s="35">
        <f t="shared" si="4"/>
        <v>-0.009882726135935804</v>
      </c>
      <c r="M8" s="14">
        <f t="shared" si="5"/>
        <v>-502.9599999999991</v>
      </c>
    </row>
    <row r="9" spans="1:13" ht="15">
      <c r="A9" s="1">
        <v>8</v>
      </c>
      <c r="B9" s="91" t="s">
        <v>100</v>
      </c>
      <c r="C9" s="10">
        <v>2588</v>
      </c>
      <c r="D9" s="14">
        <v>2269</v>
      </c>
      <c r="E9" s="11">
        <v>2239</v>
      </c>
      <c r="F9" s="41">
        <f t="shared" si="0"/>
        <v>0.0021485049706367787</v>
      </c>
      <c r="G9" s="41">
        <f t="shared" si="1"/>
        <v>-0.1348531684698609</v>
      </c>
      <c r="H9" s="10">
        <f t="shared" si="2"/>
        <v>-349</v>
      </c>
      <c r="I9" s="35">
        <f t="shared" si="3"/>
        <v>0.0036176299859026454</v>
      </c>
      <c r="J9" s="11">
        <v>2247.23</v>
      </c>
      <c r="K9" s="14">
        <v>2215.382</v>
      </c>
      <c r="L9" s="35">
        <f t="shared" si="4"/>
        <v>-0.014172114113820106</v>
      </c>
      <c r="M9" s="14">
        <f t="shared" si="5"/>
        <v>-31.847999999999956</v>
      </c>
    </row>
    <row r="10" spans="1:13" ht="15">
      <c r="A10" s="1">
        <v>9</v>
      </c>
      <c r="B10" s="91" t="s">
        <v>101</v>
      </c>
      <c r="C10" s="10">
        <v>30347</v>
      </c>
      <c r="D10" s="14">
        <v>28983</v>
      </c>
      <c r="E10" s="11">
        <v>28808</v>
      </c>
      <c r="F10" s="41">
        <f t="shared" si="0"/>
        <v>0.027643649483744676</v>
      </c>
      <c r="G10" s="41">
        <f t="shared" si="1"/>
        <v>-0.05071341483507431</v>
      </c>
      <c r="H10" s="10">
        <f t="shared" si="2"/>
        <v>-1539</v>
      </c>
      <c r="I10" s="35">
        <f t="shared" si="3"/>
        <v>0.015952815324653785</v>
      </c>
      <c r="J10" s="11">
        <v>29240.65</v>
      </c>
      <c r="K10" s="14">
        <v>28963.55</v>
      </c>
      <c r="L10" s="35">
        <f t="shared" si="4"/>
        <v>-0.009476533524391631</v>
      </c>
      <c r="M10" s="14">
        <f t="shared" si="5"/>
        <v>-277.1000000000022</v>
      </c>
    </row>
    <row r="11" spans="1:13" ht="15">
      <c r="A11" s="1">
        <v>10</v>
      </c>
      <c r="B11" s="91" t="s">
        <v>102</v>
      </c>
      <c r="C11" s="10">
        <v>38526</v>
      </c>
      <c r="D11" s="14">
        <v>34671</v>
      </c>
      <c r="E11" s="11">
        <v>34371</v>
      </c>
      <c r="F11" s="41">
        <f t="shared" si="0"/>
        <v>0.03298180631789045</v>
      </c>
      <c r="G11" s="41">
        <f t="shared" si="1"/>
        <v>-0.10784924466593988</v>
      </c>
      <c r="H11" s="10">
        <f t="shared" si="2"/>
        <v>-4155</v>
      </c>
      <c r="I11" s="35">
        <f t="shared" si="3"/>
        <v>0.04306949166597562</v>
      </c>
      <c r="J11" s="11">
        <v>34948.54</v>
      </c>
      <c r="K11" s="14">
        <v>34788.99</v>
      </c>
      <c r="L11" s="35">
        <f t="shared" si="4"/>
        <v>-0.00456528369997725</v>
      </c>
      <c r="M11" s="14">
        <f t="shared" si="5"/>
        <v>-159.5500000000029</v>
      </c>
    </row>
    <row r="12" spans="1:13" ht="15">
      <c r="A12" s="1">
        <v>11</v>
      </c>
      <c r="B12" s="91" t="s">
        <v>103</v>
      </c>
      <c r="C12" s="10">
        <v>2999</v>
      </c>
      <c r="D12" s="14">
        <v>2785</v>
      </c>
      <c r="E12" s="11">
        <v>2773</v>
      </c>
      <c r="F12" s="41">
        <f t="shared" si="0"/>
        <v>0.0026609219667600662</v>
      </c>
      <c r="G12" s="41">
        <f t="shared" si="1"/>
        <v>-0.07535845281760586</v>
      </c>
      <c r="H12" s="10">
        <f t="shared" si="2"/>
        <v>-226</v>
      </c>
      <c r="I12" s="35">
        <f t="shared" si="3"/>
        <v>0.0023426486441661828</v>
      </c>
      <c r="J12" s="11">
        <v>2780.459</v>
      </c>
      <c r="K12" s="14">
        <v>2750.49</v>
      </c>
      <c r="L12" s="35">
        <f t="shared" si="4"/>
        <v>-0.010778436222220883</v>
      </c>
      <c r="M12" s="14">
        <f t="shared" si="5"/>
        <v>-29.96900000000005</v>
      </c>
    </row>
    <row r="13" spans="1:13" ht="15">
      <c r="A13" s="1">
        <v>12</v>
      </c>
      <c r="B13" s="91" t="s">
        <v>104</v>
      </c>
      <c r="C13" s="10">
        <v>1453</v>
      </c>
      <c r="D13" s="14">
        <v>1439</v>
      </c>
      <c r="E13" s="11">
        <v>1407</v>
      </c>
      <c r="F13" s="41">
        <f t="shared" si="0"/>
        <v>0.0013501324223697847</v>
      </c>
      <c r="G13" s="41">
        <f t="shared" si="1"/>
        <v>-0.031658637302133516</v>
      </c>
      <c r="H13" s="10">
        <f t="shared" si="2"/>
        <v>-46</v>
      </c>
      <c r="I13" s="35">
        <f t="shared" si="3"/>
        <v>0.00047682229040550624</v>
      </c>
      <c r="J13" s="11">
        <v>1418.166</v>
      </c>
      <c r="K13" s="14">
        <v>1399.929</v>
      </c>
      <c r="L13" s="35">
        <f t="shared" si="4"/>
        <v>-0.012859566510549437</v>
      </c>
      <c r="M13" s="14">
        <f t="shared" si="5"/>
        <v>-18.236999999999853</v>
      </c>
    </row>
    <row r="14" spans="1:13" ht="15">
      <c r="A14" s="1">
        <v>13</v>
      </c>
      <c r="B14" s="91" t="s">
        <v>105</v>
      </c>
      <c r="C14" s="10">
        <v>5454</v>
      </c>
      <c r="D14" s="14">
        <v>4921</v>
      </c>
      <c r="E14" s="11">
        <v>4811</v>
      </c>
      <c r="F14" s="41">
        <f t="shared" si="0"/>
        <v>0.004616550877058304</v>
      </c>
      <c r="G14" s="41">
        <f t="shared" si="1"/>
        <v>-0.1178951228456179</v>
      </c>
      <c r="H14" s="10">
        <f t="shared" si="2"/>
        <v>-643</v>
      </c>
      <c r="I14" s="35">
        <f t="shared" si="3"/>
        <v>0.00666514636371175</v>
      </c>
      <c r="J14" s="11">
        <v>4993.404</v>
      </c>
      <c r="K14" s="14">
        <v>4918.149</v>
      </c>
      <c r="L14" s="35">
        <f t="shared" si="4"/>
        <v>-0.015070881506883902</v>
      </c>
      <c r="M14" s="14">
        <f t="shared" si="5"/>
        <v>-75.25500000000011</v>
      </c>
    </row>
    <row r="15" spans="1:13" ht="15">
      <c r="A15" s="1">
        <v>14</v>
      </c>
      <c r="B15" s="91" t="s">
        <v>106</v>
      </c>
      <c r="C15" s="10">
        <v>5980</v>
      </c>
      <c r="D15" s="14">
        <v>5576</v>
      </c>
      <c r="E15" s="11">
        <v>5510</v>
      </c>
      <c r="F15" s="41">
        <f t="shared" si="0"/>
        <v>0.005287298967489348</v>
      </c>
      <c r="G15" s="41">
        <f t="shared" si="1"/>
        <v>-0.07859531772575251</v>
      </c>
      <c r="H15" s="10">
        <f t="shared" si="2"/>
        <v>-470</v>
      </c>
      <c r="I15" s="35">
        <f t="shared" si="3"/>
        <v>0.0048718799237084335</v>
      </c>
      <c r="J15" s="11">
        <v>5574.423</v>
      </c>
      <c r="K15" s="14">
        <v>5508.689</v>
      </c>
      <c r="L15" s="35">
        <f t="shared" si="4"/>
        <v>-0.011792072470998248</v>
      </c>
      <c r="M15" s="14">
        <f t="shared" si="5"/>
        <v>-65.73399999999947</v>
      </c>
    </row>
    <row r="16" spans="1:13" ht="15">
      <c r="A16" s="1">
        <v>15</v>
      </c>
      <c r="B16" s="91" t="s">
        <v>107</v>
      </c>
      <c r="C16" s="10">
        <v>10823</v>
      </c>
      <c r="D16" s="14">
        <v>9870</v>
      </c>
      <c r="E16" s="11">
        <v>9861</v>
      </c>
      <c r="F16" s="41">
        <f t="shared" si="0"/>
        <v>0.00946244194526542</v>
      </c>
      <c r="G16" s="41">
        <f t="shared" si="1"/>
        <v>-0.08888478240783516</v>
      </c>
      <c r="H16" s="10">
        <f t="shared" si="2"/>
        <v>-962</v>
      </c>
      <c r="I16" s="35">
        <f t="shared" si="3"/>
        <v>0.009971805290654284</v>
      </c>
      <c r="J16" s="11">
        <v>9964.028</v>
      </c>
      <c r="K16" s="14">
        <v>9928.434</v>
      </c>
      <c r="L16" s="35">
        <f t="shared" si="4"/>
        <v>-0.0035722500980528114</v>
      </c>
      <c r="M16" s="14">
        <f t="shared" si="5"/>
        <v>-35.59400000000096</v>
      </c>
    </row>
    <row r="17" spans="1:13" ht="15">
      <c r="A17" s="1">
        <v>16</v>
      </c>
      <c r="B17" s="91" t="s">
        <v>108</v>
      </c>
      <c r="C17" s="10">
        <v>30379</v>
      </c>
      <c r="D17" s="14">
        <v>27621</v>
      </c>
      <c r="E17" s="11">
        <v>27392</v>
      </c>
      <c r="F17" s="41">
        <f t="shared" si="0"/>
        <v>0.026284880819867195</v>
      </c>
      <c r="G17" s="41">
        <f t="shared" si="1"/>
        <v>-0.0983245004773034</v>
      </c>
      <c r="H17" s="10">
        <f t="shared" si="2"/>
        <v>-2987</v>
      </c>
      <c r="I17" s="35">
        <f t="shared" si="3"/>
        <v>0.030962351770461895</v>
      </c>
      <c r="J17" s="11">
        <v>27888.2</v>
      </c>
      <c r="K17" s="14">
        <v>27561.33</v>
      </c>
      <c r="L17" s="35">
        <f t="shared" si="4"/>
        <v>-0.0117207277629965</v>
      </c>
      <c r="M17" s="14">
        <f t="shared" si="5"/>
        <v>-326.869999999999</v>
      </c>
    </row>
    <row r="18" spans="1:13" ht="15">
      <c r="A18" s="1">
        <v>17</v>
      </c>
      <c r="B18" s="91" t="s">
        <v>109</v>
      </c>
      <c r="C18" s="10">
        <v>18376</v>
      </c>
      <c r="D18" s="14">
        <v>16946</v>
      </c>
      <c r="E18" s="11">
        <v>16788</v>
      </c>
      <c r="F18" s="41">
        <f t="shared" si="0"/>
        <v>0.016109469159021995</v>
      </c>
      <c r="G18" s="41">
        <f t="shared" si="1"/>
        <v>-0.08641706573791902</v>
      </c>
      <c r="H18" s="10">
        <f t="shared" si="2"/>
        <v>-1588</v>
      </c>
      <c r="I18" s="35">
        <f t="shared" si="3"/>
        <v>0.016460734720955304</v>
      </c>
      <c r="J18" s="11">
        <v>17039.39</v>
      </c>
      <c r="K18" s="14">
        <v>16917.68</v>
      </c>
      <c r="L18" s="35">
        <f t="shared" si="4"/>
        <v>-0.007142861334824728</v>
      </c>
      <c r="M18" s="14">
        <f t="shared" si="5"/>
        <v>-121.70999999999913</v>
      </c>
    </row>
    <row r="19" spans="1:13" ht="15">
      <c r="A19" s="1">
        <v>18</v>
      </c>
      <c r="B19" s="91" t="s">
        <v>110</v>
      </c>
      <c r="C19" s="10">
        <v>5896</v>
      </c>
      <c r="D19" s="14">
        <v>5660</v>
      </c>
      <c r="E19" s="11">
        <v>5632</v>
      </c>
      <c r="F19" s="41">
        <f t="shared" si="0"/>
        <v>0.0054043680190381145</v>
      </c>
      <c r="G19" s="41">
        <f t="shared" si="1"/>
        <v>-0.04477611940298507</v>
      </c>
      <c r="H19" s="10">
        <f t="shared" si="2"/>
        <v>-264</v>
      </c>
      <c r="I19" s="35">
        <f t="shared" si="3"/>
        <v>0.0027365453188489923</v>
      </c>
      <c r="J19" s="11">
        <v>5642.602</v>
      </c>
      <c r="K19" s="14">
        <v>5647.773</v>
      </c>
      <c r="L19" s="35">
        <f t="shared" si="4"/>
        <v>0.0009164211829932851</v>
      </c>
      <c r="M19" s="14">
        <f t="shared" si="5"/>
        <v>5.1710000000002765</v>
      </c>
    </row>
    <row r="20" spans="1:13" ht="15">
      <c r="A20" s="1">
        <v>19</v>
      </c>
      <c r="B20" s="91" t="s">
        <v>111</v>
      </c>
      <c r="C20" s="10">
        <v>15765</v>
      </c>
      <c r="D20" s="14">
        <v>13589</v>
      </c>
      <c r="E20" s="11">
        <v>13378</v>
      </c>
      <c r="F20" s="41">
        <f t="shared" si="0"/>
        <v>0.01283729320999501</v>
      </c>
      <c r="G20" s="41">
        <f t="shared" si="1"/>
        <v>-0.15141135426577862</v>
      </c>
      <c r="H20" s="10">
        <f t="shared" si="2"/>
        <v>-2387</v>
      </c>
      <c r="I20" s="35">
        <f t="shared" si="3"/>
        <v>0.02474293059125964</v>
      </c>
      <c r="J20" s="11">
        <v>13656.97</v>
      </c>
      <c r="K20" s="14">
        <v>13508.08</v>
      </c>
      <c r="L20" s="35">
        <f t="shared" si="4"/>
        <v>-0.010902125434851173</v>
      </c>
      <c r="M20" s="14">
        <f t="shared" si="5"/>
        <v>-148.88999999999942</v>
      </c>
    </row>
    <row r="21" spans="1:13" ht="15">
      <c r="A21" s="1">
        <v>20</v>
      </c>
      <c r="B21" s="91" t="s">
        <v>112</v>
      </c>
      <c r="C21" s="10">
        <v>25877</v>
      </c>
      <c r="D21" s="14">
        <v>23718</v>
      </c>
      <c r="E21" s="11">
        <v>23554</v>
      </c>
      <c r="F21" s="41">
        <f t="shared" si="0"/>
        <v>0.022602003608029785</v>
      </c>
      <c r="G21" s="41">
        <f t="shared" si="1"/>
        <v>-0.08977083896896858</v>
      </c>
      <c r="H21" s="10">
        <f t="shared" si="2"/>
        <v>-2323</v>
      </c>
      <c r="I21" s="35">
        <f t="shared" si="3"/>
        <v>0.024079525665478066</v>
      </c>
      <c r="J21" s="11">
        <v>23839.05</v>
      </c>
      <c r="K21" s="14">
        <v>23785.04</v>
      </c>
      <c r="L21" s="35">
        <f t="shared" si="4"/>
        <v>-0.0022656104165224033</v>
      </c>
      <c r="M21" s="14">
        <f t="shared" si="5"/>
        <v>-54.0099999999984</v>
      </c>
    </row>
    <row r="22" spans="1:13" ht="15">
      <c r="A22" s="1">
        <v>21</v>
      </c>
      <c r="B22" s="91" t="s">
        <v>113</v>
      </c>
      <c r="C22" s="10">
        <v>9768</v>
      </c>
      <c r="D22" s="14">
        <v>8034</v>
      </c>
      <c r="E22" s="11">
        <v>7965</v>
      </c>
      <c r="F22" s="41">
        <f t="shared" si="0"/>
        <v>0.007643073734310828</v>
      </c>
      <c r="G22" s="41">
        <f t="shared" si="1"/>
        <v>-0.1845823095823096</v>
      </c>
      <c r="H22" s="10">
        <f t="shared" si="2"/>
        <v>-1803</v>
      </c>
      <c r="I22" s="35">
        <f t="shared" si="3"/>
        <v>0.018689360643502777</v>
      </c>
      <c r="J22" s="11">
        <v>8225.255</v>
      </c>
      <c r="K22" s="14">
        <v>8074.911</v>
      </c>
      <c r="L22" s="35">
        <f t="shared" si="4"/>
        <v>-0.018278339091006804</v>
      </c>
      <c r="M22" s="14">
        <f t="shared" si="5"/>
        <v>-150.34399999999914</v>
      </c>
    </row>
    <row r="23" spans="1:13" ht="15">
      <c r="A23" s="1">
        <v>22</v>
      </c>
      <c r="B23" s="91" t="s">
        <v>114</v>
      </c>
      <c r="C23" s="10">
        <v>13914</v>
      </c>
      <c r="D23" s="14">
        <v>13249</v>
      </c>
      <c r="E23" s="11">
        <v>13120</v>
      </c>
      <c r="F23" s="41">
        <f t="shared" si="0"/>
        <v>0.012589720953441063</v>
      </c>
      <c r="G23" s="41">
        <f t="shared" si="1"/>
        <v>-0.05706482679315797</v>
      </c>
      <c r="H23" s="10">
        <f t="shared" si="2"/>
        <v>-794</v>
      </c>
      <c r="I23" s="35">
        <f t="shared" si="3"/>
        <v>0.008230367360477652</v>
      </c>
      <c r="J23" s="11">
        <v>13553.02</v>
      </c>
      <c r="K23" s="14">
        <v>13517</v>
      </c>
      <c r="L23" s="35">
        <f t="shared" si="4"/>
        <v>-0.002657710237275562</v>
      </c>
      <c r="M23" s="115">
        <f t="shared" si="5"/>
        <v>-36.02000000000044</v>
      </c>
    </row>
    <row r="24" spans="1:13" ht="15">
      <c r="A24" s="1">
        <v>23</v>
      </c>
      <c r="B24" s="91" t="s">
        <v>115</v>
      </c>
      <c r="C24" s="10">
        <v>9713</v>
      </c>
      <c r="D24" s="14">
        <v>8468</v>
      </c>
      <c r="E24" s="11">
        <v>8402</v>
      </c>
      <c r="F24" s="41">
        <f t="shared" si="0"/>
        <v>0.008062411238628948</v>
      </c>
      <c r="G24" s="41">
        <f t="shared" si="1"/>
        <v>-0.1349737465252754</v>
      </c>
      <c r="H24" s="10">
        <f t="shared" si="2"/>
        <v>-1311</v>
      </c>
      <c r="I24" s="35">
        <f t="shared" si="3"/>
        <v>0.013589435276556929</v>
      </c>
      <c r="J24" s="11">
        <v>8423.426</v>
      </c>
      <c r="K24" s="14">
        <v>8368.445</v>
      </c>
      <c r="L24" s="35">
        <f t="shared" si="4"/>
        <v>-0.006527154153191323</v>
      </c>
      <c r="M24" s="14">
        <f t="shared" si="5"/>
        <v>-54.98099999999977</v>
      </c>
    </row>
    <row r="25" spans="1:13" ht="15">
      <c r="A25" s="1">
        <v>24</v>
      </c>
      <c r="B25" s="91" t="s">
        <v>116</v>
      </c>
      <c r="C25" s="10">
        <v>6799</v>
      </c>
      <c r="D25" s="14">
        <v>6210</v>
      </c>
      <c r="E25" s="11">
        <v>6148</v>
      </c>
      <c r="F25" s="41">
        <f t="shared" si="0"/>
        <v>0.00589951253214601</v>
      </c>
      <c r="G25" s="41">
        <f t="shared" si="1"/>
        <v>-0.09574937490807471</v>
      </c>
      <c r="H25" s="10">
        <f t="shared" si="2"/>
        <v>-651</v>
      </c>
      <c r="I25" s="35">
        <f t="shared" si="3"/>
        <v>0.006748071979434447</v>
      </c>
      <c r="J25" s="11">
        <v>6207.956</v>
      </c>
      <c r="K25" s="14">
        <v>6147.615</v>
      </c>
      <c r="L25" s="35">
        <f t="shared" si="4"/>
        <v>-0.00971994646869281</v>
      </c>
      <c r="M25" s="14">
        <f t="shared" si="5"/>
        <v>-60.34100000000035</v>
      </c>
    </row>
    <row r="26" spans="1:13" ht="15">
      <c r="A26" s="1">
        <v>25</v>
      </c>
      <c r="B26" s="91" t="s">
        <v>117</v>
      </c>
      <c r="C26" s="10">
        <v>11948</v>
      </c>
      <c r="D26" s="14">
        <v>10775</v>
      </c>
      <c r="E26" s="11">
        <v>10643</v>
      </c>
      <c r="F26" s="41">
        <f t="shared" si="0"/>
        <v>0.010212835374045215</v>
      </c>
      <c r="G26" s="41">
        <f t="shared" si="1"/>
        <v>-0.10922330097087378</v>
      </c>
      <c r="H26" s="10">
        <f t="shared" si="2"/>
        <v>-1305</v>
      </c>
      <c r="I26" s="35">
        <f t="shared" si="3"/>
        <v>0.013527241064764906</v>
      </c>
      <c r="J26" s="11">
        <v>10815.61</v>
      </c>
      <c r="K26" s="14">
        <v>10698.62</v>
      </c>
      <c r="L26" s="35">
        <f t="shared" si="4"/>
        <v>-0.010816773163973163</v>
      </c>
      <c r="M26" s="14">
        <f t="shared" si="5"/>
        <v>-116.98999999999978</v>
      </c>
    </row>
    <row r="27" spans="1:13" ht="15">
      <c r="A27" s="1">
        <v>26</v>
      </c>
      <c r="B27" s="91" t="s">
        <v>118</v>
      </c>
      <c r="C27" s="10">
        <v>8264</v>
      </c>
      <c r="D27" s="14">
        <v>8102</v>
      </c>
      <c r="E27" s="11">
        <v>8056</v>
      </c>
      <c r="F27" s="41">
        <f t="shared" si="0"/>
        <v>0.00773039573177753</v>
      </c>
      <c r="G27" s="41">
        <f t="shared" si="1"/>
        <v>-0.02516940948693127</v>
      </c>
      <c r="H27" s="10">
        <f t="shared" si="2"/>
        <v>-208</v>
      </c>
      <c r="I27" s="35">
        <f t="shared" si="3"/>
        <v>0.0021560660087901152</v>
      </c>
      <c r="J27" s="11">
        <v>8127.27</v>
      </c>
      <c r="K27" s="14">
        <v>8185.515</v>
      </c>
      <c r="L27" s="35">
        <f t="shared" si="4"/>
        <v>0.007166613143158759</v>
      </c>
      <c r="M27" s="14">
        <f t="shared" si="5"/>
        <v>58.24499999999989</v>
      </c>
    </row>
    <row r="28" spans="1:13" ht="15">
      <c r="A28" s="1">
        <v>27</v>
      </c>
      <c r="B28" s="91" t="s">
        <v>119</v>
      </c>
      <c r="C28" s="10">
        <v>19868</v>
      </c>
      <c r="D28" s="14">
        <v>20143</v>
      </c>
      <c r="E28" s="11">
        <v>20006</v>
      </c>
      <c r="F28" s="41">
        <f t="shared" si="0"/>
        <v>0.019197405289218133</v>
      </c>
      <c r="G28" s="41">
        <f t="shared" si="1"/>
        <v>0.006945842560901953</v>
      </c>
      <c r="H28" s="10">
        <f t="shared" si="2"/>
        <v>138</v>
      </c>
      <c r="I28" s="35">
        <f t="shared" si="3"/>
        <v>-0.0014304668712165189</v>
      </c>
      <c r="J28" s="11">
        <v>20227.89</v>
      </c>
      <c r="K28" s="14">
        <v>20060.7</v>
      </c>
      <c r="L28" s="35">
        <f t="shared" si="4"/>
        <v>-0.008265320802120177</v>
      </c>
      <c r="M28" s="14">
        <f t="shared" si="5"/>
        <v>-167.1899999999987</v>
      </c>
    </row>
    <row r="29" spans="1:13" ht="15">
      <c r="A29" s="1">
        <v>28</v>
      </c>
      <c r="B29" s="91" t="s">
        <v>120</v>
      </c>
      <c r="C29" s="10">
        <v>12930</v>
      </c>
      <c r="D29" s="14">
        <v>11836</v>
      </c>
      <c r="E29" s="11">
        <v>11788</v>
      </c>
      <c r="F29" s="41">
        <f t="shared" si="0"/>
        <v>0.011311557210302076</v>
      </c>
      <c r="G29" s="41">
        <f t="shared" si="1"/>
        <v>-0.08832173240525909</v>
      </c>
      <c r="H29" s="10">
        <f t="shared" si="2"/>
        <v>-1142</v>
      </c>
      <c r="I29" s="35">
        <f t="shared" si="3"/>
        <v>0.01183763164441496</v>
      </c>
      <c r="J29" s="11">
        <v>12014.21</v>
      </c>
      <c r="K29" s="14">
        <v>11893.18</v>
      </c>
      <c r="L29" s="35">
        <f t="shared" si="4"/>
        <v>-0.010073904151833441</v>
      </c>
      <c r="M29" s="14">
        <f t="shared" si="5"/>
        <v>-121.02999999999884</v>
      </c>
    </row>
    <row r="30" spans="1:13" ht="15">
      <c r="A30" s="1">
        <v>29</v>
      </c>
      <c r="B30" s="91" t="s">
        <v>121</v>
      </c>
      <c r="C30" s="10">
        <v>4854</v>
      </c>
      <c r="D30" s="14">
        <v>4060</v>
      </c>
      <c r="E30" s="11">
        <v>4034</v>
      </c>
      <c r="F30" s="41">
        <f t="shared" si="0"/>
        <v>0.0038709553602272293</v>
      </c>
      <c r="G30" s="41">
        <f t="shared" si="1"/>
        <v>-0.16893283889575608</v>
      </c>
      <c r="H30" s="10">
        <f t="shared" si="2"/>
        <v>-820</v>
      </c>
      <c r="I30" s="35">
        <f t="shared" si="3"/>
        <v>0.008499875611576417</v>
      </c>
      <c r="J30" s="11">
        <v>4016.802</v>
      </c>
      <c r="K30" s="14">
        <v>3977.067</v>
      </c>
      <c r="L30" s="35">
        <f t="shared" si="4"/>
        <v>-0.009892197823044334</v>
      </c>
      <c r="M30" s="14">
        <f t="shared" si="5"/>
        <v>-39.73500000000013</v>
      </c>
    </row>
    <row r="31" spans="1:13" ht="15">
      <c r="A31" s="1">
        <v>30</v>
      </c>
      <c r="B31" s="91" t="s">
        <v>122</v>
      </c>
      <c r="C31" s="10">
        <v>991</v>
      </c>
      <c r="D31" s="14">
        <v>939</v>
      </c>
      <c r="E31" s="11">
        <v>940</v>
      </c>
      <c r="F31" s="41">
        <f t="shared" si="0"/>
        <v>0.0009020074463593444</v>
      </c>
      <c r="G31" s="41">
        <f t="shared" si="1"/>
        <v>-0.05146316851664985</v>
      </c>
      <c r="H31" s="10">
        <f t="shared" si="2"/>
        <v>-51</v>
      </c>
      <c r="I31" s="35">
        <f t="shared" si="3"/>
        <v>0.0005286508002321917</v>
      </c>
      <c r="J31" s="11">
        <v>924.9589</v>
      </c>
      <c r="K31" s="14">
        <v>926.6197</v>
      </c>
      <c r="L31" s="35">
        <f t="shared" si="4"/>
        <v>0.0017955392396353986</v>
      </c>
      <c r="M31" s="14">
        <f t="shared" si="5"/>
        <v>1.6607999999999947</v>
      </c>
    </row>
    <row r="32" spans="1:13" ht="15">
      <c r="A32" s="1">
        <v>31</v>
      </c>
      <c r="B32" s="91" t="s">
        <v>123</v>
      </c>
      <c r="C32" s="10">
        <v>35652</v>
      </c>
      <c r="D32" s="14">
        <v>32902</v>
      </c>
      <c r="E32" s="11">
        <v>32653</v>
      </c>
      <c r="F32" s="41">
        <f t="shared" si="0"/>
        <v>0.03133324377231029</v>
      </c>
      <c r="G32" s="41">
        <f t="shared" si="1"/>
        <v>-0.0841187030180635</v>
      </c>
      <c r="H32" s="10">
        <f t="shared" si="2"/>
        <v>-2999</v>
      </c>
      <c r="I32" s="35">
        <f t="shared" si="3"/>
        <v>0.03108674019404594</v>
      </c>
      <c r="J32" s="11">
        <v>33117.39</v>
      </c>
      <c r="K32" s="14">
        <v>32843.22</v>
      </c>
      <c r="L32" s="35">
        <f t="shared" si="4"/>
        <v>-0.008278732110229649</v>
      </c>
      <c r="M32" s="14">
        <f t="shared" si="5"/>
        <v>-274.16999999999825</v>
      </c>
    </row>
    <row r="33" spans="1:13" ht="15">
      <c r="A33" s="1">
        <v>32</v>
      </c>
      <c r="B33" s="91" t="s">
        <v>124</v>
      </c>
      <c r="C33" s="10">
        <v>9683</v>
      </c>
      <c r="D33" s="14">
        <v>8571</v>
      </c>
      <c r="E33" s="11">
        <v>8515</v>
      </c>
      <c r="F33" s="41">
        <f t="shared" si="0"/>
        <v>0.00817084404867002</v>
      </c>
      <c r="G33" s="41">
        <f t="shared" si="1"/>
        <v>-0.1206237736238769</v>
      </c>
      <c r="H33" s="10">
        <f t="shared" si="2"/>
        <v>-1168</v>
      </c>
      <c r="I33" s="35">
        <f t="shared" si="3"/>
        <v>0.012107139895513723</v>
      </c>
      <c r="J33" s="11">
        <v>8658.888</v>
      </c>
      <c r="K33" s="14">
        <v>8569.267</v>
      </c>
      <c r="L33" s="35">
        <f t="shared" si="4"/>
        <v>-0.010350174294898028</v>
      </c>
      <c r="M33" s="14">
        <f t="shared" si="5"/>
        <v>-89.621000000001</v>
      </c>
    </row>
    <row r="34" spans="1:13" ht="15">
      <c r="A34" s="1">
        <v>33</v>
      </c>
      <c r="B34" s="91" t="s">
        <v>125</v>
      </c>
      <c r="C34" s="10">
        <v>43976</v>
      </c>
      <c r="D34" s="14">
        <v>41629</v>
      </c>
      <c r="E34" s="11">
        <v>41380</v>
      </c>
      <c r="F34" s="41">
        <f aca="true" t="shared" si="6" ref="F34:F65">E34/$E$83</f>
        <v>0.03970751928760603</v>
      </c>
      <c r="G34" s="41">
        <f aca="true" t="shared" si="7" ref="G34:G65">(E34-C34)/C34</f>
        <v>-0.059032199381480806</v>
      </c>
      <c r="H34" s="10">
        <f aca="true" t="shared" si="8" ref="H34:H65">E34-C34</f>
        <v>-2596</v>
      </c>
      <c r="I34" s="35">
        <f aca="true" t="shared" si="9" ref="I34:I65">H34/$H$83</f>
        <v>0.026909362302015093</v>
      </c>
      <c r="J34" s="11">
        <v>41713.37</v>
      </c>
      <c r="K34" s="14">
        <v>41379.46</v>
      </c>
      <c r="L34" s="35">
        <f aca="true" t="shared" si="10" ref="L34:L65">(K34-J34)/J34</f>
        <v>-0.008004867504112074</v>
      </c>
      <c r="M34" s="14">
        <f aca="true" t="shared" si="11" ref="M34:M65">K34-J34</f>
        <v>-333.9100000000035</v>
      </c>
    </row>
    <row r="35" spans="1:13" ht="15">
      <c r="A35" s="1">
        <v>34</v>
      </c>
      <c r="B35" s="91" t="s">
        <v>126</v>
      </c>
      <c r="C35" s="10">
        <v>7807</v>
      </c>
      <c r="D35" s="14">
        <v>7715</v>
      </c>
      <c r="E35" s="11">
        <v>7609</v>
      </c>
      <c r="F35" s="41">
        <f t="shared" si="6"/>
        <v>0.00730146240356197</v>
      </c>
      <c r="G35" s="41">
        <f t="shared" si="7"/>
        <v>-0.025361854745741003</v>
      </c>
      <c r="H35" s="10">
        <f t="shared" si="8"/>
        <v>-198</v>
      </c>
      <c r="I35" s="35">
        <f t="shared" si="9"/>
        <v>0.0020524089891367442</v>
      </c>
      <c r="J35" s="11">
        <v>8065.841</v>
      </c>
      <c r="K35" s="14">
        <v>7752.735</v>
      </c>
      <c r="L35" s="35">
        <f t="shared" si="10"/>
        <v>-0.03881876669773191</v>
      </c>
      <c r="M35" s="14">
        <f t="shared" si="11"/>
        <v>-313.1060000000007</v>
      </c>
    </row>
    <row r="36" spans="1:13" ht="15">
      <c r="A36" s="1">
        <v>35</v>
      </c>
      <c r="B36" s="91" t="s">
        <v>127</v>
      </c>
      <c r="C36" s="10">
        <v>34964</v>
      </c>
      <c r="D36" s="14">
        <v>33523</v>
      </c>
      <c r="E36" s="11">
        <v>33388</v>
      </c>
      <c r="F36" s="41">
        <f t="shared" si="6"/>
        <v>0.03203853682877212</v>
      </c>
      <c r="G36" s="41">
        <f t="shared" si="7"/>
        <v>-0.04507493421805286</v>
      </c>
      <c r="H36" s="10">
        <f t="shared" si="8"/>
        <v>-1576</v>
      </c>
      <c r="I36" s="35">
        <f t="shared" si="9"/>
        <v>0.016336346297371258</v>
      </c>
      <c r="J36" s="11">
        <v>34086.77</v>
      </c>
      <c r="K36" s="14">
        <v>33737.37</v>
      </c>
      <c r="L36" s="35">
        <f t="shared" si="10"/>
        <v>-0.010250311191115915</v>
      </c>
      <c r="M36" s="14">
        <f t="shared" si="11"/>
        <v>-349.3999999999942</v>
      </c>
    </row>
    <row r="37" spans="1:13" ht="15">
      <c r="A37" s="1">
        <v>36</v>
      </c>
      <c r="B37" s="91" t="s">
        <v>128</v>
      </c>
      <c r="C37" s="10">
        <v>5871</v>
      </c>
      <c r="D37" s="14">
        <v>5689</v>
      </c>
      <c r="E37" s="11">
        <v>5684</v>
      </c>
      <c r="F37" s="41">
        <f t="shared" si="6"/>
        <v>0.0054542663033048016</v>
      </c>
      <c r="G37" s="41">
        <f t="shared" si="7"/>
        <v>-0.03185147334355306</v>
      </c>
      <c r="H37" s="10">
        <f t="shared" si="8"/>
        <v>-187</v>
      </c>
      <c r="I37" s="35">
        <f t="shared" si="9"/>
        <v>0.0019383862675180364</v>
      </c>
      <c r="J37" s="11">
        <v>5753.919</v>
      </c>
      <c r="K37" s="14">
        <v>5668.299</v>
      </c>
      <c r="L37" s="35">
        <f t="shared" si="10"/>
        <v>-0.014880292892548521</v>
      </c>
      <c r="M37" s="14">
        <f t="shared" si="11"/>
        <v>-85.61999999999989</v>
      </c>
    </row>
    <row r="38" spans="1:13" ht="15">
      <c r="A38" s="1">
        <v>37</v>
      </c>
      <c r="B38" s="91" t="s">
        <v>129</v>
      </c>
      <c r="C38" s="10">
        <v>14188</v>
      </c>
      <c r="D38" s="14">
        <v>12998</v>
      </c>
      <c r="E38" s="11">
        <v>12882</v>
      </c>
      <c r="F38" s="41">
        <f t="shared" si="6"/>
        <v>0.012361340344681995</v>
      </c>
      <c r="G38" s="41">
        <f t="shared" si="7"/>
        <v>-0.09204961939667325</v>
      </c>
      <c r="H38" s="10">
        <f t="shared" si="8"/>
        <v>-1306</v>
      </c>
      <c r="I38" s="35">
        <f t="shared" si="9"/>
        <v>0.013537606766730242</v>
      </c>
      <c r="J38" s="11">
        <v>13038.07</v>
      </c>
      <c r="K38" s="14">
        <v>12937.98</v>
      </c>
      <c r="L38" s="35">
        <f t="shared" si="10"/>
        <v>-0.007676749702985193</v>
      </c>
      <c r="M38" s="14">
        <f t="shared" si="11"/>
        <v>-100.09000000000015</v>
      </c>
    </row>
    <row r="39" spans="1:13" ht="15">
      <c r="A39" s="1">
        <v>38</v>
      </c>
      <c r="B39" s="91" t="s">
        <v>130</v>
      </c>
      <c r="C39" s="10">
        <v>16899</v>
      </c>
      <c r="D39" s="14">
        <v>15340</v>
      </c>
      <c r="E39" s="11">
        <v>15204</v>
      </c>
      <c r="F39" s="41">
        <f t="shared" si="6"/>
        <v>0.014589490653667525</v>
      </c>
      <c r="G39" s="41">
        <f t="shared" si="7"/>
        <v>-0.10030179300550328</v>
      </c>
      <c r="H39" s="10">
        <f t="shared" si="8"/>
        <v>-1695</v>
      </c>
      <c r="I39" s="35">
        <f t="shared" si="9"/>
        <v>0.01756986483124637</v>
      </c>
      <c r="J39" s="11">
        <v>15347.74</v>
      </c>
      <c r="K39" s="14">
        <v>15142.77</v>
      </c>
      <c r="L39" s="35">
        <f t="shared" si="10"/>
        <v>-0.013355060745099888</v>
      </c>
      <c r="M39" s="14">
        <f t="shared" si="11"/>
        <v>-204.96999999999935</v>
      </c>
    </row>
    <row r="40" spans="1:13" ht="15">
      <c r="A40" s="1">
        <v>39</v>
      </c>
      <c r="B40" s="91" t="s">
        <v>131</v>
      </c>
      <c r="C40" s="10">
        <v>6779</v>
      </c>
      <c r="D40" s="14">
        <v>6413</v>
      </c>
      <c r="E40" s="11">
        <v>6379</v>
      </c>
      <c r="F40" s="41">
        <f t="shared" si="6"/>
        <v>0.00612117606417687</v>
      </c>
      <c r="G40" s="41">
        <f t="shared" si="7"/>
        <v>-0.05900575306092344</v>
      </c>
      <c r="H40" s="10">
        <f t="shared" si="8"/>
        <v>-400</v>
      </c>
      <c r="I40" s="35">
        <f t="shared" si="9"/>
        <v>0.004146280786134837</v>
      </c>
      <c r="J40" s="11">
        <v>5237.941</v>
      </c>
      <c r="K40" s="14">
        <v>5118.837</v>
      </c>
      <c r="L40" s="35">
        <f t="shared" si="10"/>
        <v>-0.02273870591516769</v>
      </c>
      <c r="M40" s="14">
        <f t="shared" si="11"/>
        <v>-119.10399999999936</v>
      </c>
    </row>
    <row r="41" spans="1:13" ht="15">
      <c r="A41" s="1">
        <v>40</v>
      </c>
      <c r="B41" s="91" t="s">
        <v>132</v>
      </c>
      <c r="C41" s="10">
        <v>6015</v>
      </c>
      <c r="D41" s="14">
        <v>5175</v>
      </c>
      <c r="E41" s="11">
        <v>5130</v>
      </c>
      <c r="F41" s="41">
        <f t="shared" si="6"/>
        <v>0.004922657659386635</v>
      </c>
      <c r="G41" s="41">
        <f t="shared" si="7"/>
        <v>-0.14713216957605985</v>
      </c>
      <c r="H41" s="10">
        <f t="shared" si="8"/>
        <v>-885</v>
      </c>
      <c r="I41" s="35">
        <f t="shared" si="9"/>
        <v>0.009173646239323327</v>
      </c>
      <c r="J41" s="11">
        <v>6536.806</v>
      </c>
      <c r="K41" s="14">
        <v>6415.136</v>
      </c>
      <c r="L41" s="35">
        <f t="shared" si="10"/>
        <v>-0.018613065769429164</v>
      </c>
      <c r="M41" s="14">
        <f t="shared" si="11"/>
        <v>-121.66999999999916</v>
      </c>
    </row>
    <row r="42" spans="1:13" ht="15">
      <c r="A42" s="1">
        <v>41</v>
      </c>
      <c r="B42" s="91" t="s">
        <v>133</v>
      </c>
      <c r="C42" s="10">
        <v>5038</v>
      </c>
      <c r="D42" s="14">
        <v>3949</v>
      </c>
      <c r="E42" s="11">
        <v>3919</v>
      </c>
      <c r="F42" s="41">
        <f t="shared" si="6"/>
        <v>0.003760603385406671</v>
      </c>
      <c r="G42" s="41">
        <f t="shared" si="7"/>
        <v>-0.222111949186185</v>
      </c>
      <c r="H42" s="10">
        <f t="shared" si="8"/>
        <v>-1119</v>
      </c>
      <c r="I42" s="35">
        <f t="shared" si="9"/>
        <v>0.011599220499212207</v>
      </c>
      <c r="J42" s="11">
        <v>3808.944</v>
      </c>
      <c r="K42" s="14">
        <v>3678.955</v>
      </c>
      <c r="L42" s="35">
        <f t="shared" si="10"/>
        <v>-0.03412730667607611</v>
      </c>
      <c r="M42" s="14">
        <f t="shared" si="11"/>
        <v>-129.98900000000003</v>
      </c>
    </row>
    <row r="43" spans="1:13" ht="15">
      <c r="A43" s="1">
        <v>42</v>
      </c>
      <c r="B43" s="91" t="s">
        <v>134</v>
      </c>
      <c r="C43" s="10">
        <v>61536</v>
      </c>
      <c r="D43" s="14">
        <v>57013</v>
      </c>
      <c r="E43" s="11">
        <v>56710</v>
      </c>
      <c r="F43" s="41">
        <f t="shared" si="6"/>
        <v>0.0544179173223813</v>
      </c>
      <c r="G43" s="41">
        <f t="shared" si="7"/>
        <v>-0.07842563702548101</v>
      </c>
      <c r="H43" s="10">
        <f t="shared" si="8"/>
        <v>-4826</v>
      </c>
      <c r="I43" s="35">
        <f t="shared" si="9"/>
        <v>0.050024877684716806</v>
      </c>
      <c r="J43" s="11">
        <v>57517.76</v>
      </c>
      <c r="K43" s="14">
        <v>56985.16</v>
      </c>
      <c r="L43" s="35">
        <f t="shared" si="10"/>
        <v>-0.009259748641115345</v>
      </c>
      <c r="M43" s="14">
        <f t="shared" si="11"/>
        <v>-532.5999999999985</v>
      </c>
    </row>
    <row r="44" spans="1:13" ht="15">
      <c r="A44" s="1">
        <v>43</v>
      </c>
      <c r="B44" s="91" t="s">
        <v>135</v>
      </c>
      <c r="C44" s="10">
        <v>12908</v>
      </c>
      <c r="D44" s="14">
        <v>11335</v>
      </c>
      <c r="E44" s="11">
        <v>11217</v>
      </c>
      <c r="F44" s="41">
        <f t="shared" si="6"/>
        <v>0.010763635665758262</v>
      </c>
      <c r="G44" s="41">
        <f t="shared" si="7"/>
        <v>-0.1310040285094515</v>
      </c>
      <c r="H44" s="10">
        <f t="shared" si="8"/>
        <v>-1691</v>
      </c>
      <c r="I44" s="35">
        <f t="shared" si="9"/>
        <v>0.017528402023385025</v>
      </c>
      <c r="J44" s="11">
        <v>11265.77</v>
      </c>
      <c r="K44" s="14">
        <v>11153.06</v>
      </c>
      <c r="L44" s="35">
        <f t="shared" si="10"/>
        <v>-0.010004642381302028</v>
      </c>
      <c r="M44" s="14">
        <f t="shared" si="11"/>
        <v>-112.71000000000095</v>
      </c>
    </row>
    <row r="45" spans="1:13" ht="15">
      <c r="A45" s="1">
        <v>44</v>
      </c>
      <c r="B45" s="91" t="s">
        <v>136</v>
      </c>
      <c r="C45" s="10">
        <v>20060</v>
      </c>
      <c r="D45" s="14">
        <v>17911</v>
      </c>
      <c r="E45" s="11">
        <v>17781</v>
      </c>
      <c r="F45" s="41">
        <f t="shared" si="6"/>
        <v>0.01706233447203777</v>
      </c>
      <c r="G45" s="41">
        <f t="shared" si="7"/>
        <v>-0.11360917248255234</v>
      </c>
      <c r="H45" s="10">
        <f t="shared" si="8"/>
        <v>-2279</v>
      </c>
      <c r="I45" s="35">
        <f t="shared" si="9"/>
        <v>0.023623434779003236</v>
      </c>
      <c r="J45" s="11">
        <v>18018.92</v>
      </c>
      <c r="K45" s="14">
        <v>17634.06</v>
      </c>
      <c r="L45" s="35">
        <f t="shared" si="10"/>
        <v>-0.021358660785440912</v>
      </c>
      <c r="M45" s="14">
        <f t="shared" si="11"/>
        <v>-384.85999999999694</v>
      </c>
    </row>
    <row r="46" spans="1:13" ht="15">
      <c r="A46" s="1">
        <v>45</v>
      </c>
      <c r="B46" s="91" t="s">
        <v>137</v>
      </c>
      <c r="C46" s="10">
        <v>50053</v>
      </c>
      <c r="D46" s="14">
        <v>48025</v>
      </c>
      <c r="E46" s="11">
        <v>47754</v>
      </c>
      <c r="F46" s="41">
        <f t="shared" si="6"/>
        <v>0.045823897439834185</v>
      </c>
      <c r="G46" s="41">
        <f t="shared" si="7"/>
        <v>-0.04593131280842307</v>
      </c>
      <c r="H46" s="10">
        <f t="shared" si="8"/>
        <v>-2299</v>
      </c>
      <c r="I46" s="35">
        <f t="shared" si="9"/>
        <v>0.023830748818309978</v>
      </c>
      <c r="J46" s="11">
        <v>48833.66</v>
      </c>
      <c r="K46" s="14">
        <v>48396.03</v>
      </c>
      <c r="L46" s="35">
        <f t="shared" si="10"/>
        <v>-0.008961646536425994</v>
      </c>
      <c r="M46" s="14">
        <f t="shared" si="11"/>
        <v>-437.63000000000466</v>
      </c>
    </row>
    <row r="47" spans="1:13" ht="15">
      <c r="A47" s="1">
        <v>46</v>
      </c>
      <c r="B47" s="91" t="s">
        <v>138</v>
      </c>
      <c r="C47" s="10">
        <v>15357</v>
      </c>
      <c r="D47" s="14">
        <v>14468</v>
      </c>
      <c r="E47" s="11">
        <v>14295</v>
      </c>
      <c r="F47" s="41">
        <f t="shared" si="6"/>
        <v>0.013717230261390243</v>
      </c>
      <c r="G47" s="41">
        <f t="shared" si="7"/>
        <v>-0.06915413166634109</v>
      </c>
      <c r="H47" s="10">
        <f t="shared" si="8"/>
        <v>-1062</v>
      </c>
      <c r="I47" s="35">
        <f t="shared" si="9"/>
        <v>0.011008375487187992</v>
      </c>
      <c r="J47" s="11">
        <v>14373.43</v>
      </c>
      <c r="K47" s="14">
        <v>14289.98</v>
      </c>
      <c r="L47" s="35">
        <f t="shared" si="10"/>
        <v>-0.005805851491258574</v>
      </c>
      <c r="M47" s="14">
        <f t="shared" si="11"/>
        <v>-83.45000000000073</v>
      </c>
    </row>
    <row r="48" spans="1:13" ht="15">
      <c r="A48" s="1">
        <v>47</v>
      </c>
      <c r="B48" s="91" t="s">
        <v>139</v>
      </c>
      <c r="C48" s="10">
        <v>10632</v>
      </c>
      <c r="D48" s="14">
        <v>10679</v>
      </c>
      <c r="E48" s="11">
        <v>10689</v>
      </c>
      <c r="F48" s="41">
        <f t="shared" si="6"/>
        <v>0.010256976163973438</v>
      </c>
      <c r="G48" s="41">
        <f t="shared" si="7"/>
        <v>0.00536117381489842</v>
      </c>
      <c r="H48" s="10">
        <f t="shared" si="8"/>
        <v>57</v>
      </c>
      <c r="I48" s="35">
        <f t="shared" si="9"/>
        <v>-0.0005908450120242143</v>
      </c>
      <c r="J48" s="11">
        <v>10781.06</v>
      </c>
      <c r="K48" s="14">
        <v>10676.89</v>
      </c>
      <c r="L48" s="35">
        <f t="shared" si="10"/>
        <v>-0.009662315208337591</v>
      </c>
      <c r="M48" s="14">
        <f t="shared" si="11"/>
        <v>-104.17000000000007</v>
      </c>
    </row>
    <row r="49" spans="1:13" ht="15">
      <c r="A49" s="1">
        <v>48</v>
      </c>
      <c r="B49" s="91" t="s">
        <v>140</v>
      </c>
      <c r="C49" s="10">
        <v>18247</v>
      </c>
      <c r="D49" s="14">
        <v>17180</v>
      </c>
      <c r="E49" s="11">
        <v>17050</v>
      </c>
      <c r="F49" s="41">
        <f t="shared" si="6"/>
        <v>0.016360879745134917</v>
      </c>
      <c r="G49" s="41">
        <f t="shared" si="7"/>
        <v>-0.06559982462870609</v>
      </c>
      <c r="H49" s="10">
        <f t="shared" si="8"/>
        <v>-1197</v>
      </c>
      <c r="I49" s="35">
        <f t="shared" si="9"/>
        <v>0.0124077452525085</v>
      </c>
      <c r="J49" s="11">
        <v>17270.94</v>
      </c>
      <c r="K49" s="14">
        <v>17012.67</v>
      </c>
      <c r="L49" s="35">
        <f t="shared" si="10"/>
        <v>-0.014954021031860481</v>
      </c>
      <c r="M49" s="14">
        <f t="shared" si="11"/>
        <v>-258.27000000000044</v>
      </c>
    </row>
    <row r="50" spans="1:13" ht="15">
      <c r="A50" s="1">
        <v>49</v>
      </c>
      <c r="B50" s="91" t="s">
        <v>141</v>
      </c>
      <c r="C50" s="10">
        <v>4134</v>
      </c>
      <c r="D50" s="14">
        <v>3769</v>
      </c>
      <c r="E50" s="11">
        <v>3758</v>
      </c>
      <c r="F50" s="41">
        <f t="shared" si="6"/>
        <v>0.0036061106206578897</v>
      </c>
      <c r="G50" s="41">
        <f t="shared" si="7"/>
        <v>-0.09095307208514755</v>
      </c>
      <c r="H50" s="10">
        <f t="shared" si="8"/>
        <v>-376</v>
      </c>
      <c r="I50" s="35">
        <f t="shared" si="9"/>
        <v>0.003897503938966747</v>
      </c>
      <c r="J50" s="11">
        <v>3863.387</v>
      </c>
      <c r="K50" s="14">
        <v>3803.416</v>
      </c>
      <c r="L50" s="35">
        <f t="shared" si="10"/>
        <v>-0.015522907749081312</v>
      </c>
      <c r="M50" s="14">
        <f t="shared" si="11"/>
        <v>-59.971000000000004</v>
      </c>
    </row>
    <row r="51" spans="1:13" ht="15">
      <c r="A51" s="1">
        <v>50</v>
      </c>
      <c r="B51" s="91" t="s">
        <v>142</v>
      </c>
      <c r="C51" s="10">
        <v>11863</v>
      </c>
      <c r="D51" s="14">
        <v>10552</v>
      </c>
      <c r="E51" s="11">
        <v>10493</v>
      </c>
      <c r="F51" s="41">
        <f t="shared" si="6"/>
        <v>0.010068898015583617</v>
      </c>
      <c r="G51" s="41">
        <f t="shared" si="7"/>
        <v>-0.11548512180730001</v>
      </c>
      <c r="H51" s="10">
        <f t="shared" si="8"/>
        <v>-1370</v>
      </c>
      <c r="I51" s="35">
        <f t="shared" si="9"/>
        <v>0.014201011692511816</v>
      </c>
      <c r="J51" s="11">
        <v>10552</v>
      </c>
      <c r="K51" s="14">
        <v>10493</v>
      </c>
      <c r="L51" s="35">
        <f t="shared" si="10"/>
        <v>-0.0055913570887035635</v>
      </c>
      <c r="M51" s="14">
        <f t="shared" si="11"/>
        <v>-59</v>
      </c>
    </row>
    <row r="52" spans="1:13" ht="15">
      <c r="A52" s="1">
        <v>51</v>
      </c>
      <c r="B52" s="91" t="s">
        <v>143</v>
      </c>
      <c r="C52" s="10">
        <v>15132</v>
      </c>
      <c r="D52" s="14">
        <v>14751</v>
      </c>
      <c r="E52" s="11">
        <v>14676</v>
      </c>
      <c r="F52" s="41">
        <f t="shared" si="6"/>
        <v>0.014082831151882701</v>
      </c>
      <c r="G52" s="41">
        <f t="shared" si="7"/>
        <v>-0.03013481363996828</v>
      </c>
      <c r="H52" s="10">
        <f t="shared" si="8"/>
        <v>-456</v>
      </c>
      <c r="I52" s="35">
        <f t="shared" si="9"/>
        <v>0.0047267600961937144</v>
      </c>
      <c r="J52" s="11">
        <v>14706.45</v>
      </c>
      <c r="K52" s="14">
        <v>14592.27</v>
      </c>
      <c r="L52" s="35">
        <f t="shared" si="10"/>
        <v>-0.00776394031190398</v>
      </c>
      <c r="M52" s="14">
        <f t="shared" si="11"/>
        <v>-114.18000000000029</v>
      </c>
    </row>
    <row r="53" spans="1:13" ht="15">
      <c r="A53" s="1">
        <v>52</v>
      </c>
      <c r="B53" s="91" t="s">
        <v>144</v>
      </c>
      <c r="C53" s="10">
        <v>22091</v>
      </c>
      <c r="D53" s="14">
        <v>18874</v>
      </c>
      <c r="E53" s="11">
        <v>18689</v>
      </c>
      <c r="F53" s="41">
        <f t="shared" si="6"/>
        <v>0.017933635281925306</v>
      </c>
      <c r="G53" s="41">
        <f t="shared" si="7"/>
        <v>-0.153999366257752</v>
      </c>
      <c r="H53" s="10">
        <f t="shared" si="8"/>
        <v>-3402</v>
      </c>
      <c r="I53" s="35">
        <f t="shared" si="9"/>
        <v>0.03526411808607679</v>
      </c>
      <c r="J53" s="11">
        <v>19357.6</v>
      </c>
      <c r="K53" s="14">
        <v>19079.92</v>
      </c>
      <c r="L53" s="35">
        <f t="shared" si="10"/>
        <v>-0.014344753481836607</v>
      </c>
      <c r="M53" s="14">
        <f t="shared" si="11"/>
        <v>-277.6800000000003</v>
      </c>
    </row>
    <row r="54" spans="1:13" ht="15">
      <c r="A54" s="1">
        <v>53</v>
      </c>
      <c r="B54" s="91" t="s">
        <v>145</v>
      </c>
      <c r="C54" s="10">
        <v>14020</v>
      </c>
      <c r="D54" s="14">
        <v>13057</v>
      </c>
      <c r="E54" s="11">
        <v>12666</v>
      </c>
      <c r="F54" s="41">
        <f t="shared" si="6"/>
        <v>0.012154070548497294</v>
      </c>
      <c r="G54" s="41">
        <f t="shared" si="7"/>
        <v>-0.09657631954350927</v>
      </c>
      <c r="H54" s="10">
        <f t="shared" si="8"/>
        <v>-1354</v>
      </c>
      <c r="I54" s="35">
        <f t="shared" si="9"/>
        <v>0.014035160461066424</v>
      </c>
      <c r="J54" s="11">
        <v>13297.17</v>
      </c>
      <c r="K54" s="14">
        <v>12959.46</v>
      </c>
      <c r="L54" s="35">
        <f t="shared" si="10"/>
        <v>-0.025397133374996404</v>
      </c>
      <c r="M54" s="14">
        <f t="shared" si="11"/>
        <v>-337.71000000000095</v>
      </c>
    </row>
    <row r="55" spans="1:13" ht="15">
      <c r="A55" s="1">
        <v>54</v>
      </c>
      <c r="B55" s="91" t="s">
        <v>146</v>
      </c>
      <c r="C55" s="10">
        <v>18517</v>
      </c>
      <c r="D55" s="14">
        <v>16381</v>
      </c>
      <c r="E55" s="11">
        <v>16095</v>
      </c>
      <c r="F55" s="41">
        <f t="shared" si="6"/>
        <v>0.015444478562929412</v>
      </c>
      <c r="G55" s="41">
        <f t="shared" si="7"/>
        <v>-0.13079872549549063</v>
      </c>
      <c r="H55" s="10">
        <f t="shared" si="8"/>
        <v>-2422</v>
      </c>
      <c r="I55" s="35">
        <f t="shared" si="9"/>
        <v>0.025105730160046438</v>
      </c>
      <c r="J55" s="11">
        <v>16487.18</v>
      </c>
      <c r="K55" s="14">
        <v>16253.58</v>
      </c>
      <c r="L55" s="35">
        <f t="shared" si="10"/>
        <v>-0.014168584318240012</v>
      </c>
      <c r="M55" s="14">
        <f t="shared" si="11"/>
        <v>-233.60000000000036</v>
      </c>
    </row>
    <row r="56" spans="1:13" ht="15">
      <c r="A56" s="1">
        <v>55</v>
      </c>
      <c r="B56" s="91" t="s">
        <v>147</v>
      </c>
      <c r="C56" s="10">
        <v>39696</v>
      </c>
      <c r="D56" s="14">
        <v>35623</v>
      </c>
      <c r="E56" s="11">
        <v>35220</v>
      </c>
      <c r="F56" s="41">
        <f t="shared" si="6"/>
        <v>0.03379649176678309</v>
      </c>
      <c r="G56" s="41">
        <f t="shared" si="7"/>
        <v>-0.11275695284159613</v>
      </c>
      <c r="H56" s="10">
        <f t="shared" si="8"/>
        <v>-4476</v>
      </c>
      <c r="I56" s="35">
        <f t="shared" si="9"/>
        <v>0.04639688199684883</v>
      </c>
      <c r="J56" s="11">
        <v>36036.27</v>
      </c>
      <c r="K56" s="14">
        <v>35534.22</v>
      </c>
      <c r="L56" s="35">
        <f t="shared" si="10"/>
        <v>-0.013931797047807547</v>
      </c>
      <c r="M56" s="14">
        <f t="shared" si="11"/>
        <v>-502.04999999999563</v>
      </c>
    </row>
    <row r="57" spans="1:13" ht="15">
      <c r="A57" s="1">
        <v>56</v>
      </c>
      <c r="B57" s="91" t="s">
        <v>148</v>
      </c>
      <c r="C57" s="10">
        <v>3261</v>
      </c>
      <c r="D57" s="14">
        <v>2919</v>
      </c>
      <c r="E57" s="11">
        <v>2887</v>
      </c>
      <c r="F57" s="41">
        <f t="shared" si="6"/>
        <v>0.00277031435919088</v>
      </c>
      <c r="G57" s="41">
        <f t="shared" si="7"/>
        <v>-0.114688745783502</v>
      </c>
      <c r="H57" s="10">
        <f t="shared" si="8"/>
        <v>-374</v>
      </c>
      <c r="I57" s="35">
        <f t="shared" si="9"/>
        <v>0.003876772535036073</v>
      </c>
      <c r="J57" s="11">
        <v>2903.064</v>
      </c>
      <c r="K57" s="14">
        <v>2861.906</v>
      </c>
      <c r="L57" s="35">
        <f t="shared" si="10"/>
        <v>-0.014177434600132792</v>
      </c>
      <c r="M57" s="14">
        <f t="shared" si="11"/>
        <v>-41.1579999999999</v>
      </c>
    </row>
    <row r="58" spans="1:13" ht="15">
      <c r="A58" s="1">
        <v>57</v>
      </c>
      <c r="B58" s="91" t="s">
        <v>149</v>
      </c>
      <c r="C58" s="10">
        <v>5495</v>
      </c>
      <c r="D58" s="14">
        <v>4876</v>
      </c>
      <c r="E58" s="11">
        <v>4834</v>
      </c>
      <c r="F58" s="41">
        <f t="shared" si="6"/>
        <v>0.004638621272022416</v>
      </c>
      <c r="G58" s="41">
        <f t="shared" si="7"/>
        <v>-0.12029117379435851</v>
      </c>
      <c r="H58" s="10">
        <f t="shared" si="8"/>
        <v>-661</v>
      </c>
      <c r="I58" s="35">
        <f t="shared" si="9"/>
        <v>0.006851728999087818</v>
      </c>
      <c r="J58" s="11">
        <v>4867.802</v>
      </c>
      <c r="K58" s="14">
        <v>4800.675</v>
      </c>
      <c r="L58" s="35">
        <f t="shared" si="10"/>
        <v>-0.013790002140596414</v>
      </c>
      <c r="M58" s="14">
        <f t="shared" si="11"/>
        <v>-67.1269999999995</v>
      </c>
    </row>
    <row r="59" spans="1:13" ht="15">
      <c r="A59" s="1">
        <v>58</v>
      </c>
      <c r="B59" s="91" t="s">
        <v>150</v>
      </c>
      <c r="C59" s="10">
        <v>19645</v>
      </c>
      <c r="D59" s="14">
        <v>17846</v>
      </c>
      <c r="E59" s="11">
        <v>17754</v>
      </c>
      <c r="F59" s="41">
        <f t="shared" si="6"/>
        <v>0.017036425747514683</v>
      </c>
      <c r="G59" s="41">
        <f t="shared" si="7"/>
        <v>-0.09625858997200305</v>
      </c>
      <c r="H59" s="10">
        <f t="shared" si="8"/>
        <v>-1891</v>
      </c>
      <c r="I59" s="35">
        <f t="shared" si="9"/>
        <v>0.01960154241645244</v>
      </c>
      <c r="J59" s="11">
        <v>17963.57</v>
      </c>
      <c r="K59" s="14">
        <v>17820.3</v>
      </c>
      <c r="L59" s="35">
        <f t="shared" si="10"/>
        <v>-0.00797558614462495</v>
      </c>
      <c r="M59" s="14">
        <f t="shared" si="11"/>
        <v>-143.27000000000044</v>
      </c>
    </row>
    <row r="60" spans="1:13" ht="15">
      <c r="A60" s="1">
        <v>59</v>
      </c>
      <c r="B60" s="91" t="s">
        <v>151</v>
      </c>
      <c r="C60" s="10">
        <v>10963</v>
      </c>
      <c r="D60" s="14">
        <v>9949</v>
      </c>
      <c r="E60" s="11">
        <v>9885</v>
      </c>
      <c r="F60" s="41">
        <f t="shared" si="6"/>
        <v>0.009485471922619277</v>
      </c>
      <c r="G60" s="41">
        <f t="shared" si="7"/>
        <v>-0.09833074888260512</v>
      </c>
      <c r="H60" s="10">
        <f t="shared" si="8"/>
        <v>-1078</v>
      </c>
      <c r="I60" s="35">
        <f t="shared" si="9"/>
        <v>0.011174226718633386</v>
      </c>
      <c r="J60" s="11">
        <v>10160.55</v>
      </c>
      <c r="K60" s="14">
        <v>10054.25</v>
      </c>
      <c r="L60" s="35">
        <f t="shared" si="10"/>
        <v>-0.010462032075035238</v>
      </c>
      <c r="M60" s="14">
        <f t="shared" si="11"/>
        <v>-106.29999999999927</v>
      </c>
    </row>
    <row r="61" spans="1:13" ht="15">
      <c r="A61" s="1">
        <v>60</v>
      </c>
      <c r="B61" s="91" t="s">
        <v>152</v>
      </c>
      <c r="C61" s="10">
        <v>16602</v>
      </c>
      <c r="D61" s="14">
        <v>14976</v>
      </c>
      <c r="E61" s="11">
        <v>14868</v>
      </c>
      <c r="F61" s="41">
        <f t="shared" si="6"/>
        <v>0.014267070970713546</v>
      </c>
      <c r="G61" s="41">
        <f t="shared" si="7"/>
        <v>-0.10444524756053487</v>
      </c>
      <c r="H61" s="10">
        <f t="shared" si="8"/>
        <v>-1734</v>
      </c>
      <c r="I61" s="35">
        <f t="shared" si="9"/>
        <v>0.017974127207894517</v>
      </c>
      <c r="J61" s="11">
        <v>15125.84</v>
      </c>
      <c r="K61" s="14">
        <v>14905.96</v>
      </c>
      <c r="L61" s="35">
        <f t="shared" si="10"/>
        <v>-0.014536713332945544</v>
      </c>
      <c r="M61" s="14">
        <f t="shared" si="11"/>
        <v>-219.88000000000102</v>
      </c>
    </row>
    <row r="62" spans="1:13" ht="15">
      <c r="A62" s="1">
        <v>61</v>
      </c>
      <c r="B62" s="91" t="s">
        <v>153</v>
      </c>
      <c r="C62" s="10">
        <v>11659</v>
      </c>
      <c r="D62" s="14">
        <v>9863</v>
      </c>
      <c r="E62" s="11">
        <v>9728</v>
      </c>
      <c r="F62" s="41">
        <f t="shared" si="6"/>
        <v>0.00933481748742947</v>
      </c>
      <c r="G62" s="41">
        <f t="shared" si="7"/>
        <v>-0.1656231237670469</v>
      </c>
      <c r="H62" s="10">
        <f t="shared" si="8"/>
        <v>-1931</v>
      </c>
      <c r="I62" s="35">
        <f t="shared" si="9"/>
        <v>0.020016170495065926</v>
      </c>
      <c r="J62" s="11">
        <v>9916.032</v>
      </c>
      <c r="K62" s="14">
        <v>9796.168</v>
      </c>
      <c r="L62" s="35">
        <f t="shared" si="10"/>
        <v>-0.012087899675999391</v>
      </c>
      <c r="M62" s="14">
        <f t="shared" si="11"/>
        <v>-119.86399999999958</v>
      </c>
    </row>
    <row r="63" spans="1:13" ht="15">
      <c r="A63" s="1">
        <v>62</v>
      </c>
      <c r="B63" s="91" t="s">
        <v>154</v>
      </c>
      <c r="C63" s="10">
        <v>1529</v>
      </c>
      <c r="D63" s="14">
        <v>1479</v>
      </c>
      <c r="E63" s="11">
        <v>1471</v>
      </c>
      <c r="F63" s="41">
        <f t="shared" si="6"/>
        <v>0.0014115456953133997</v>
      </c>
      <c r="G63" s="41">
        <f t="shared" si="7"/>
        <v>-0.03793328973185088</v>
      </c>
      <c r="H63" s="10">
        <f t="shared" si="8"/>
        <v>-58</v>
      </c>
      <c r="I63" s="35">
        <f t="shared" si="9"/>
        <v>0.0006012107139895513</v>
      </c>
      <c r="J63" s="11">
        <v>1468.97</v>
      </c>
      <c r="K63" s="14">
        <v>1460.68</v>
      </c>
      <c r="L63" s="35">
        <f t="shared" si="10"/>
        <v>-0.005643410008373189</v>
      </c>
      <c r="M63" s="14">
        <f t="shared" si="11"/>
        <v>-8.289999999999964</v>
      </c>
    </row>
    <row r="64" spans="1:13" ht="15">
      <c r="A64" s="1">
        <v>63</v>
      </c>
      <c r="B64" s="91" t="s">
        <v>155</v>
      </c>
      <c r="C64" s="10">
        <v>26545</v>
      </c>
      <c r="D64" s="14">
        <v>25640</v>
      </c>
      <c r="E64" s="11">
        <v>25453</v>
      </c>
      <c r="F64" s="41">
        <f t="shared" si="6"/>
        <v>0.02442425056615361</v>
      </c>
      <c r="G64" s="41">
        <f t="shared" si="7"/>
        <v>-0.04113769071388209</v>
      </c>
      <c r="H64" s="10">
        <f t="shared" si="8"/>
        <v>-1092</v>
      </c>
      <c r="I64" s="35">
        <f t="shared" si="9"/>
        <v>0.011319346546148105</v>
      </c>
      <c r="J64" s="11">
        <v>25352.64</v>
      </c>
      <c r="K64" s="14">
        <v>25192.13</v>
      </c>
      <c r="L64" s="35">
        <f t="shared" si="10"/>
        <v>-0.0063310960909790225</v>
      </c>
      <c r="M64" s="14">
        <f t="shared" si="11"/>
        <v>-160.5099999999984</v>
      </c>
    </row>
    <row r="65" spans="1:13" ht="15">
      <c r="A65" s="1">
        <v>64</v>
      </c>
      <c r="B65" s="91" t="s">
        <v>156</v>
      </c>
      <c r="C65" s="10">
        <v>10786</v>
      </c>
      <c r="D65" s="14">
        <v>9987</v>
      </c>
      <c r="E65" s="11">
        <v>9923</v>
      </c>
      <c r="F65" s="41">
        <f t="shared" si="6"/>
        <v>0.009521936053429547</v>
      </c>
      <c r="G65" s="41">
        <f t="shared" si="7"/>
        <v>-0.08001112553309846</v>
      </c>
      <c r="H65" s="10">
        <f t="shared" si="8"/>
        <v>-863</v>
      </c>
      <c r="I65" s="35">
        <f t="shared" si="9"/>
        <v>0.00894560079608591</v>
      </c>
      <c r="J65" s="11">
        <v>10047.45</v>
      </c>
      <c r="K65" s="14">
        <v>9945.369</v>
      </c>
      <c r="L65" s="35">
        <f t="shared" si="10"/>
        <v>-0.010159891315706982</v>
      </c>
      <c r="M65" s="14">
        <f t="shared" si="11"/>
        <v>-102.08100000000013</v>
      </c>
    </row>
    <row r="66" spans="1:13" ht="15">
      <c r="A66" s="1">
        <v>65</v>
      </c>
      <c r="B66" s="91" t="s">
        <v>157</v>
      </c>
      <c r="C66" s="10">
        <v>3932</v>
      </c>
      <c r="D66" s="14">
        <v>4098</v>
      </c>
      <c r="E66" s="11">
        <v>4074</v>
      </c>
      <c r="F66" s="41">
        <f aca="true" t="shared" si="12" ref="F66:F82">E66/$E$83</f>
        <v>0.0039093386558169884</v>
      </c>
      <c r="G66" s="41">
        <f aca="true" t="shared" si="13" ref="G66:G82">(E66-C66)/C66</f>
        <v>0.03611393692777213</v>
      </c>
      <c r="H66" s="10">
        <f aca="true" t="shared" si="14" ref="H66:H82">E66-C66</f>
        <v>142</v>
      </c>
      <c r="I66" s="35">
        <f aca="true" t="shared" si="15" ref="I66:I82">H66/$H$83</f>
        <v>-0.0014719296790778671</v>
      </c>
      <c r="J66" s="11">
        <v>4193.722</v>
      </c>
      <c r="K66" s="14">
        <v>4184.117</v>
      </c>
      <c r="L66" s="35">
        <f aca="true" t="shared" si="16" ref="L66:L82">(K66-J66)/J66</f>
        <v>-0.0022903282573331196</v>
      </c>
      <c r="M66" s="14">
        <f aca="true" t="shared" si="17" ref="M66:M82">K66-J66</f>
        <v>-9.604999999999563</v>
      </c>
    </row>
    <row r="67" spans="1:13" ht="15">
      <c r="A67" s="1">
        <v>66</v>
      </c>
      <c r="B67" s="91" t="s">
        <v>158</v>
      </c>
      <c r="C67" s="10">
        <v>19192</v>
      </c>
      <c r="D67" s="14">
        <v>17519</v>
      </c>
      <c r="E67" s="11">
        <v>17293</v>
      </c>
      <c r="F67" s="41">
        <f t="shared" si="12"/>
        <v>0.016594058265842704</v>
      </c>
      <c r="G67" s="41">
        <f t="shared" si="13"/>
        <v>-0.09894747811588162</v>
      </c>
      <c r="H67" s="10">
        <f t="shared" si="14"/>
        <v>-1899</v>
      </c>
      <c r="I67" s="35">
        <f t="shared" si="15"/>
        <v>0.019684468032175138</v>
      </c>
      <c r="J67" s="11">
        <v>17702.19</v>
      </c>
      <c r="K67" s="14">
        <v>17425.5</v>
      </c>
      <c r="L67" s="35">
        <f t="shared" si="16"/>
        <v>-0.015630269475132665</v>
      </c>
      <c r="M67" s="14">
        <f t="shared" si="17"/>
        <v>-276.6899999999987</v>
      </c>
    </row>
    <row r="68" spans="1:13" ht="15">
      <c r="A68" s="1">
        <v>67</v>
      </c>
      <c r="B68" s="91" t="s">
        <v>159</v>
      </c>
      <c r="C68" s="10">
        <v>3191</v>
      </c>
      <c r="D68" s="14">
        <v>2614</v>
      </c>
      <c r="E68" s="11">
        <v>2569</v>
      </c>
      <c r="F68" s="41">
        <f t="shared" si="12"/>
        <v>0.0024651671592522935</v>
      </c>
      <c r="G68" s="41">
        <f t="shared" si="13"/>
        <v>-0.1949232215606393</v>
      </c>
      <c r="H68" s="10">
        <f t="shared" si="14"/>
        <v>-622</v>
      </c>
      <c r="I68" s="35">
        <f t="shared" si="15"/>
        <v>0.006447466622439672</v>
      </c>
      <c r="J68" s="11">
        <v>2561.715</v>
      </c>
      <c r="K68" s="14">
        <v>2537.835</v>
      </c>
      <c r="L68" s="35">
        <f t="shared" si="16"/>
        <v>-0.009321880068625943</v>
      </c>
      <c r="M68" s="14">
        <f t="shared" si="17"/>
        <v>-23.88000000000011</v>
      </c>
    </row>
    <row r="69" spans="1:13" ht="15">
      <c r="A69" s="1">
        <v>68</v>
      </c>
      <c r="B69" s="91" t="s">
        <v>160</v>
      </c>
      <c r="C69" s="10">
        <v>13111</v>
      </c>
      <c r="D69" s="14">
        <v>12658</v>
      </c>
      <c r="E69" s="11">
        <v>12581</v>
      </c>
      <c r="F69" s="41">
        <f t="shared" si="12"/>
        <v>0.012072506045369056</v>
      </c>
      <c r="G69" s="41">
        <f t="shared" si="13"/>
        <v>-0.04042407139043551</v>
      </c>
      <c r="H69" s="10">
        <f t="shared" si="14"/>
        <v>-530</v>
      </c>
      <c r="I69" s="35">
        <f t="shared" si="15"/>
        <v>0.0054938220416286595</v>
      </c>
      <c r="J69" s="11">
        <v>12622.17</v>
      </c>
      <c r="K69" s="14">
        <v>12589.77</v>
      </c>
      <c r="L69" s="35">
        <f t="shared" si="16"/>
        <v>-0.0025669120285972727</v>
      </c>
      <c r="M69" s="14">
        <f t="shared" si="17"/>
        <v>-32.399999999999636</v>
      </c>
    </row>
    <row r="70" spans="1:13" ht="15">
      <c r="A70" s="1">
        <v>69</v>
      </c>
      <c r="B70" s="91" t="s">
        <v>161</v>
      </c>
      <c r="C70" s="10">
        <v>2892</v>
      </c>
      <c r="D70" s="14">
        <v>2539</v>
      </c>
      <c r="E70" s="11">
        <v>2494</v>
      </c>
      <c r="F70" s="41">
        <f t="shared" si="12"/>
        <v>0.002393198480021495</v>
      </c>
      <c r="G70" s="41">
        <f t="shared" si="13"/>
        <v>-0.1376210235131397</v>
      </c>
      <c r="H70" s="10">
        <f t="shared" si="14"/>
        <v>-398</v>
      </c>
      <c r="I70" s="35">
        <f t="shared" si="15"/>
        <v>0.0041255493822041625</v>
      </c>
      <c r="J70" s="11">
        <v>2541.353</v>
      </c>
      <c r="K70" s="14">
        <v>2509.02</v>
      </c>
      <c r="L70" s="35">
        <f t="shared" si="16"/>
        <v>-0.01272275044041504</v>
      </c>
      <c r="M70" s="14">
        <f t="shared" si="17"/>
        <v>-32.333000000000084</v>
      </c>
    </row>
    <row r="71" spans="1:13" ht="15">
      <c r="A71" s="1">
        <v>70</v>
      </c>
      <c r="B71" s="91" t="s">
        <v>162</v>
      </c>
      <c r="C71" s="10">
        <v>7682</v>
      </c>
      <c r="D71" s="14">
        <v>7350</v>
      </c>
      <c r="E71" s="11">
        <v>7339</v>
      </c>
      <c r="F71" s="41">
        <f t="shared" si="12"/>
        <v>0.007042375158331094</v>
      </c>
      <c r="G71" s="41">
        <f t="shared" si="13"/>
        <v>-0.044649830773236136</v>
      </c>
      <c r="H71" s="10">
        <f t="shared" si="14"/>
        <v>-343</v>
      </c>
      <c r="I71" s="35">
        <f t="shared" si="15"/>
        <v>0.003555435774110623</v>
      </c>
      <c r="J71" s="11">
        <v>7310.745</v>
      </c>
      <c r="K71" s="14">
        <v>7253.563</v>
      </c>
      <c r="L71" s="35">
        <f t="shared" si="16"/>
        <v>-0.0078216378768511</v>
      </c>
      <c r="M71" s="14">
        <f t="shared" si="17"/>
        <v>-57.18199999999979</v>
      </c>
    </row>
    <row r="72" spans="1:13" ht="15">
      <c r="A72" s="1">
        <v>71</v>
      </c>
      <c r="B72" s="91" t="s">
        <v>163</v>
      </c>
      <c r="C72" s="10">
        <v>5117</v>
      </c>
      <c r="D72" s="14">
        <v>4579</v>
      </c>
      <c r="E72" s="11">
        <v>4525</v>
      </c>
      <c r="F72" s="41">
        <f t="shared" si="12"/>
        <v>0.004342110313591525</v>
      </c>
      <c r="G72" s="41">
        <f t="shared" si="13"/>
        <v>-0.11569278874340434</v>
      </c>
      <c r="H72" s="10">
        <f t="shared" si="14"/>
        <v>-592</v>
      </c>
      <c r="I72" s="35">
        <f t="shared" si="15"/>
        <v>0.006136495563479559</v>
      </c>
      <c r="J72" s="11">
        <v>4595.015</v>
      </c>
      <c r="K72" s="14">
        <v>4522.425</v>
      </c>
      <c r="L72" s="35">
        <f t="shared" si="16"/>
        <v>-0.015797554523761106</v>
      </c>
      <c r="M72" s="14">
        <f t="shared" si="17"/>
        <v>-72.59000000000015</v>
      </c>
    </row>
    <row r="73" spans="1:13" ht="15">
      <c r="A73" s="1">
        <v>72</v>
      </c>
      <c r="B73" s="91" t="s">
        <v>164</v>
      </c>
      <c r="C73" s="10">
        <v>2134</v>
      </c>
      <c r="D73" s="14">
        <v>1630</v>
      </c>
      <c r="E73" s="11">
        <v>1690</v>
      </c>
      <c r="F73" s="41">
        <f t="shared" si="12"/>
        <v>0.001621694238667332</v>
      </c>
      <c r="G73" s="41">
        <f t="shared" si="13"/>
        <v>-0.20805998125585753</v>
      </c>
      <c r="H73" s="10">
        <f t="shared" si="14"/>
        <v>-444</v>
      </c>
      <c r="I73" s="35">
        <f t="shared" si="15"/>
        <v>0.004602371672609669</v>
      </c>
      <c r="J73" s="11">
        <v>1663.767</v>
      </c>
      <c r="K73" s="14">
        <v>1703.331</v>
      </c>
      <c r="L73" s="35">
        <f t="shared" si="16"/>
        <v>0.023779772047407992</v>
      </c>
      <c r="M73" s="14">
        <f t="shared" si="17"/>
        <v>39.56399999999985</v>
      </c>
    </row>
    <row r="74" spans="1:13" ht="15">
      <c r="A74" s="1">
        <v>73</v>
      </c>
      <c r="B74" s="91" t="s">
        <v>165</v>
      </c>
      <c r="C74" s="10">
        <v>1131</v>
      </c>
      <c r="D74" s="14">
        <v>1039</v>
      </c>
      <c r="E74" s="11">
        <v>1044</v>
      </c>
      <c r="F74" s="41">
        <f t="shared" si="12"/>
        <v>0.0010018040148927186</v>
      </c>
      <c r="G74" s="41">
        <f t="shared" si="13"/>
        <v>-0.07692307692307693</v>
      </c>
      <c r="H74" s="10">
        <f t="shared" si="14"/>
        <v>-87</v>
      </c>
      <c r="I74" s="35">
        <f t="shared" si="15"/>
        <v>0.0009018160709843271</v>
      </c>
      <c r="J74" s="11">
        <v>1039.015</v>
      </c>
      <c r="K74" s="14">
        <v>1045.408</v>
      </c>
      <c r="L74" s="35">
        <f t="shared" si="16"/>
        <v>0.006152942931526302</v>
      </c>
      <c r="M74" s="14">
        <f t="shared" si="17"/>
        <v>6.392999999999802</v>
      </c>
    </row>
    <row r="75" spans="1:13" ht="15">
      <c r="A75" s="1">
        <v>74</v>
      </c>
      <c r="B75" s="91" t="s">
        <v>166</v>
      </c>
      <c r="C75" s="10">
        <v>1153</v>
      </c>
      <c r="D75" s="14">
        <v>988</v>
      </c>
      <c r="E75" s="11">
        <v>985</v>
      </c>
      <c r="F75" s="41">
        <f t="shared" si="12"/>
        <v>0.0009451886538978237</v>
      </c>
      <c r="G75" s="41">
        <f t="shared" si="13"/>
        <v>-0.14570685169124023</v>
      </c>
      <c r="H75" s="10">
        <f t="shared" si="14"/>
        <v>-168</v>
      </c>
      <c r="I75" s="35">
        <f t="shared" si="15"/>
        <v>0.0017414379301766317</v>
      </c>
      <c r="J75" s="11">
        <v>958.4297</v>
      </c>
      <c r="K75" s="14">
        <v>951.2872</v>
      </c>
      <c r="L75" s="35">
        <f t="shared" si="16"/>
        <v>-0.0074522941014870895</v>
      </c>
      <c r="M75" s="14">
        <f t="shared" si="17"/>
        <v>-7.142500000000041</v>
      </c>
    </row>
    <row r="76" spans="1:13" ht="15">
      <c r="A76" s="1">
        <v>75</v>
      </c>
      <c r="B76" s="91" t="s">
        <v>167</v>
      </c>
      <c r="C76" s="10">
        <v>4487</v>
      </c>
      <c r="D76" s="14">
        <v>4264</v>
      </c>
      <c r="E76" s="11">
        <v>4258</v>
      </c>
      <c r="F76" s="41">
        <f t="shared" si="12"/>
        <v>0.004085901815529882</v>
      </c>
      <c r="G76" s="41">
        <f t="shared" si="13"/>
        <v>-0.05103632716737241</v>
      </c>
      <c r="H76" s="10">
        <f t="shared" si="14"/>
        <v>-229</v>
      </c>
      <c r="I76" s="35">
        <f t="shared" si="15"/>
        <v>0.0023737457500621942</v>
      </c>
      <c r="J76" s="11">
        <v>4274.477</v>
      </c>
      <c r="K76" s="14">
        <v>4272.069</v>
      </c>
      <c r="L76" s="35">
        <f t="shared" si="16"/>
        <v>-0.0005633437728169896</v>
      </c>
      <c r="M76" s="14">
        <f t="shared" si="17"/>
        <v>-2.407999999999447</v>
      </c>
    </row>
    <row r="77" spans="1:13" ht="15">
      <c r="A77" s="1">
        <v>76</v>
      </c>
      <c r="B77" s="91" t="s">
        <v>168</v>
      </c>
      <c r="C77" s="10">
        <v>2932</v>
      </c>
      <c r="D77" s="14">
        <v>2519</v>
      </c>
      <c r="E77" s="11">
        <v>2500</v>
      </c>
      <c r="F77" s="41">
        <f t="shared" si="12"/>
        <v>0.0023989559743599585</v>
      </c>
      <c r="G77" s="41">
        <f t="shared" si="13"/>
        <v>-0.14733969986357434</v>
      </c>
      <c r="H77" s="10">
        <f t="shared" si="14"/>
        <v>-432</v>
      </c>
      <c r="I77" s="35">
        <f t="shared" si="15"/>
        <v>0.004477983249025624</v>
      </c>
      <c r="J77" s="11">
        <v>2512.856</v>
      </c>
      <c r="K77" s="14">
        <v>2392.314</v>
      </c>
      <c r="L77" s="35">
        <f t="shared" si="16"/>
        <v>-0.04797011846281696</v>
      </c>
      <c r="M77" s="14">
        <f t="shared" si="17"/>
        <v>-120.54200000000037</v>
      </c>
    </row>
    <row r="78" spans="1:13" ht="15">
      <c r="A78" s="1">
        <v>77</v>
      </c>
      <c r="B78" s="91" t="s">
        <v>169</v>
      </c>
      <c r="C78" s="10">
        <v>2191</v>
      </c>
      <c r="D78" s="14">
        <v>1936</v>
      </c>
      <c r="E78" s="11">
        <v>1927</v>
      </c>
      <c r="F78" s="41">
        <f t="shared" si="12"/>
        <v>0.001849115265036656</v>
      </c>
      <c r="G78" s="41">
        <f t="shared" si="13"/>
        <v>-0.1204929256047467</v>
      </c>
      <c r="H78" s="10">
        <f t="shared" si="14"/>
        <v>-264</v>
      </c>
      <c r="I78" s="35">
        <f t="shared" si="15"/>
        <v>0.0027365453188489923</v>
      </c>
      <c r="J78" s="11">
        <v>1952.068</v>
      </c>
      <c r="K78" s="14">
        <v>1929.097</v>
      </c>
      <c r="L78" s="35">
        <f t="shared" si="16"/>
        <v>-0.011767520393756777</v>
      </c>
      <c r="M78" s="14">
        <f t="shared" si="17"/>
        <v>-22.971000000000004</v>
      </c>
    </row>
    <row r="79" spans="1:13" ht="15">
      <c r="A79" s="1">
        <v>78</v>
      </c>
      <c r="B79" s="91" t="s">
        <v>170</v>
      </c>
      <c r="C79" s="10">
        <v>2082</v>
      </c>
      <c r="D79" s="14">
        <v>1739</v>
      </c>
      <c r="E79" s="11">
        <v>1715</v>
      </c>
      <c r="F79" s="41">
        <f t="shared" si="12"/>
        <v>0.0016456837984109316</v>
      </c>
      <c r="G79" s="41">
        <f t="shared" si="13"/>
        <v>-0.17627281460134486</v>
      </c>
      <c r="H79" s="10">
        <f t="shared" si="14"/>
        <v>-367</v>
      </c>
      <c r="I79" s="35">
        <f t="shared" si="15"/>
        <v>0.003804212621278713</v>
      </c>
      <c r="J79" s="11">
        <v>1743.264</v>
      </c>
      <c r="K79" s="14">
        <v>1699.705</v>
      </c>
      <c r="L79" s="35">
        <f t="shared" si="16"/>
        <v>-0.024987035813278984</v>
      </c>
      <c r="M79" s="14">
        <f t="shared" si="17"/>
        <v>-43.55899999999997</v>
      </c>
    </row>
    <row r="80" spans="1:13" ht="15">
      <c r="A80" s="1">
        <v>79</v>
      </c>
      <c r="B80" s="91" t="s">
        <v>171</v>
      </c>
      <c r="C80" s="10">
        <v>3201</v>
      </c>
      <c r="D80" s="14">
        <v>2992</v>
      </c>
      <c r="E80" s="11">
        <v>2995</v>
      </c>
      <c r="F80" s="41">
        <f t="shared" si="12"/>
        <v>0.0028739492572832305</v>
      </c>
      <c r="G80" s="41">
        <f t="shared" si="13"/>
        <v>-0.06435488909715714</v>
      </c>
      <c r="H80" s="10">
        <f t="shared" si="14"/>
        <v>-206</v>
      </c>
      <c r="I80" s="35">
        <f t="shared" si="15"/>
        <v>0.002135334604859441</v>
      </c>
      <c r="J80" s="11">
        <v>2991.483</v>
      </c>
      <c r="K80" s="14">
        <v>2973.505</v>
      </c>
      <c r="L80" s="35">
        <f t="shared" si="16"/>
        <v>-0.0060097282852685655</v>
      </c>
      <c r="M80" s="14">
        <f t="shared" si="17"/>
        <v>-17.978000000000065</v>
      </c>
    </row>
    <row r="81" spans="1:13" ht="15">
      <c r="A81" s="1">
        <v>80</v>
      </c>
      <c r="B81" s="91" t="s">
        <v>172</v>
      </c>
      <c r="C81" s="10">
        <v>9065</v>
      </c>
      <c r="D81" s="14">
        <v>8153</v>
      </c>
      <c r="E81" s="11">
        <v>8096</v>
      </c>
      <c r="F81" s="41">
        <f t="shared" si="12"/>
        <v>0.00776877902736729</v>
      </c>
      <c r="G81" s="41">
        <f t="shared" si="13"/>
        <v>-0.10689464975179261</v>
      </c>
      <c r="H81" s="10">
        <f t="shared" si="14"/>
        <v>-969</v>
      </c>
      <c r="I81" s="35">
        <f t="shared" si="15"/>
        <v>0.010044365204411643</v>
      </c>
      <c r="J81" s="11">
        <v>8152.285</v>
      </c>
      <c r="K81" s="14">
        <v>8104.118</v>
      </c>
      <c r="L81" s="35">
        <f t="shared" si="16"/>
        <v>-0.005908404821470234</v>
      </c>
      <c r="M81" s="14">
        <f t="shared" si="17"/>
        <v>-48.16699999999946</v>
      </c>
    </row>
    <row r="82" spans="1:13" ht="15.75" thickBot="1">
      <c r="A82" s="48">
        <v>81</v>
      </c>
      <c r="B82" s="92" t="s">
        <v>173</v>
      </c>
      <c r="C82" s="10">
        <v>7827</v>
      </c>
      <c r="D82" s="14">
        <v>6905</v>
      </c>
      <c r="E82" s="11">
        <v>6831</v>
      </c>
      <c r="F82" s="41">
        <f t="shared" si="12"/>
        <v>0.006554907304341151</v>
      </c>
      <c r="G82" s="41">
        <f t="shared" si="13"/>
        <v>-0.12725182062092755</v>
      </c>
      <c r="H82" s="10">
        <f t="shared" si="14"/>
        <v>-996</v>
      </c>
      <c r="I82" s="35">
        <f t="shared" si="15"/>
        <v>0.010324239157475745</v>
      </c>
      <c r="J82" s="11">
        <v>6949.97</v>
      </c>
      <c r="K82" s="14">
        <v>6921.331</v>
      </c>
      <c r="L82" s="35">
        <f t="shared" si="16"/>
        <v>-0.004120737211815321</v>
      </c>
      <c r="M82" s="14">
        <f t="shared" si="17"/>
        <v>-28.639000000000124</v>
      </c>
    </row>
    <row r="83" spans="1:13" ht="15.75" thickBot="1">
      <c r="A83" s="165" t="s">
        <v>174</v>
      </c>
      <c r="B83" s="166"/>
      <c r="C83" s="56">
        <v>1138592</v>
      </c>
      <c r="D83" s="55">
        <v>1050279</v>
      </c>
      <c r="E83" s="106">
        <v>1042120</v>
      </c>
      <c r="F83" s="26">
        <f>E83/$E$83</f>
        <v>1</v>
      </c>
      <c r="G83" s="43">
        <f>(E83-C83)/C83</f>
        <v>-0.08472920940951631</v>
      </c>
      <c r="H83" s="56">
        <f>E83-C83</f>
        <v>-96472</v>
      </c>
      <c r="I83" s="37">
        <f>H83/$H$83</f>
        <v>1</v>
      </c>
      <c r="J83" s="56">
        <v>1060313</v>
      </c>
      <c r="K83" s="55">
        <v>1047434</v>
      </c>
      <c r="L83" s="37">
        <f>(K83-J83)/J83</f>
        <v>-0.012146413370391573</v>
      </c>
      <c r="M83" s="55">
        <f>K83-J83</f>
        <v>-12879</v>
      </c>
    </row>
    <row r="84" spans="3:13" ht="15">
      <c r="C84" s="3"/>
      <c r="D84" s="3"/>
      <c r="E84" s="3"/>
      <c r="I84" s="63"/>
      <c r="J84" s="64"/>
      <c r="K84" s="64"/>
      <c r="L84" s="63"/>
      <c r="M84" s="64"/>
    </row>
  </sheetData>
  <sheetProtection/>
  <autoFilter ref="A1:M84">
    <sortState ref="A2:M84">
      <sortCondition sortBy="value" ref="A2:A84"/>
    </sortState>
  </autoFilter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M84"/>
  <sheetViews>
    <sheetView zoomScalePageLayoutView="0" workbookViewId="0" topLeftCell="M1">
      <pane ySplit="1" topLeftCell="A2" activePane="bottomLeft" state="frozen"/>
      <selection pane="topLeft" activeCell="W1" sqref="W1"/>
      <selection pane="bottomLeft" activeCell="Z1" sqref="Z1"/>
    </sheetView>
  </sheetViews>
  <sheetFormatPr defaultColWidth="8.8515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customWidth="1"/>
    <col min="7" max="7" width="30.421875" style="0" customWidth="1"/>
    <col min="8" max="8" width="27.421875" style="0" customWidth="1"/>
    <col min="9" max="9" width="22.28125" style="0" customWidth="1"/>
    <col min="10" max="11" width="28.28125" style="0" customWidth="1"/>
    <col min="12" max="12" width="29.8515625" style="0" customWidth="1"/>
    <col min="13" max="13" width="30.421875" style="0" customWidth="1"/>
  </cols>
  <sheetData>
    <row r="1" spans="1:13" ht="45.75" thickBot="1">
      <c r="A1" s="12" t="s">
        <v>92</v>
      </c>
      <c r="B1" s="12" t="s">
        <v>175</v>
      </c>
      <c r="C1" s="75">
        <v>40940</v>
      </c>
      <c r="D1" s="95">
        <v>41275</v>
      </c>
      <c r="E1" s="103">
        <v>41306</v>
      </c>
      <c r="F1" s="42" t="s">
        <v>297</v>
      </c>
      <c r="G1" s="53" t="s">
        <v>299</v>
      </c>
      <c r="H1" s="42" t="s">
        <v>311</v>
      </c>
      <c r="I1" s="42" t="s">
        <v>298</v>
      </c>
      <c r="J1" s="107" t="s">
        <v>284</v>
      </c>
      <c r="K1" s="73" t="s">
        <v>289</v>
      </c>
      <c r="L1" s="53" t="s">
        <v>301</v>
      </c>
      <c r="M1" s="42" t="s">
        <v>302</v>
      </c>
    </row>
    <row r="2" spans="1:13" ht="15">
      <c r="A2" s="21">
        <v>1</v>
      </c>
      <c r="B2" s="90" t="s">
        <v>93</v>
      </c>
      <c r="C2" s="143">
        <v>60777</v>
      </c>
      <c r="D2" s="108">
        <v>63515</v>
      </c>
      <c r="E2" s="86">
        <v>63519</v>
      </c>
      <c r="F2" s="40">
        <f aca="true" t="shared" si="0" ref="F2:F33">E2/$E$83</f>
        <v>0.023783260394856266</v>
      </c>
      <c r="G2" s="40">
        <f aca="true" t="shared" si="1" ref="G2:G33">(E2-C2)/C2</f>
        <v>0.04511575102423614</v>
      </c>
      <c r="H2" s="10">
        <f aca="true" t="shared" si="2" ref="H2:H33">E2-C2</f>
        <v>2742</v>
      </c>
      <c r="I2" s="45">
        <f aca="true" t="shared" si="3" ref="I2:I33">H2/$H$83</f>
        <v>0.029069705804399684</v>
      </c>
      <c r="J2" s="3">
        <v>63029.21</v>
      </c>
      <c r="K2" s="13">
        <v>63272.59</v>
      </c>
      <c r="L2" s="45">
        <f>(K2-J2)/J2</f>
        <v>0.003861384269293513</v>
      </c>
      <c r="M2" s="14">
        <f>K2-J2</f>
        <v>243.37999999999738</v>
      </c>
    </row>
    <row r="3" spans="1:13" ht="15">
      <c r="A3" s="1">
        <v>2</v>
      </c>
      <c r="B3" s="91" t="s">
        <v>94</v>
      </c>
      <c r="C3" s="25">
        <v>18509</v>
      </c>
      <c r="D3" s="54">
        <v>19229</v>
      </c>
      <c r="E3" s="86">
        <v>19263</v>
      </c>
      <c r="F3" s="41">
        <f t="shared" si="0"/>
        <v>0.007212596939279841</v>
      </c>
      <c r="G3" s="41">
        <f t="shared" si="1"/>
        <v>0.04073693878653628</v>
      </c>
      <c r="H3" s="10">
        <f t="shared" si="2"/>
        <v>754</v>
      </c>
      <c r="I3" s="35">
        <f t="shared" si="3"/>
        <v>0.007993639014047177</v>
      </c>
      <c r="J3" s="3">
        <v>19214.53</v>
      </c>
      <c r="K3" s="14">
        <v>19270.83</v>
      </c>
      <c r="L3" s="35">
        <f aca="true" t="shared" si="4" ref="L3:L66">(K3-J3)/J3</f>
        <v>0.0029300742719183303</v>
      </c>
      <c r="M3" s="14">
        <f aca="true" t="shared" si="5" ref="M3:M66">K3-J3</f>
        <v>56.30000000000291</v>
      </c>
    </row>
    <row r="4" spans="1:13" ht="15">
      <c r="A4" s="1">
        <v>3</v>
      </c>
      <c r="B4" s="91" t="s">
        <v>95</v>
      </c>
      <c r="C4" s="25">
        <v>24783</v>
      </c>
      <c r="D4" s="54">
        <v>25937</v>
      </c>
      <c r="E4" s="86">
        <v>25903</v>
      </c>
      <c r="F4" s="41">
        <f t="shared" si="0"/>
        <v>0.009698795541616867</v>
      </c>
      <c r="G4" s="41">
        <f t="shared" si="1"/>
        <v>0.045192268893999916</v>
      </c>
      <c r="H4" s="10">
        <f t="shared" si="2"/>
        <v>1120</v>
      </c>
      <c r="I4" s="35">
        <f t="shared" si="3"/>
        <v>0.011873840445269016</v>
      </c>
      <c r="J4" s="3">
        <v>25784.95</v>
      </c>
      <c r="K4" s="14">
        <v>25890.65</v>
      </c>
      <c r="L4" s="35">
        <f t="shared" si="4"/>
        <v>0.004099290477584821</v>
      </c>
      <c r="M4" s="14">
        <f t="shared" si="5"/>
        <v>105.70000000000073</v>
      </c>
    </row>
    <row r="5" spans="1:13" ht="15">
      <c r="A5" s="1">
        <v>4</v>
      </c>
      <c r="B5" s="91" t="s">
        <v>96</v>
      </c>
      <c r="C5" s="25">
        <v>15866</v>
      </c>
      <c r="D5" s="54">
        <v>16194</v>
      </c>
      <c r="E5" s="86">
        <v>16220</v>
      </c>
      <c r="F5" s="41">
        <f t="shared" si="0"/>
        <v>0.006073214055708822</v>
      </c>
      <c r="G5" s="41">
        <f t="shared" si="1"/>
        <v>0.02231186184293458</v>
      </c>
      <c r="H5" s="10">
        <f t="shared" si="2"/>
        <v>354</v>
      </c>
      <c r="I5" s="35">
        <f t="shared" si="3"/>
        <v>0.0037529817121653855</v>
      </c>
      <c r="J5" s="3">
        <v>16278.61</v>
      </c>
      <c r="K5" s="14">
        <v>16357.14</v>
      </c>
      <c r="L5" s="35">
        <f t="shared" si="4"/>
        <v>0.004824121961273035</v>
      </c>
      <c r="M5" s="14">
        <f t="shared" si="5"/>
        <v>78.52999999999884</v>
      </c>
    </row>
    <row r="6" spans="1:13" ht="15">
      <c r="A6" s="1">
        <v>5</v>
      </c>
      <c r="B6" s="91" t="s">
        <v>97</v>
      </c>
      <c r="C6" s="25">
        <v>15295</v>
      </c>
      <c r="D6" s="54">
        <v>15983</v>
      </c>
      <c r="E6" s="86">
        <v>15957</v>
      </c>
      <c r="F6" s="41">
        <f t="shared" si="0"/>
        <v>0.005974739623116255</v>
      </c>
      <c r="G6" s="41">
        <f t="shared" si="1"/>
        <v>0.043282118339326575</v>
      </c>
      <c r="H6" s="10">
        <f t="shared" si="2"/>
        <v>662</v>
      </c>
      <c r="I6" s="35">
        <f t="shared" si="3"/>
        <v>0.007018287834614365</v>
      </c>
      <c r="J6" s="3">
        <v>15926.9</v>
      </c>
      <c r="K6" s="14">
        <v>15969.29</v>
      </c>
      <c r="L6" s="35">
        <f t="shared" si="4"/>
        <v>0.0026615348875174225</v>
      </c>
      <c r="M6" s="14">
        <f t="shared" si="5"/>
        <v>42.39000000000124</v>
      </c>
    </row>
    <row r="7" spans="1:13" ht="15">
      <c r="A7" s="1">
        <v>6</v>
      </c>
      <c r="B7" s="91" t="s">
        <v>98</v>
      </c>
      <c r="C7" s="25">
        <v>372228</v>
      </c>
      <c r="D7" s="54">
        <v>380547</v>
      </c>
      <c r="E7" s="86">
        <v>377885</v>
      </c>
      <c r="F7" s="41">
        <f t="shared" si="0"/>
        <v>0.1414905359705011</v>
      </c>
      <c r="G7" s="41">
        <f t="shared" si="1"/>
        <v>0.015197674543559324</v>
      </c>
      <c r="H7" s="10">
        <f t="shared" si="2"/>
        <v>5657</v>
      </c>
      <c r="I7" s="35">
        <f t="shared" si="3"/>
        <v>0.05997349589186324</v>
      </c>
      <c r="J7" s="3">
        <v>379232.8</v>
      </c>
      <c r="K7" s="14">
        <v>378960</v>
      </c>
      <c r="L7" s="35">
        <f t="shared" si="4"/>
        <v>-0.0007193470606972508</v>
      </c>
      <c r="M7" s="14">
        <f t="shared" si="5"/>
        <v>-272.79999999998836</v>
      </c>
    </row>
    <row r="8" spans="1:13" ht="15">
      <c r="A8" s="1">
        <v>7</v>
      </c>
      <c r="B8" s="91" t="s">
        <v>99</v>
      </c>
      <c r="C8" s="25">
        <v>55996</v>
      </c>
      <c r="D8" s="54">
        <v>59828</v>
      </c>
      <c r="E8" s="86">
        <v>59929</v>
      </c>
      <c r="F8" s="41">
        <f t="shared" si="0"/>
        <v>0.02243906566859272</v>
      </c>
      <c r="G8" s="41">
        <f t="shared" si="1"/>
        <v>0.07023715979712837</v>
      </c>
      <c r="H8" s="10">
        <f t="shared" si="2"/>
        <v>3933</v>
      </c>
      <c r="I8" s="35">
        <f t="shared" si="3"/>
        <v>0.041696262920752715</v>
      </c>
      <c r="J8" s="3">
        <v>59650.28</v>
      </c>
      <c r="K8" s="14">
        <v>59888.24</v>
      </c>
      <c r="L8" s="35">
        <f t="shared" si="4"/>
        <v>0.003989252020275498</v>
      </c>
      <c r="M8" s="14">
        <f t="shared" si="5"/>
        <v>237.95999999999913</v>
      </c>
    </row>
    <row r="9" spans="1:13" ht="15">
      <c r="A9" s="1">
        <v>8</v>
      </c>
      <c r="B9" s="91" t="s">
        <v>100</v>
      </c>
      <c r="C9" s="25">
        <v>8732</v>
      </c>
      <c r="D9" s="54">
        <v>8971</v>
      </c>
      <c r="E9" s="86">
        <v>8973</v>
      </c>
      <c r="F9" s="41">
        <f t="shared" si="0"/>
        <v>0.0033597379606581535</v>
      </c>
      <c r="G9" s="41">
        <f t="shared" si="1"/>
        <v>0.02759963353183692</v>
      </c>
      <c r="H9" s="10">
        <f t="shared" si="2"/>
        <v>241</v>
      </c>
      <c r="I9" s="35">
        <f t="shared" si="3"/>
        <v>0.0025549960243837796</v>
      </c>
      <c r="J9" s="3">
        <v>8914.486</v>
      </c>
      <c r="K9" s="14">
        <v>8931.806</v>
      </c>
      <c r="L9" s="35">
        <f t="shared" si="4"/>
        <v>0.0019429050648573241</v>
      </c>
      <c r="M9" s="14">
        <f t="shared" si="5"/>
        <v>17.31999999999971</v>
      </c>
    </row>
    <row r="10" spans="1:13" ht="15">
      <c r="A10" s="1">
        <v>9</v>
      </c>
      <c r="B10" s="91" t="s">
        <v>101</v>
      </c>
      <c r="C10" s="25">
        <v>31744</v>
      </c>
      <c r="D10" s="54">
        <v>33894</v>
      </c>
      <c r="E10" s="86">
        <v>33952</v>
      </c>
      <c r="F10" s="41">
        <f t="shared" si="0"/>
        <v>0.01271256249194981</v>
      </c>
      <c r="G10" s="41">
        <f t="shared" si="1"/>
        <v>0.06955645161290322</v>
      </c>
      <c r="H10" s="10">
        <f t="shared" si="2"/>
        <v>2208</v>
      </c>
      <c r="I10" s="35">
        <f t="shared" si="3"/>
        <v>0.02340842830638749</v>
      </c>
      <c r="J10" s="3">
        <v>33630.87</v>
      </c>
      <c r="K10" s="14">
        <v>33818.49</v>
      </c>
      <c r="L10" s="35">
        <f t="shared" si="4"/>
        <v>0.005578803046129801</v>
      </c>
      <c r="M10" s="14">
        <f t="shared" si="5"/>
        <v>187.61999999999534</v>
      </c>
    </row>
    <row r="11" spans="1:13" ht="15">
      <c r="A11" s="1">
        <v>10</v>
      </c>
      <c r="B11" s="91" t="s">
        <v>102</v>
      </c>
      <c r="C11" s="25">
        <v>45960</v>
      </c>
      <c r="D11" s="54">
        <v>47092</v>
      </c>
      <c r="E11" s="86">
        <v>47462</v>
      </c>
      <c r="F11" s="41">
        <f t="shared" si="0"/>
        <v>0.017771078021704814</v>
      </c>
      <c r="G11" s="41">
        <f t="shared" si="1"/>
        <v>0.03268059181897302</v>
      </c>
      <c r="H11" s="10">
        <f t="shared" si="2"/>
        <v>1502</v>
      </c>
      <c r="I11" s="35">
        <f t="shared" si="3"/>
        <v>0.01592366816856613</v>
      </c>
      <c r="J11" s="3">
        <v>46954.43</v>
      </c>
      <c r="K11" s="14">
        <v>47116.76</v>
      </c>
      <c r="L11" s="35">
        <f t="shared" si="4"/>
        <v>0.003457181782421845</v>
      </c>
      <c r="M11" s="14">
        <f t="shared" si="5"/>
        <v>162.33000000000175</v>
      </c>
    </row>
    <row r="12" spans="1:13" ht="15">
      <c r="A12" s="1">
        <v>11</v>
      </c>
      <c r="B12" s="91" t="s">
        <v>103</v>
      </c>
      <c r="C12" s="25">
        <v>8566</v>
      </c>
      <c r="D12" s="54">
        <v>8293</v>
      </c>
      <c r="E12" s="86">
        <v>8293</v>
      </c>
      <c r="F12" s="41">
        <f t="shared" si="0"/>
        <v>0.00310512726041882</v>
      </c>
      <c r="G12" s="41">
        <f t="shared" si="1"/>
        <v>-0.031870184450151766</v>
      </c>
      <c r="H12" s="10">
        <f t="shared" si="2"/>
        <v>-273</v>
      </c>
      <c r="I12" s="35">
        <f t="shared" si="3"/>
        <v>-0.0028942486085343226</v>
      </c>
      <c r="J12" s="3">
        <v>8378.114</v>
      </c>
      <c r="K12" s="14">
        <v>8412.366</v>
      </c>
      <c r="L12" s="35">
        <f t="shared" si="4"/>
        <v>0.00408827094021404</v>
      </c>
      <c r="M12" s="14">
        <f t="shared" si="5"/>
        <v>34.25200000000041</v>
      </c>
    </row>
    <row r="13" spans="1:13" ht="15">
      <c r="A13" s="1">
        <v>12</v>
      </c>
      <c r="B13" s="91" t="s">
        <v>104</v>
      </c>
      <c r="C13" s="25">
        <v>11443</v>
      </c>
      <c r="D13" s="54">
        <v>11045</v>
      </c>
      <c r="E13" s="86">
        <v>11810</v>
      </c>
      <c r="F13" s="41">
        <f t="shared" si="0"/>
        <v>0.00442198877915667</v>
      </c>
      <c r="G13" s="41">
        <f t="shared" si="1"/>
        <v>0.032072009088525734</v>
      </c>
      <c r="H13" s="10">
        <f t="shared" si="2"/>
        <v>367</v>
      </c>
      <c r="I13" s="35">
        <f t="shared" si="3"/>
        <v>0.003890803074476544</v>
      </c>
      <c r="J13" s="3">
        <v>11499.81</v>
      </c>
      <c r="K13" s="14">
        <v>11864.66</v>
      </c>
      <c r="L13" s="35">
        <f t="shared" si="4"/>
        <v>0.03172661113531444</v>
      </c>
      <c r="M13" s="14">
        <f t="shared" si="5"/>
        <v>364.85000000000036</v>
      </c>
    </row>
    <row r="14" spans="1:13" ht="15">
      <c r="A14" s="1">
        <v>13</v>
      </c>
      <c r="B14" s="91" t="s">
        <v>105</v>
      </c>
      <c r="C14" s="25">
        <v>12903</v>
      </c>
      <c r="D14" s="54">
        <v>13268</v>
      </c>
      <c r="E14" s="86">
        <v>13279</v>
      </c>
      <c r="F14" s="41">
        <f t="shared" si="0"/>
        <v>0.004972022777173702</v>
      </c>
      <c r="G14" s="41">
        <f t="shared" si="1"/>
        <v>0.029140509958924282</v>
      </c>
      <c r="H14" s="10">
        <f t="shared" si="2"/>
        <v>376</v>
      </c>
      <c r="I14" s="35">
        <f t="shared" si="3"/>
        <v>0.003986217863768884</v>
      </c>
      <c r="J14" s="3">
        <v>13144.55</v>
      </c>
      <c r="K14" s="14">
        <v>13152.89</v>
      </c>
      <c r="L14" s="35">
        <f t="shared" si="4"/>
        <v>0.0006344834931587727</v>
      </c>
      <c r="M14" s="14">
        <f t="shared" si="5"/>
        <v>8.340000000000146</v>
      </c>
    </row>
    <row r="15" spans="1:13" ht="15">
      <c r="A15" s="1">
        <v>14</v>
      </c>
      <c r="B15" s="91" t="s">
        <v>106</v>
      </c>
      <c r="C15" s="25">
        <v>12624</v>
      </c>
      <c r="D15" s="54">
        <v>12549</v>
      </c>
      <c r="E15" s="86">
        <v>12633</v>
      </c>
      <c r="F15" s="41">
        <f t="shared" si="0"/>
        <v>0.004730142611946334</v>
      </c>
      <c r="G15" s="41">
        <f t="shared" si="1"/>
        <v>0.0007129277566539924</v>
      </c>
      <c r="H15" s="10">
        <f t="shared" si="2"/>
        <v>9</v>
      </c>
      <c r="I15" s="35">
        <f t="shared" si="3"/>
        <v>9.541478929234031E-05</v>
      </c>
      <c r="J15" s="3">
        <v>12609.46</v>
      </c>
      <c r="K15" s="14">
        <v>12575.23</v>
      </c>
      <c r="L15" s="35">
        <f t="shared" si="4"/>
        <v>-0.002714628540793941</v>
      </c>
      <c r="M15" s="14">
        <f t="shared" si="5"/>
        <v>-34.22999999999956</v>
      </c>
    </row>
    <row r="16" spans="1:13" ht="15">
      <c r="A16" s="1">
        <v>15</v>
      </c>
      <c r="B16" s="91" t="s">
        <v>107</v>
      </c>
      <c r="C16" s="25">
        <v>11083</v>
      </c>
      <c r="D16" s="54">
        <v>11454</v>
      </c>
      <c r="E16" s="86">
        <v>11428</v>
      </c>
      <c r="F16" s="41">
        <f t="shared" si="0"/>
        <v>0.00427895747402222</v>
      </c>
      <c r="G16" s="41">
        <f t="shared" si="1"/>
        <v>0.031128755752052692</v>
      </c>
      <c r="H16" s="10">
        <f t="shared" si="2"/>
        <v>345</v>
      </c>
      <c r="I16" s="35">
        <f t="shared" si="3"/>
        <v>0.0036575669228730455</v>
      </c>
      <c r="J16" s="3">
        <v>11462.98</v>
      </c>
      <c r="K16" s="14">
        <v>11494.03</v>
      </c>
      <c r="L16" s="35">
        <f t="shared" si="4"/>
        <v>0.0027087197220967926</v>
      </c>
      <c r="M16" s="14">
        <f t="shared" si="5"/>
        <v>31.05000000000109</v>
      </c>
    </row>
    <row r="17" spans="1:13" ht="15">
      <c r="A17" s="1">
        <v>16</v>
      </c>
      <c r="B17" s="91" t="s">
        <v>108</v>
      </c>
      <c r="C17" s="25">
        <v>66262</v>
      </c>
      <c r="D17" s="54">
        <v>69405</v>
      </c>
      <c r="E17" s="86">
        <v>69542</v>
      </c>
      <c r="F17" s="41">
        <f t="shared" si="0"/>
        <v>0.02603843722947613</v>
      </c>
      <c r="G17" s="41">
        <f t="shared" si="1"/>
        <v>0.04950046783978751</v>
      </c>
      <c r="H17" s="10">
        <f t="shared" si="2"/>
        <v>3280</v>
      </c>
      <c r="I17" s="35">
        <f t="shared" si="3"/>
        <v>0.034773389875430695</v>
      </c>
      <c r="J17" s="3">
        <v>69063.14</v>
      </c>
      <c r="K17" s="14">
        <v>69315.48</v>
      </c>
      <c r="L17" s="35">
        <f t="shared" si="4"/>
        <v>0.0036537579959439507</v>
      </c>
      <c r="M17" s="14">
        <f t="shared" si="5"/>
        <v>252.3399999999965</v>
      </c>
    </row>
    <row r="18" spans="1:13" ht="15">
      <c r="A18" s="1">
        <v>17</v>
      </c>
      <c r="B18" s="91" t="s">
        <v>109</v>
      </c>
      <c r="C18" s="25">
        <v>20740</v>
      </c>
      <c r="D18" s="54">
        <v>21704</v>
      </c>
      <c r="E18" s="86">
        <v>21773</v>
      </c>
      <c r="F18" s="41">
        <f t="shared" si="0"/>
        <v>0.008152409965163265</v>
      </c>
      <c r="G18" s="41">
        <f t="shared" si="1"/>
        <v>0.049807135969141755</v>
      </c>
      <c r="H18" s="10">
        <f t="shared" si="2"/>
        <v>1033</v>
      </c>
      <c r="I18" s="35">
        <f t="shared" si="3"/>
        <v>0.010951497482109726</v>
      </c>
      <c r="J18" s="3">
        <v>21718.46</v>
      </c>
      <c r="K18" s="14">
        <v>21827.1</v>
      </c>
      <c r="L18" s="35">
        <f t="shared" si="4"/>
        <v>0.005002196288318758</v>
      </c>
      <c r="M18" s="14">
        <f t="shared" si="5"/>
        <v>108.63999999999942</v>
      </c>
    </row>
    <row r="19" spans="1:13" ht="15">
      <c r="A19" s="1">
        <v>18</v>
      </c>
      <c r="B19" s="91" t="s">
        <v>110</v>
      </c>
      <c r="C19" s="25">
        <v>8762</v>
      </c>
      <c r="D19" s="54">
        <v>9065</v>
      </c>
      <c r="E19" s="86">
        <v>9028</v>
      </c>
      <c r="F19" s="41">
        <f t="shared" si="0"/>
        <v>0.0033803314731775114</v>
      </c>
      <c r="G19" s="41">
        <f t="shared" si="1"/>
        <v>0.03035836566993837</v>
      </c>
      <c r="H19" s="10">
        <f t="shared" si="2"/>
        <v>266</v>
      </c>
      <c r="I19" s="35">
        <f t="shared" si="3"/>
        <v>0.0028200371057513916</v>
      </c>
      <c r="J19" s="3">
        <v>9053.582</v>
      </c>
      <c r="K19" s="14">
        <v>9078.227</v>
      </c>
      <c r="L19" s="35">
        <f t="shared" si="4"/>
        <v>0.0027221269990154655</v>
      </c>
      <c r="M19" s="14">
        <f t="shared" si="5"/>
        <v>24.645000000000437</v>
      </c>
    </row>
    <row r="20" spans="1:13" ht="15">
      <c r="A20" s="1">
        <v>19</v>
      </c>
      <c r="B20" s="91" t="s">
        <v>111</v>
      </c>
      <c r="C20" s="25">
        <v>18146</v>
      </c>
      <c r="D20" s="54">
        <v>18892</v>
      </c>
      <c r="E20" s="86">
        <v>18900</v>
      </c>
      <c r="F20" s="41">
        <f t="shared" si="0"/>
        <v>0.007076679756652079</v>
      </c>
      <c r="G20" s="41">
        <f t="shared" si="1"/>
        <v>0.04155185715860245</v>
      </c>
      <c r="H20" s="10">
        <f t="shared" si="2"/>
        <v>754</v>
      </c>
      <c r="I20" s="35">
        <f t="shared" si="3"/>
        <v>0.007993639014047177</v>
      </c>
      <c r="J20" s="3">
        <v>18840.22</v>
      </c>
      <c r="K20" s="14">
        <v>18848.67</v>
      </c>
      <c r="L20" s="35">
        <f t="shared" si="4"/>
        <v>0.00044850856306333415</v>
      </c>
      <c r="M20" s="14">
        <f t="shared" si="5"/>
        <v>8.44999999999709</v>
      </c>
    </row>
    <row r="21" spans="1:13" ht="15">
      <c r="A21" s="1">
        <v>20</v>
      </c>
      <c r="B21" s="91" t="s">
        <v>112</v>
      </c>
      <c r="C21" s="25">
        <v>30483</v>
      </c>
      <c r="D21" s="54">
        <v>32420</v>
      </c>
      <c r="E21" s="86">
        <v>32439</v>
      </c>
      <c r="F21" s="41">
        <f t="shared" si="0"/>
        <v>0.012146053683917291</v>
      </c>
      <c r="G21" s="41">
        <f t="shared" si="1"/>
        <v>0.06416691270544238</v>
      </c>
      <c r="H21" s="10">
        <f t="shared" si="2"/>
        <v>1956</v>
      </c>
      <c r="I21" s="35">
        <f t="shared" si="3"/>
        <v>0.02073681420620196</v>
      </c>
      <c r="J21" s="3">
        <v>32280.8</v>
      </c>
      <c r="K21" s="14">
        <v>32367.18</v>
      </c>
      <c r="L21" s="35">
        <f t="shared" si="4"/>
        <v>0.0026758940298877666</v>
      </c>
      <c r="M21" s="14">
        <f t="shared" si="5"/>
        <v>86.38000000000102</v>
      </c>
    </row>
    <row r="22" spans="1:13" ht="15">
      <c r="A22" s="1">
        <v>21</v>
      </c>
      <c r="B22" s="91" t="s">
        <v>113</v>
      </c>
      <c r="C22" s="25">
        <v>52670</v>
      </c>
      <c r="D22" s="54">
        <v>54004</v>
      </c>
      <c r="E22" s="86">
        <v>54114</v>
      </c>
      <c r="F22" s="41">
        <f t="shared" si="0"/>
        <v>0.020261769754046064</v>
      </c>
      <c r="G22" s="41">
        <f t="shared" si="1"/>
        <v>0.027415986329979117</v>
      </c>
      <c r="H22" s="10">
        <f t="shared" si="2"/>
        <v>1444</v>
      </c>
      <c r="I22" s="35">
        <f t="shared" si="3"/>
        <v>0.015308772859793268</v>
      </c>
      <c r="J22" s="3">
        <v>53976.31</v>
      </c>
      <c r="K22" s="14">
        <v>54011.5</v>
      </c>
      <c r="L22" s="35">
        <f t="shared" si="4"/>
        <v>0.0006519526807223822</v>
      </c>
      <c r="M22" s="14">
        <f t="shared" si="5"/>
        <v>35.19000000000233</v>
      </c>
    </row>
    <row r="23" spans="1:13" ht="15">
      <c r="A23" s="1">
        <v>22</v>
      </c>
      <c r="B23" s="91" t="s">
        <v>114</v>
      </c>
      <c r="C23" s="25">
        <v>18359</v>
      </c>
      <c r="D23" s="54">
        <v>18822</v>
      </c>
      <c r="E23" s="86">
        <v>18839</v>
      </c>
      <c r="F23" s="41">
        <f t="shared" si="0"/>
        <v>0.0070538396791306095</v>
      </c>
      <c r="G23" s="41">
        <f t="shared" si="1"/>
        <v>0.026145214880984802</v>
      </c>
      <c r="H23" s="10">
        <f t="shared" si="2"/>
        <v>480</v>
      </c>
      <c r="I23" s="35">
        <f t="shared" si="3"/>
        <v>0.00508878876225815</v>
      </c>
      <c r="J23" s="3">
        <v>18889.83</v>
      </c>
      <c r="K23" s="14">
        <v>18948.27</v>
      </c>
      <c r="L23" s="35">
        <f t="shared" si="4"/>
        <v>0.0030937282124825203</v>
      </c>
      <c r="M23" s="14">
        <f t="shared" si="5"/>
        <v>58.43999999999869</v>
      </c>
    </row>
    <row r="24" spans="1:13" ht="15">
      <c r="A24" s="1">
        <v>23</v>
      </c>
      <c r="B24" s="91" t="s">
        <v>115</v>
      </c>
      <c r="C24" s="25">
        <v>25152</v>
      </c>
      <c r="D24" s="54">
        <v>25533</v>
      </c>
      <c r="E24" s="86">
        <v>25264</v>
      </c>
      <c r="F24" s="41">
        <f t="shared" si="0"/>
        <v>0.009459536368891965</v>
      </c>
      <c r="G24" s="41">
        <f t="shared" si="1"/>
        <v>0.004452926208651399</v>
      </c>
      <c r="H24" s="10">
        <f t="shared" si="2"/>
        <v>112</v>
      </c>
      <c r="I24" s="35">
        <f t="shared" si="3"/>
        <v>0.0011873840445269016</v>
      </c>
      <c r="J24" s="3">
        <v>25634.1</v>
      </c>
      <c r="K24" s="14">
        <v>25393.12</v>
      </c>
      <c r="L24" s="35">
        <f t="shared" si="4"/>
        <v>-0.009400759145045061</v>
      </c>
      <c r="M24" s="14">
        <f t="shared" si="5"/>
        <v>-240.97999999999956</v>
      </c>
    </row>
    <row r="25" spans="1:13" ht="15">
      <c r="A25" s="1">
        <v>24</v>
      </c>
      <c r="B25" s="91" t="s">
        <v>116</v>
      </c>
      <c r="C25" s="25">
        <v>12294</v>
      </c>
      <c r="D25" s="54">
        <v>12694</v>
      </c>
      <c r="E25" s="86">
        <v>12664</v>
      </c>
      <c r="F25" s="41">
        <f t="shared" si="0"/>
        <v>0.0047417498644572445</v>
      </c>
      <c r="G25" s="41">
        <f t="shared" si="1"/>
        <v>0.030095981779729948</v>
      </c>
      <c r="H25" s="10">
        <f t="shared" si="2"/>
        <v>370</v>
      </c>
      <c r="I25" s="35">
        <f t="shared" si="3"/>
        <v>0.0039226080042406575</v>
      </c>
      <c r="J25" s="3">
        <v>12647.45</v>
      </c>
      <c r="K25" s="14">
        <v>12675</v>
      </c>
      <c r="L25" s="35">
        <f t="shared" si="4"/>
        <v>0.002178304717551702</v>
      </c>
      <c r="M25" s="14">
        <f t="shared" si="5"/>
        <v>27.549999999999272</v>
      </c>
    </row>
    <row r="26" spans="1:13" ht="15">
      <c r="A26" s="1">
        <v>25</v>
      </c>
      <c r="B26" s="91" t="s">
        <v>117</v>
      </c>
      <c r="C26" s="25">
        <v>36481</v>
      </c>
      <c r="D26" s="54">
        <v>37260</v>
      </c>
      <c r="E26" s="86">
        <v>37220</v>
      </c>
      <c r="F26" s="41">
        <f t="shared" si="0"/>
        <v>0.01393619156310002</v>
      </c>
      <c r="G26" s="41">
        <f t="shared" si="1"/>
        <v>0.020257120144732875</v>
      </c>
      <c r="H26" s="10">
        <f t="shared" si="2"/>
        <v>739</v>
      </c>
      <c r="I26" s="35">
        <f t="shared" si="3"/>
        <v>0.00783461436522661</v>
      </c>
      <c r="J26" s="3">
        <v>37164.39</v>
      </c>
      <c r="K26" s="14">
        <v>37121.74</v>
      </c>
      <c r="L26" s="35">
        <f t="shared" si="4"/>
        <v>-0.0011476039294604716</v>
      </c>
      <c r="M26" s="14">
        <f t="shared" si="5"/>
        <v>-42.650000000001455</v>
      </c>
    </row>
    <row r="27" spans="1:13" ht="15">
      <c r="A27" s="1">
        <v>26</v>
      </c>
      <c r="B27" s="91" t="s">
        <v>118</v>
      </c>
      <c r="C27" s="25">
        <v>35169</v>
      </c>
      <c r="D27" s="54">
        <v>36490</v>
      </c>
      <c r="E27" s="86">
        <v>36544</v>
      </c>
      <c r="F27" s="41">
        <f t="shared" si="0"/>
        <v>0.013683078572862094</v>
      </c>
      <c r="G27" s="41">
        <f t="shared" si="1"/>
        <v>0.03909693195712133</v>
      </c>
      <c r="H27" s="10">
        <f t="shared" si="2"/>
        <v>1375</v>
      </c>
      <c r="I27" s="35">
        <f t="shared" si="3"/>
        <v>0.014577259475218658</v>
      </c>
      <c r="J27" s="3">
        <v>36383.38</v>
      </c>
      <c r="K27" s="14">
        <v>36485.49</v>
      </c>
      <c r="L27" s="35">
        <f t="shared" si="4"/>
        <v>0.0028065012101679554</v>
      </c>
      <c r="M27" s="14">
        <f t="shared" si="5"/>
        <v>102.11000000000058</v>
      </c>
    </row>
    <row r="28" spans="1:13" ht="15">
      <c r="A28" s="1">
        <v>27</v>
      </c>
      <c r="B28" s="91" t="s">
        <v>119</v>
      </c>
      <c r="C28" s="25">
        <v>41134</v>
      </c>
      <c r="D28" s="54">
        <v>42711</v>
      </c>
      <c r="E28" s="86">
        <v>43465</v>
      </c>
      <c r="F28" s="41">
        <f t="shared" si="0"/>
        <v>0.01627449130279802</v>
      </c>
      <c r="G28" s="41">
        <f t="shared" si="1"/>
        <v>0.056668449457869405</v>
      </c>
      <c r="H28" s="10">
        <f t="shared" si="2"/>
        <v>2331</v>
      </c>
      <c r="I28" s="35">
        <f t="shared" si="3"/>
        <v>0.024712430426716142</v>
      </c>
      <c r="J28" s="3">
        <v>42552.37</v>
      </c>
      <c r="K28" s="14">
        <v>43159.95</v>
      </c>
      <c r="L28" s="35">
        <f t="shared" si="4"/>
        <v>0.014278405644620839</v>
      </c>
      <c r="M28" s="14">
        <f t="shared" si="5"/>
        <v>607.5799999999945</v>
      </c>
    </row>
    <row r="29" spans="1:13" ht="15">
      <c r="A29" s="1">
        <v>28</v>
      </c>
      <c r="B29" s="91" t="s">
        <v>120</v>
      </c>
      <c r="C29" s="25">
        <v>16114</v>
      </c>
      <c r="D29" s="54">
        <v>16627</v>
      </c>
      <c r="E29" s="86">
        <v>16608</v>
      </c>
      <c r="F29" s="41">
        <f t="shared" si="0"/>
        <v>0.006218491925845383</v>
      </c>
      <c r="G29" s="41">
        <f t="shared" si="1"/>
        <v>0.030656571925034133</v>
      </c>
      <c r="H29" s="10">
        <f t="shared" si="2"/>
        <v>494</v>
      </c>
      <c r="I29" s="35">
        <f t="shared" si="3"/>
        <v>0.005237211767824013</v>
      </c>
      <c r="J29" s="3">
        <v>16616.68</v>
      </c>
      <c r="K29" s="14">
        <v>16635.13</v>
      </c>
      <c r="L29" s="35">
        <f t="shared" si="4"/>
        <v>0.0011103301020420882</v>
      </c>
      <c r="M29" s="14">
        <f t="shared" si="5"/>
        <v>18.450000000000728</v>
      </c>
    </row>
    <row r="30" spans="1:13" ht="15">
      <c r="A30" s="1">
        <v>29</v>
      </c>
      <c r="B30" s="91" t="s">
        <v>121</v>
      </c>
      <c r="C30" s="25">
        <v>6530</v>
      </c>
      <c r="D30" s="54">
        <v>6927</v>
      </c>
      <c r="E30" s="86">
        <v>6908</v>
      </c>
      <c r="F30" s="41">
        <f t="shared" si="0"/>
        <v>0.0025865451724313526</v>
      </c>
      <c r="G30" s="41">
        <f t="shared" si="1"/>
        <v>0.057886676875957124</v>
      </c>
      <c r="H30" s="10">
        <f t="shared" si="2"/>
        <v>378</v>
      </c>
      <c r="I30" s="35">
        <f t="shared" si="3"/>
        <v>0.004007421150278293</v>
      </c>
      <c r="J30" s="3">
        <v>6963.117</v>
      </c>
      <c r="K30" s="14">
        <v>6910.475</v>
      </c>
      <c r="L30" s="35">
        <f t="shared" si="4"/>
        <v>-0.007560119986494529</v>
      </c>
      <c r="M30" s="14">
        <f t="shared" si="5"/>
        <v>-52.641999999999825</v>
      </c>
    </row>
    <row r="31" spans="1:13" ht="15">
      <c r="A31" s="1">
        <v>30</v>
      </c>
      <c r="B31" s="91" t="s">
        <v>122</v>
      </c>
      <c r="C31" s="25">
        <v>14368</v>
      </c>
      <c r="D31" s="54">
        <v>15008</v>
      </c>
      <c r="E31" s="86">
        <v>15071</v>
      </c>
      <c r="F31" s="41">
        <f t="shared" si="0"/>
        <v>0.005642996857804417</v>
      </c>
      <c r="G31" s="41">
        <f t="shared" si="1"/>
        <v>0.04892817371937639</v>
      </c>
      <c r="H31" s="10">
        <f t="shared" si="2"/>
        <v>703</v>
      </c>
      <c r="I31" s="35">
        <f t="shared" si="3"/>
        <v>0.007452955208057249</v>
      </c>
      <c r="J31" s="3">
        <v>15176.9</v>
      </c>
      <c r="K31" s="14">
        <v>15177.16</v>
      </c>
      <c r="L31" s="35">
        <f t="shared" si="4"/>
        <v>1.713129822297164E-05</v>
      </c>
      <c r="M31" s="14">
        <f t="shared" si="5"/>
        <v>0.2600000000002183</v>
      </c>
    </row>
    <row r="32" spans="1:13" ht="15">
      <c r="A32" s="1">
        <v>31</v>
      </c>
      <c r="B32" s="91" t="s">
        <v>123</v>
      </c>
      <c r="C32" s="25">
        <v>39222</v>
      </c>
      <c r="D32" s="54">
        <v>40951</v>
      </c>
      <c r="E32" s="86">
        <v>41039</v>
      </c>
      <c r="F32" s="41">
        <f t="shared" si="0"/>
        <v>0.015366130186944162</v>
      </c>
      <c r="G32" s="41">
        <f t="shared" si="1"/>
        <v>0.04632604150731732</v>
      </c>
      <c r="H32" s="10">
        <f t="shared" si="2"/>
        <v>1817</v>
      </c>
      <c r="I32" s="35">
        <f t="shared" si="3"/>
        <v>0.01926318579379804</v>
      </c>
      <c r="J32" s="3">
        <v>40970.3</v>
      </c>
      <c r="K32" s="14">
        <v>41066.27</v>
      </c>
      <c r="L32" s="35">
        <f t="shared" si="4"/>
        <v>0.00234242853969812</v>
      </c>
      <c r="M32" s="14">
        <f t="shared" si="5"/>
        <v>95.96999999999389</v>
      </c>
    </row>
    <row r="33" spans="1:13" ht="15">
      <c r="A33" s="1">
        <v>32</v>
      </c>
      <c r="B33" s="91" t="s">
        <v>124</v>
      </c>
      <c r="C33" s="25">
        <v>21525</v>
      </c>
      <c r="D33" s="54">
        <v>22717</v>
      </c>
      <c r="E33" s="86">
        <v>22632</v>
      </c>
      <c r="F33" s="41">
        <f t="shared" si="0"/>
        <v>0.0084740431879656</v>
      </c>
      <c r="G33" s="41">
        <f t="shared" si="1"/>
        <v>0.05142857142857143</v>
      </c>
      <c r="H33" s="10">
        <f t="shared" si="2"/>
        <v>1107</v>
      </c>
      <c r="I33" s="35">
        <f t="shared" si="3"/>
        <v>0.011736019082957858</v>
      </c>
      <c r="J33" s="3">
        <v>22685.66</v>
      </c>
      <c r="K33" s="14">
        <v>22619.45</v>
      </c>
      <c r="L33" s="35">
        <f t="shared" si="4"/>
        <v>-0.0029185838102131095</v>
      </c>
      <c r="M33" s="14">
        <f t="shared" si="5"/>
        <v>-66.20999999999913</v>
      </c>
    </row>
    <row r="34" spans="1:13" ht="15">
      <c r="A34" s="1">
        <v>33</v>
      </c>
      <c r="B34" s="91" t="s">
        <v>125</v>
      </c>
      <c r="C34" s="25">
        <v>51446</v>
      </c>
      <c r="D34" s="54">
        <v>53781</v>
      </c>
      <c r="E34" s="86">
        <v>53900</v>
      </c>
      <c r="F34" s="41">
        <f aca="true" t="shared" si="6" ref="F34:F65">E34/$E$83</f>
        <v>0.020181642268970745</v>
      </c>
      <c r="G34" s="41">
        <f aca="true" t="shared" si="7" ref="G34:G65">(E34-C34)/C34</f>
        <v>0.047700501496715</v>
      </c>
      <c r="H34" s="10">
        <f aca="true" t="shared" si="8" ref="H34:H65">E34-C34</f>
        <v>2454</v>
      </c>
      <c r="I34" s="35">
        <f aca="true" t="shared" si="9" ref="I34:I65">H34/$H$83</f>
        <v>0.02601643254704479</v>
      </c>
      <c r="J34" s="3">
        <v>53464.96</v>
      </c>
      <c r="K34" s="14">
        <v>53661.36</v>
      </c>
      <c r="L34" s="35">
        <f t="shared" si="4"/>
        <v>0.0036734339649744704</v>
      </c>
      <c r="M34" s="14">
        <f t="shared" si="5"/>
        <v>196.40000000000146</v>
      </c>
    </row>
    <row r="35" spans="1:13" ht="15">
      <c r="A35" s="1">
        <v>34</v>
      </c>
      <c r="B35" s="91" t="s">
        <v>126</v>
      </c>
      <c r="C35" s="25">
        <v>297405</v>
      </c>
      <c r="D35" s="54">
        <v>310176</v>
      </c>
      <c r="E35" s="86">
        <v>310654</v>
      </c>
      <c r="F35" s="41">
        <f t="shared" si="6"/>
        <v>0.11631740069433835</v>
      </c>
      <c r="G35" s="41">
        <f t="shared" si="7"/>
        <v>0.044548679410231835</v>
      </c>
      <c r="H35" s="10">
        <f t="shared" si="8"/>
        <v>13249</v>
      </c>
      <c r="I35" s="35">
        <f t="shared" si="9"/>
        <v>0.14046117148157963</v>
      </c>
      <c r="J35" s="3">
        <v>309479.2</v>
      </c>
      <c r="K35" s="14">
        <v>309609.8</v>
      </c>
      <c r="L35" s="35">
        <f t="shared" si="4"/>
        <v>0.00042199928137327716</v>
      </c>
      <c r="M35" s="14">
        <f t="shared" si="5"/>
        <v>130.59999999997672</v>
      </c>
    </row>
    <row r="36" spans="1:13" ht="15">
      <c r="A36" s="1">
        <v>35</v>
      </c>
      <c r="B36" s="91" t="s">
        <v>127</v>
      </c>
      <c r="C36" s="25">
        <v>136425</v>
      </c>
      <c r="D36" s="54">
        <v>140142</v>
      </c>
      <c r="E36" s="86">
        <v>140454</v>
      </c>
      <c r="F36" s="41">
        <f t="shared" si="6"/>
        <v>0.05258984013443445</v>
      </c>
      <c r="G36" s="41">
        <f t="shared" si="7"/>
        <v>0.029532710280373832</v>
      </c>
      <c r="H36" s="10">
        <f t="shared" si="8"/>
        <v>4029</v>
      </c>
      <c r="I36" s="35">
        <f t="shared" si="9"/>
        <v>0.042714020673204345</v>
      </c>
      <c r="J36" s="3">
        <v>139180.1</v>
      </c>
      <c r="K36" s="14">
        <v>139391.2</v>
      </c>
      <c r="L36" s="35">
        <f t="shared" si="4"/>
        <v>0.0015167398212819635</v>
      </c>
      <c r="M36" s="14">
        <f t="shared" si="5"/>
        <v>211.10000000000582</v>
      </c>
    </row>
    <row r="37" spans="1:13" ht="15">
      <c r="A37" s="1">
        <v>36</v>
      </c>
      <c r="B37" s="91" t="s">
        <v>128</v>
      </c>
      <c r="C37" s="25">
        <v>12082</v>
      </c>
      <c r="D37" s="54">
        <v>12461</v>
      </c>
      <c r="E37" s="86">
        <v>12481</v>
      </c>
      <c r="F37" s="41">
        <f t="shared" si="6"/>
        <v>0.004673229631892836</v>
      </c>
      <c r="G37" s="41">
        <f t="shared" si="7"/>
        <v>0.03302433371958285</v>
      </c>
      <c r="H37" s="10">
        <f t="shared" si="8"/>
        <v>399</v>
      </c>
      <c r="I37" s="35">
        <f t="shared" si="9"/>
        <v>0.004230055658627087</v>
      </c>
      <c r="J37" s="3">
        <v>12547.71</v>
      </c>
      <c r="K37" s="14">
        <v>12568.62</v>
      </c>
      <c r="L37" s="35">
        <f t="shared" si="4"/>
        <v>0.0016664395335883341</v>
      </c>
      <c r="M37" s="14">
        <f t="shared" si="5"/>
        <v>20.910000000001673</v>
      </c>
    </row>
    <row r="38" spans="1:13" ht="15">
      <c r="A38" s="1">
        <v>37</v>
      </c>
      <c r="B38" s="91" t="s">
        <v>129</v>
      </c>
      <c r="C38" s="25">
        <v>17202</v>
      </c>
      <c r="D38" s="54">
        <v>17637</v>
      </c>
      <c r="E38" s="86">
        <v>17621</v>
      </c>
      <c r="F38" s="41">
        <f t="shared" si="6"/>
        <v>0.00659778698370192</v>
      </c>
      <c r="G38" s="41">
        <f t="shared" si="7"/>
        <v>0.024357632833391468</v>
      </c>
      <c r="H38" s="10">
        <f t="shared" si="8"/>
        <v>419</v>
      </c>
      <c r="I38" s="35">
        <f t="shared" si="9"/>
        <v>0.004442088523721177</v>
      </c>
      <c r="J38" s="3">
        <v>17541.86</v>
      </c>
      <c r="K38" s="14">
        <v>17614.37</v>
      </c>
      <c r="L38" s="35">
        <f t="shared" si="4"/>
        <v>0.004133541141019162</v>
      </c>
      <c r="M38" s="14">
        <f t="shared" si="5"/>
        <v>72.5099999999984</v>
      </c>
    </row>
    <row r="39" spans="1:13" ht="15">
      <c r="A39" s="1">
        <v>38</v>
      </c>
      <c r="B39" s="91" t="s">
        <v>130</v>
      </c>
      <c r="C39" s="25">
        <v>42288</v>
      </c>
      <c r="D39" s="54">
        <v>42923</v>
      </c>
      <c r="E39" s="86">
        <v>43055</v>
      </c>
      <c r="F39" s="41">
        <f t="shared" si="6"/>
        <v>0.016120976027653718</v>
      </c>
      <c r="G39" s="41">
        <f t="shared" si="7"/>
        <v>0.018137533106318576</v>
      </c>
      <c r="H39" s="10">
        <f t="shared" si="8"/>
        <v>767</v>
      </c>
      <c r="I39" s="35">
        <f t="shared" si="9"/>
        <v>0.008131460376358335</v>
      </c>
      <c r="J39" s="3">
        <v>43111.49</v>
      </c>
      <c r="K39" s="14">
        <v>43211.53</v>
      </c>
      <c r="L39" s="35">
        <f t="shared" si="4"/>
        <v>0.002320495069875824</v>
      </c>
      <c r="M39" s="14">
        <f t="shared" si="5"/>
        <v>100.04000000000087</v>
      </c>
    </row>
    <row r="40" spans="1:13" ht="15">
      <c r="A40" s="1">
        <v>39</v>
      </c>
      <c r="B40" s="91" t="s">
        <v>131</v>
      </c>
      <c r="C40" s="25">
        <v>12629</v>
      </c>
      <c r="D40" s="54">
        <v>12883</v>
      </c>
      <c r="E40" s="86">
        <v>12913</v>
      </c>
      <c r="F40" s="41">
        <f t="shared" si="6"/>
        <v>0.004834982312044884</v>
      </c>
      <c r="G40" s="41">
        <f t="shared" si="7"/>
        <v>0.022487924617942828</v>
      </c>
      <c r="H40" s="10">
        <f t="shared" si="8"/>
        <v>284</v>
      </c>
      <c r="I40" s="35">
        <f t="shared" si="9"/>
        <v>0.0030108666843360722</v>
      </c>
      <c r="J40" s="3">
        <v>12976.08</v>
      </c>
      <c r="K40" s="14">
        <v>13009.09</v>
      </c>
      <c r="L40" s="35">
        <f t="shared" si="4"/>
        <v>0.0025439115665131704</v>
      </c>
      <c r="M40" s="14">
        <f t="shared" si="5"/>
        <v>33.01000000000022</v>
      </c>
    </row>
    <row r="41" spans="1:13" ht="15">
      <c r="A41" s="1">
        <v>40</v>
      </c>
      <c r="B41" s="91" t="s">
        <v>132</v>
      </c>
      <c r="C41" s="25">
        <v>10738</v>
      </c>
      <c r="D41" s="54">
        <v>11260</v>
      </c>
      <c r="E41" s="86">
        <v>11260</v>
      </c>
      <c r="F41" s="41">
        <f t="shared" si="6"/>
        <v>0.00421605365396309</v>
      </c>
      <c r="G41" s="41">
        <f t="shared" si="7"/>
        <v>0.04861240454460793</v>
      </c>
      <c r="H41" s="10">
        <f t="shared" si="8"/>
        <v>522</v>
      </c>
      <c r="I41" s="35">
        <f t="shared" si="9"/>
        <v>0.005534057778955738</v>
      </c>
      <c r="J41" s="3">
        <v>11199.3</v>
      </c>
      <c r="K41" s="14">
        <v>11219.67</v>
      </c>
      <c r="L41" s="35">
        <f t="shared" si="4"/>
        <v>0.0018188636789800078</v>
      </c>
      <c r="M41" s="14">
        <f t="shared" si="5"/>
        <v>20.3700000000008</v>
      </c>
    </row>
    <row r="42" spans="1:13" ht="15">
      <c r="A42" s="1">
        <v>41</v>
      </c>
      <c r="B42" s="91" t="s">
        <v>133</v>
      </c>
      <c r="C42" s="25">
        <v>48422</v>
      </c>
      <c r="D42" s="54">
        <v>50237</v>
      </c>
      <c r="E42" s="86">
        <v>50282</v>
      </c>
      <c r="F42" s="41">
        <f t="shared" si="6"/>
        <v>0.018826963572697347</v>
      </c>
      <c r="G42" s="41">
        <f t="shared" si="7"/>
        <v>0.03841229193341869</v>
      </c>
      <c r="H42" s="10">
        <f t="shared" si="8"/>
        <v>1860</v>
      </c>
      <c r="I42" s="35">
        <f t="shared" si="9"/>
        <v>0.01971905645375033</v>
      </c>
      <c r="J42" s="3">
        <v>50207.81</v>
      </c>
      <c r="K42" s="14">
        <v>50214.11</v>
      </c>
      <c r="L42" s="35">
        <f t="shared" si="4"/>
        <v>0.00012547848631523485</v>
      </c>
      <c r="M42" s="14">
        <f t="shared" si="5"/>
        <v>6.30000000000291</v>
      </c>
    </row>
    <row r="43" spans="1:13" ht="15">
      <c r="A43" s="1">
        <v>42</v>
      </c>
      <c r="B43" s="91" t="s">
        <v>134</v>
      </c>
      <c r="C43" s="25">
        <v>64440</v>
      </c>
      <c r="D43" s="54">
        <v>67053</v>
      </c>
      <c r="E43" s="86">
        <v>67331</v>
      </c>
      <c r="F43" s="41">
        <f t="shared" si="6"/>
        <v>0.025210578026197944</v>
      </c>
      <c r="G43" s="41">
        <f t="shared" si="7"/>
        <v>0.04486343885785227</v>
      </c>
      <c r="H43" s="10">
        <f t="shared" si="8"/>
        <v>2891</v>
      </c>
      <c r="I43" s="35">
        <f t="shared" si="9"/>
        <v>0.03064935064935065</v>
      </c>
      <c r="J43" s="3">
        <v>67039.77</v>
      </c>
      <c r="K43" s="14">
        <v>67151.22</v>
      </c>
      <c r="L43" s="35">
        <f t="shared" si="4"/>
        <v>0.0016624460376280688</v>
      </c>
      <c r="M43" s="14">
        <f t="shared" si="5"/>
        <v>111.44999999999709</v>
      </c>
    </row>
    <row r="44" spans="1:13" ht="15">
      <c r="A44" s="1">
        <v>43</v>
      </c>
      <c r="B44" s="91" t="s">
        <v>135</v>
      </c>
      <c r="C44" s="25">
        <v>20020</v>
      </c>
      <c r="D44" s="54">
        <v>20540</v>
      </c>
      <c r="E44" s="86">
        <v>20521</v>
      </c>
      <c r="F44" s="41">
        <f t="shared" si="6"/>
        <v>0.007683626734722609</v>
      </c>
      <c r="G44" s="41">
        <f t="shared" si="7"/>
        <v>0.025024975024975023</v>
      </c>
      <c r="H44" s="10">
        <f t="shared" si="8"/>
        <v>501</v>
      </c>
      <c r="I44" s="35">
        <f t="shared" si="9"/>
        <v>0.005311423270606944</v>
      </c>
      <c r="J44" s="3">
        <v>20516.78</v>
      </c>
      <c r="K44" s="14">
        <v>20619.02</v>
      </c>
      <c r="L44" s="35">
        <f t="shared" si="4"/>
        <v>0.004983238110463806</v>
      </c>
      <c r="M44" s="14">
        <f t="shared" si="5"/>
        <v>102.2400000000016</v>
      </c>
    </row>
    <row r="45" spans="1:13" ht="15">
      <c r="A45" s="1">
        <v>44</v>
      </c>
      <c r="B45" s="91" t="s">
        <v>136</v>
      </c>
      <c r="C45" s="25">
        <v>34575</v>
      </c>
      <c r="D45" s="54">
        <v>34686</v>
      </c>
      <c r="E45" s="86">
        <v>34780</v>
      </c>
      <c r="F45" s="41">
        <f t="shared" si="6"/>
        <v>0.013022588462241233</v>
      </c>
      <c r="G45" s="41">
        <f t="shared" si="7"/>
        <v>0.0059291395516992045</v>
      </c>
      <c r="H45" s="10">
        <f t="shared" si="8"/>
        <v>205</v>
      </c>
      <c r="I45" s="35">
        <f t="shared" si="9"/>
        <v>0.0021733368672144184</v>
      </c>
      <c r="J45" s="3">
        <v>34524.51</v>
      </c>
      <c r="K45" s="14">
        <v>34695.61</v>
      </c>
      <c r="L45" s="35">
        <f t="shared" si="4"/>
        <v>0.0049558994465091185</v>
      </c>
      <c r="M45" s="14">
        <f t="shared" si="5"/>
        <v>171.09999999999854</v>
      </c>
    </row>
    <row r="46" spans="1:13" ht="15">
      <c r="A46" s="1">
        <v>45</v>
      </c>
      <c r="B46" s="91" t="s">
        <v>137</v>
      </c>
      <c r="C46" s="25">
        <v>37382</v>
      </c>
      <c r="D46" s="54">
        <v>39278</v>
      </c>
      <c r="E46" s="86">
        <v>39255</v>
      </c>
      <c r="F46" s="41">
        <f t="shared" si="6"/>
        <v>0.014698151526316263</v>
      </c>
      <c r="G46" s="41">
        <f t="shared" si="7"/>
        <v>0.05010432828634102</v>
      </c>
      <c r="H46" s="10">
        <f t="shared" si="8"/>
        <v>1873</v>
      </c>
      <c r="I46" s="35">
        <f t="shared" si="9"/>
        <v>0.01985687781606149</v>
      </c>
      <c r="J46" s="3">
        <v>39240.02</v>
      </c>
      <c r="K46" s="14">
        <v>39313.37</v>
      </c>
      <c r="L46" s="35">
        <f t="shared" si="4"/>
        <v>0.0018692651023115132</v>
      </c>
      <c r="M46" s="14">
        <f t="shared" si="5"/>
        <v>73.35000000000582</v>
      </c>
    </row>
    <row r="47" spans="1:13" ht="15">
      <c r="A47" s="1">
        <v>46</v>
      </c>
      <c r="B47" s="91" t="s">
        <v>138</v>
      </c>
      <c r="C47" s="25">
        <v>29659</v>
      </c>
      <c r="D47" s="54">
        <v>31737</v>
      </c>
      <c r="E47" s="86">
        <v>31745</v>
      </c>
      <c r="F47" s="41">
        <f t="shared" si="6"/>
        <v>0.01188620099867303</v>
      </c>
      <c r="G47" s="41">
        <f t="shared" si="7"/>
        <v>0.07033278262921878</v>
      </c>
      <c r="H47" s="10">
        <f t="shared" si="8"/>
        <v>2086</v>
      </c>
      <c r="I47" s="35">
        <f t="shared" si="9"/>
        <v>0.022115027829313544</v>
      </c>
      <c r="J47" s="3">
        <v>31756.34</v>
      </c>
      <c r="K47" s="14">
        <v>31771.95</v>
      </c>
      <c r="L47" s="35">
        <f t="shared" si="4"/>
        <v>0.0004915553870502892</v>
      </c>
      <c r="M47" s="14">
        <f t="shared" si="5"/>
        <v>15.610000000000582</v>
      </c>
    </row>
    <row r="48" spans="1:13" ht="15">
      <c r="A48" s="1">
        <v>47</v>
      </c>
      <c r="B48" s="91" t="s">
        <v>139</v>
      </c>
      <c r="C48" s="25">
        <v>21945</v>
      </c>
      <c r="D48" s="54">
        <v>22505</v>
      </c>
      <c r="E48" s="86">
        <v>22629</v>
      </c>
      <c r="F48" s="41">
        <f t="shared" si="6"/>
        <v>0.008472919905464544</v>
      </c>
      <c r="G48" s="41">
        <f t="shared" si="7"/>
        <v>0.03116883116883117</v>
      </c>
      <c r="H48" s="10">
        <f t="shared" si="8"/>
        <v>684</v>
      </c>
      <c r="I48" s="35">
        <f t="shared" si="9"/>
        <v>0.007251523986217864</v>
      </c>
      <c r="J48" s="3">
        <v>22548.72</v>
      </c>
      <c r="K48" s="14">
        <v>22610.36</v>
      </c>
      <c r="L48" s="35">
        <f t="shared" si="4"/>
        <v>0.002733636321706927</v>
      </c>
      <c r="M48" s="14">
        <f t="shared" si="5"/>
        <v>61.63999999999942</v>
      </c>
    </row>
    <row r="49" spans="1:13" ht="15">
      <c r="A49" s="1">
        <v>48</v>
      </c>
      <c r="B49" s="91" t="s">
        <v>140</v>
      </c>
      <c r="C49" s="25">
        <v>31249</v>
      </c>
      <c r="D49" s="54">
        <v>32519</v>
      </c>
      <c r="E49" s="86">
        <v>32519</v>
      </c>
      <c r="F49" s="41">
        <f t="shared" si="6"/>
        <v>0.012176007883945447</v>
      </c>
      <c r="G49" s="41">
        <f t="shared" si="7"/>
        <v>0.04064130052161669</v>
      </c>
      <c r="H49" s="10">
        <f t="shared" si="8"/>
        <v>1270</v>
      </c>
      <c r="I49" s="35">
        <f t="shared" si="9"/>
        <v>0.013464086933474688</v>
      </c>
      <c r="J49" s="3">
        <v>32442.03</v>
      </c>
      <c r="K49" s="14">
        <v>32559.6</v>
      </c>
      <c r="L49" s="35">
        <f t="shared" si="4"/>
        <v>0.00362400256704034</v>
      </c>
      <c r="M49" s="14">
        <f t="shared" si="5"/>
        <v>117.56999999999971</v>
      </c>
    </row>
    <row r="50" spans="1:13" ht="15">
      <c r="A50" s="1">
        <v>49</v>
      </c>
      <c r="B50" s="91" t="s">
        <v>141</v>
      </c>
      <c r="C50" s="25">
        <v>12807</v>
      </c>
      <c r="D50" s="54">
        <v>12906</v>
      </c>
      <c r="E50" s="86">
        <v>12921</v>
      </c>
      <c r="F50" s="41">
        <f t="shared" si="6"/>
        <v>0.004837977732047699</v>
      </c>
      <c r="G50" s="41">
        <f t="shared" si="7"/>
        <v>0.00890138205668775</v>
      </c>
      <c r="H50" s="10">
        <f t="shared" si="8"/>
        <v>114</v>
      </c>
      <c r="I50" s="35">
        <f t="shared" si="9"/>
        <v>0.0012085873310363107</v>
      </c>
      <c r="J50" s="3">
        <v>12963.64</v>
      </c>
      <c r="K50" s="14">
        <v>12917.75</v>
      </c>
      <c r="L50" s="35">
        <f t="shared" si="4"/>
        <v>-0.003539900830322303</v>
      </c>
      <c r="M50" s="14">
        <f t="shared" si="5"/>
        <v>-45.88999999999942</v>
      </c>
    </row>
    <row r="51" spans="1:13" ht="15">
      <c r="A51" s="1">
        <v>50</v>
      </c>
      <c r="B51" s="91" t="s">
        <v>142</v>
      </c>
      <c r="C51" s="25">
        <v>10825</v>
      </c>
      <c r="D51" s="54">
        <v>11246</v>
      </c>
      <c r="E51" s="86">
        <v>11259</v>
      </c>
      <c r="F51" s="41">
        <f t="shared" si="6"/>
        <v>0.004215679226462738</v>
      </c>
      <c r="G51" s="41">
        <f t="shared" si="7"/>
        <v>0.040092378752886834</v>
      </c>
      <c r="H51" s="10">
        <f t="shared" si="8"/>
        <v>434</v>
      </c>
      <c r="I51" s="35">
        <f t="shared" si="9"/>
        <v>0.004601113172541744</v>
      </c>
      <c r="J51" s="3">
        <v>11213.91</v>
      </c>
      <c r="K51" s="14">
        <v>11239.03</v>
      </c>
      <c r="L51" s="35">
        <f t="shared" si="4"/>
        <v>0.0022400750496482315</v>
      </c>
      <c r="M51" s="14">
        <f t="shared" si="5"/>
        <v>25.1200000000008</v>
      </c>
    </row>
    <row r="52" spans="1:13" ht="15">
      <c r="A52" s="1">
        <v>51</v>
      </c>
      <c r="B52" s="91" t="s">
        <v>143</v>
      </c>
      <c r="C52" s="25">
        <v>13097</v>
      </c>
      <c r="D52" s="54">
        <v>13716</v>
      </c>
      <c r="E52" s="86">
        <v>13803</v>
      </c>
      <c r="F52" s="41">
        <f t="shared" si="6"/>
        <v>0.005168222787358129</v>
      </c>
      <c r="G52" s="41">
        <f t="shared" si="7"/>
        <v>0.05390547453615332</v>
      </c>
      <c r="H52" s="10">
        <f t="shared" si="8"/>
        <v>706</v>
      </c>
      <c r="I52" s="35">
        <f t="shared" si="9"/>
        <v>0.007484760137821362</v>
      </c>
      <c r="J52" s="3">
        <v>13639.85</v>
      </c>
      <c r="K52" s="14">
        <v>13697.92</v>
      </c>
      <c r="L52" s="35">
        <f t="shared" si="4"/>
        <v>0.004257378196974286</v>
      </c>
      <c r="M52" s="14">
        <f t="shared" si="5"/>
        <v>58.06999999999971</v>
      </c>
    </row>
    <row r="53" spans="1:13" ht="15">
      <c r="A53" s="1">
        <v>52</v>
      </c>
      <c r="B53" s="91" t="s">
        <v>144</v>
      </c>
      <c r="C53" s="25">
        <v>22021</v>
      </c>
      <c r="D53" s="54">
        <v>22804</v>
      </c>
      <c r="E53" s="86">
        <v>22790</v>
      </c>
      <c r="F53" s="41">
        <f t="shared" si="6"/>
        <v>0.00853320273302121</v>
      </c>
      <c r="G53" s="41">
        <f t="shared" si="7"/>
        <v>0.03492121157077335</v>
      </c>
      <c r="H53" s="10">
        <f t="shared" si="8"/>
        <v>769</v>
      </c>
      <c r="I53" s="35">
        <f t="shared" si="9"/>
        <v>0.008152663662867744</v>
      </c>
      <c r="J53" s="3">
        <v>22769.96</v>
      </c>
      <c r="K53" s="14">
        <v>22752.1</v>
      </c>
      <c r="L53" s="35">
        <f t="shared" si="4"/>
        <v>-0.0007843667709561449</v>
      </c>
      <c r="M53" s="14">
        <f t="shared" si="5"/>
        <v>-17.860000000000582</v>
      </c>
    </row>
    <row r="54" spans="1:13" ht="15">
      <c r="A54" s="1">
        <v>53</v>
      </c>
      <c r="B54" s="91" t="s">
        <v>145</v>
      </c>
      <c r="C54" s="25">
        <v>13565</v>
      </c>
      <c r="D54" s="54">
        <v>14399</v>
      </c>
      <c r="E54" s="86">
        <v>14532</v>
      </c>
      <c r="F54" s="41">
        <f t="shared" si="6"/>
        <v>0.005441180435114709</v>
      </c>
      <c r="G54" s="41">
        <f t="shared" si="7"/>
        <v>0.07128639882049392</v>
      </c>
      <c r="H54" s="10">
        <f t="shared" si="8"/>
        <v>967</v>
      </c>
      <c r="I54" s="35">
        <f t="shared" si="9"/>
        <v>0.010251789027299231</v>
      </c>
      <c r="J54" s="3">
        <v>14377.24</v>
      </c>
      <c r="K54" s="14">
        <v>14519.88</v>
      </c>
      <c r="L54" s="35">
        <f t="shared" si="4"/>
        <v>0.009921236621215157</v>
      </c>
      <c r="M54" s="14">
        <f t="shared" si="5"/>
        <v>142.63999999999942</v>
      </c>
    </row>
    <row r="55" spans="1:13" ht="15">
      <c r="A55" s="1">
        <v>54</v>
      </c>
      <c r="B55" s="91" t="s">
        <v>146</v>
      </c>
      <c r="C55" s="25">
        <v>25533</v>
      </c>
      <c r="D55" s="54">
        <v>26759</v>
      </c>
      <c r="E55" s="86">
        <v>26781</v>
      </c>
      <c r="F55" s="41">
        <f t="shared" si="6"/>
        <v>0.01002754288692589</v>
      </c>
      <c r="G55" s="41">
        <f t="shared" si="7"/>
        <v>0.048877922688285745</v>
      </c>
      <c r="H55" s="10">
        <f t="shared" si="8"/>
        <v>1248</v>
      </c>
      <c r="I55" s="35">
        <f t="shared" si="9"/>
        <v>0.01323085078187119</v>
      </c>
      <c r="J55" s="3">
        <v>26840.6</v>
      </c>
      <c r="K55" s="14">
        <v>26831.67</v>
      </c>
      <c r="L55" s="35">
        <f t="shared" si="4"/>
        <v>-0.00033270493208051576</v>
      </c>
      <c r="M55" s="14">
        <f t="shared" si="5"/>
        <v>-8.930000000000291</v>
      </c>
    </row>
    <row r="56" spans="1:13" ht="15">
      <c r="A56" s="1">
        <v>55</v>
      </c>
      <c r="B56" s="91" t="s">
        <v>147</v>
      </c>
      <c r="C56" s="25">
        <v>45837</v>
      </c>
      <c r="D56" s="54">
        <v>47844</v>
      </c>
      <c r="E56" s="86">
        <v>47888</v>
      </c>
      <c r="F56" s="41">
        <f t="shared" si="6"/>
        <v>0.01793058413685475</v>
      </c>
      <c r="G56" s="41">
        <f t="shared" si="7"/>
        <v>0.04474551126818945</v>
      </c>
      <c r="H56" s="10">
        <f t="shared" si="8"/>
        <v>2051</v>
      </c>
      <c r="I56" s="35">
        <f t="shared" si="9"/>
        <v>0.021743970315398885</v>
      </c>
      <c r="J56" s="3">
        <v>47689.04</v>
      </c>
      <c r="K56" s="14">
        <v>47764.81</v>
      </c>
      <c r="L56" s="35">
        <f t="shared" si="4"/>
        <v>0.001588834667252618</v>
      </c>
      <c r="M56" s="14">
        <f t="shared" si="5"/>
        <v>75.7699999999968</v>
      </c>
    </row>
    <row r="57" spans="1:13" ht="15">
      <c r="A57" s="1">
        <v>56</v>
      </c>
      <c r="B57" s="91" t="s">
        <v>148</v>
      </c>
      <c r="C57" s="25">
        <v>13299</v>
      </c>
      <c r="D57" s="54">
        <v>13531</v>
      </c>
      <c r="E57" s="86">
        <v>13523</v>
      </c>
      <c r="F57" s="41">
        <f t="shared" si="6"/>
        <v>0.00506338308725958</v>
      </c>
      <c r="G57" s="41">
        <f t="shared" si="7"/>
        <v>0.01684337168208136</v>
      </c>
      <c r="H57" s="10">
        <f t="shared" si="8"/>
        <v>224</v>
      </c>
      <c r="I57" s="35">
        <f t="shared" si="9"/>
        <v>0.002374768089053803</v>
      </c>
      <c r="J57" s="3">
        <v>13578.22</v>
      </c>
      <c r="K57" s="14">
        <v>13615.17</v>
      </c>
      <c r="L57" s="35">
        <f t="shared" si="4"/>
        <v>0.002721269798250487</v>
      </c>
      <c r="M57" s="14">
        <f t="shared" si="5"/>
        <v>36.95000000000073</v>
      </c>
    </row>
    <row r="58" spans="1:13" ht="15">
      <c r="A58" s="1">
        <v>57</v>
      </c>
      <c r="B58" s="91" t="s">
        <v>149</v>
      </c>
      <c r="C58" s="25">
        <v>9517</v>
      </c>
      <c r="D58" s="54">
        <v>9580</v>
      </c>
      <c r="E58" s="86">
        <v>9575</v>
      </c>
      <c r="F58" s="41">
        <f t="shared" si="6"/>
        <v>0.003585143315870035</v>
      </c>
      <c r="G58" s="41">
        <f t="shared" si="7"/>
        <v>0.006094357465587895</v>
      </c>
      <c r="H58" s="10">
        <f t="shared" si="8"/>
        <v>58</v>
      </c>
      <c r="I58" s="35">
        <f t="shared" si="9"/>
        <v>0.0006148953087728598</v>
      </c>
      <c r="J58" s="3">
        <v>9511.493</v>
      </c>
      <c r="K58" s="14">
        <v>9538.576</v>
      </c>
      <c r="L58" s="35">
        <f t="shared" si="4"/>
        <v>0.0028473973539168583</v>
      </c>
      <c r="M58" s="14">
        <f t="shared" si="5"/>
        <v>27.08299999999872</v>
      </c>
    </row>
    <row r="59" spans="1:13" ht="15">
      <c r="A59" s="1">
        <v>58</v>
      </c>
      <c r="B59" s="91" t="s">
        <v>150</v>
      </c>
      <c r="C59" s="25">
        <v>27237</v>
      </c>
      <c r="D59" s="54">
        <v>27435</v>
      </c>
      <c r="E59" s="86">
        <v>27439</v>
      </c>
      <c r="F59" s="41">
        <f t="shared" si="6"/>
        <v>0.010273916182157481</v>
      </c>
      <c r="G59" s="41">
        <f t="shared" si="7"/>
        <v>0.0074163821272533684</v>
      </c>
      <c r="H59" s="10">
        <f t="shared" si="8"/>
        <v>202</v>
      </c>
      <c r="I59" s="35">
        <f t="shared" si="9"/>
        <v>0.002141531937450305</v>
      </c>
      <c r="J59" s="3">
        <v>27383.38</v>
      </c>
      <c r="K59" s="14">
        <v>27305.2</v>
      </c>
      <c r="L59" s="35">
        <f t="shared" si="4"/>
        <v>-0.0028550164369774765</v>
      </c>
      <c r="M59" s="14">
        <f t="shared" si="5"/>
        <v>-78.18000000000029</v>
      </c>
    </row>
    <row r="60" spans="1:13" ht="15">
      <c r="A60" s="1">
        <v>59</v>
      </c>
      <c r="B60" s="91" t="s">
        <v>151</v>
      </c>
      <c r="C60" s="25">
        <v>22632</v>
      </c>
      <c r="D60" s="54">
        <v>23048</v>
      </c>
      <c r="E60" s="86">
        <v>23381</v>
      </c>
      <c r="F60" s="41">
        <f t="shared" si="6"/>
        <v>0.00875448938572922</v>
      </c>
      <c r="G60" s="41">
        <f t="shared" si="7"/>
        <v>0.03309473312124426</v>
      </c>
      <c r="H60" s="10">
        <f t="shared" si="8"/>
        <v>749</v>
      </c>
      <c r="I60" s="35">
        <f t="shared" si="9"/>
        <v>0.007940630797773655</v>
      </c>
      <c r="J60" s="3">
        <v>23345.57</v>
      </c>
      <c r="K60" s="14">
        <v>23445.61</v>
      </c>
      <c r="L60" s="35">
        <f t="shared" si="4"/>
        <v>0.004285181299921179</v>
      </c>
      <c r="M60" s="14">
        <f t="shared" si="5"/>
        <v>100.04000000000087</v>
      </c>
    </row>
    <row r="61" spans="1:13" ht="15">
      <c r="A61" s="1">
        <v>60</v>
      </c>
      <c r="B61" s="91" t="s">
        <v>152</v>
      </c>
      <c r="C61" s="25">
        <v>22796</v>
      </c>
      <c r="D61" s="54">
        <v>23255</v>
      </c>
      <c r="E61" s="86">
        <v>23229</v>
      </c>
      <c r="F61" s="41">
        <f t="shared" si="6"/>
        <v>0.008697576405675722</v>
      </c>
      <c r="G61" s="41">
        <f t="shared" si="7"/>
        <v>0.018994560449201614</v>
      </c>
      <c r="H61" s="10">
        <f t="shared" si="8"/>
        <v>433</v>
      </c>
      <c r="I61" s="35">
        <f t="shared" si="9"/>
        <v>0.00459051152928704</v>
      </c>
      <c r="J61" s="3">
        <v>23272.49</v>
      </c>
      <c r="K61" s="14">
        <v>23281.09</v>
      </c>
      <c r="L61" s="35">
        <f t="shared" si="4"/>
        <v>0.0003695350175249208</v>
      </c>
      <c r="M61" s="14">
        <f t="shared" si="5"/>
        <v>8.599999999998545</v>
      </c>
    </row>
    <row r="62" spans="1:13" ht="15">
      <c r="A62" s="1">
        <v>61</v>
      </c>
      <c r="B62" s="91" t="s">
        <v>153</v>
      </c>
      <c r="C62" s="25">
        <v>33587</v>
      </c>
      <c r="D62" s="54">
        <v>34829</v>
      </c>
      <c r="E62" s="86">
        <v>34813</v>
      </c>
      <c r="F62" s="41">
        <f t="shared" si="6"/>
        <v>0.013034944569752847</v>
      </c>
      <c r="G62" s="41">
        <f t="shared" si="7"/>
        <v>0.03650221812010599</v>
      </c>
      <c r="H62" s="10">
        <f t="shared" si="8"/>
        <v>1226</v>
      </c>
      <c r="I62" s="35">
        <f t="shared" si="9"/>
        <v>0.012997614630267692</v>
      </c>
      <c r="J62" s="3">
        <v>34767.63</v>
      </c>
      <c r="K62" s="14">
        <v>34838.29</v>
      </c>
      <c r="L62" s="35">
        <f t="shared" si="4"/>
        <v>0.0020323502062120284</v>
      </c>
      <c r="M62" s="14">
        <f t="shared" si="5"/>
        <v>70.66000000000349</v>
      </c>
    </row>
    <row r="63" spans="1:13" ht="15">
      <c r="A63" s="1">
        <v>62</v>
      </c>
      <c r="B63" s="91" t="s">
        <v>154</v>
      </c>
      <c r="C63" s="25">
        <v>8616</v>
      </c>
      <c r="D63" s="54">
        <v>8676</v>
      </c>
      <c r="E63" s="86">
        <v>8713</v>
      </c>
      <c r="F63" s="41">
        <f t="shared" si="6"/>
        <v>0.0032623868105666437</v>
      </c>
      <c r="G63" s="41">
        <f t="shared" si="7"/>
        <v>0.011258124419684308</v>
      </c>
      <c r="H63" s="10">
        <f t="shared" si="8"/>
        <v>97</v>
      </c>
      <c r="I63" s="35">
        <f t="shared" si="9"/>
        <v>0.0010283593957063344</v>
      </c>
      <c r="J63" s="3">
        <v>8937.952</v>
      </c>
      <c r="K63" s="14">
        <v>8966.622</v>
      </c>
      <c r="L63" s="35">
        <f t="shared" si="4"/>
        <v>0.0032076699449717426</v>
      </c>
      <c r="M63" s="14">
        <f t="shared" si="5"/>
        <v>28.670000000000073</v>
      </c>
    </row>
    <row r="64" spans="1:13" ht="15">
      <c r="A64" s="1">
        <v>63</v>
      </c>
      <c r="B64" s="91" t="s">
        <v>155</v>
      </c>
      <c r="C64" s="25">
        <v>36039</v>
      </c>
      <c r="D64" s="54">
        <v>37916</v>
      </c>
      <c r="E64" s="86">
        <v>38072</v>
      </c>
      <c r="F64" s="41">
        <f t="shared" si="6"/>
        <v>0.014255203793399892</v>
      </c>
      <c r="G64" s="41">
        <f t="shared" si="7"/>
        <v>0.056411110186187184</v>
      </c>
      <c r="H64" s="10">
        <f t="shared" si="8"/>
        <v>2033</v>
      </c>
      <c r="I64" s="35">
        <f t="shared" si="9"/>
        <v>0.021553140736814205</v>
      </c>
      <c r="J64" s="3">
        <v>38174.92</v>
      </c>
      <c r="K64" s="14">
        <v>37897.5</v>
      </c>
      <c r="L64" s="35">
        <f t="shared" si="4"/>
        <v>-0.007267074822946538</v>
      </c>
      <c r="M64" s="14">
        <f t="shared" si="5"/>
        <v>-277.41999999999825</v>
      </c>
    </row>
    <row r="65" spans="1:13" ht="15">
      <c r="A65" s="1">
        <v>64</v>
      </c>
      <c r="B65" s="91" t="s">
        <v>156</v>
      </c>
      <c r="C65" s="25">
        <v>11504</v>
      </c>
      <c r="D65" s="54">
        <v>12028</v>
      </c>
      <c r="E65" s="86">
        <v>12041</v>
      </c>
      <c r="F65" s="41">
        <f t="shared" si="6"/>
        <v>0.004508481531737973</v>
      </c>
      <c r="G65" s="41">
        <f t="shared" si="7"/>
        <v>0.04667941585535466</v>
      </c>
      <c r="H65" s="10">
        <f t="shared" si="8"/>
        <v>537</v>
      </c>
      <c r="I65" s="35">
        <f t="shared" si="9"/>
        <v>0.005693082427776305</v>
      </c>
      <c r="J65" s="3">
        <v>12042.45</v>
      </c>
      <c r="K65" s="14">
        <v>12081.66</v>
      </c>
      <c r="L65" s="35">
        <f t="shared" si="4"/>
        <v>0.003255981963802974</v>
      </c>
      <c r="M65" s="14">
        <f t="shared" si="5"/>
        <v>39.20999999999913</v>
      </c>
    </row>
    <row r="66" spans="1:13" ht="15">
      <c r="A66" s="1">
        <v>65</v>
      </c>
      <c r="B66" s="91" t="s">
        <v>157</v>
      </c>
      <c r="C66" s="25">
        <v>31013</v>
      </c>
      <c r="D66" s="54">
        <v>31026</v>
      </c>
      <c r="E66" s="86">
        <v>31247</v>
      </c>
      <c r="F66" s="41">
        <f aca="true" t="shared" si="10" ref="F66:F82">E66/$E$83</f>
        <v>0.011699736103497753</v>
      </c>
      <c r="G66" s="41">
        <f aca="true" t="shared" si="11" ref="G66:G82">(E66-C66)/C66</f>
        <v>0.007545222971012156</v>
      </c>
      <c r="H66" s="10">
        <f aca="true" t="shared" si="12" ref="H66:H82">E66-C66</f>
        <v>234</v>
      </c>
      <c r="I66" s="35">
        <f aca="true" t="shared" si="13" ref="I66:I82">H66/$H$83</f>
        <v>0.0024807845216008482</v>
      </c>
      <c r="J66" s="3">
        <v>30929.12</v>
      </c>
      <c r="K66" s="14">
        <v>31143.42</v>
      </c>
      <c r="L66" s="35">
        <f t="shared" si="4"/>
        <v>0.006928745467054972</v>
      </c>
      <c r="M66" s="14">
        <f t="shared" si="5"/>
        <v>214.29999999999927</v>
      </c>
    </row>
    <row r="67" spans="1:13" ht="15">
      <c r="A67" s="1">
        <v>66</v>
      </c>
      <c r="B67" s="91" t="s">
        <v>158</v>
      </c>
      <c r="C67" s="25">
        <v>17358</v>
      </c>
      <c r="D67" s="54">
        <v>18278</v>
      </c>
      <c r="E67" s="86">
        <v>18349</v>
      </c>
      <c r="F67" s="41">
        <f t="shared" si="10"/>
        <v>0.006870370203958148</v>
      </c>
      <c r="G67" s="41">
        <f t="shared" si="11"/>
        <v>0.05709183085608941</v>
      </c>
      <c r="H67" s="10">
        <f t="shared" si="12"/>
        <v>991</v>
      </c>
      <c r="I67" s="35">
        <f t="shared" si="13"/>
        <v>0.010506228465412139</v>
      </c>
      <c r="J67" s="3">
        <v>18189.95</v>
      </c>
      <c r="K67" s="14">
        <v>18235.49</v>
      </c>
      <c r="L67" s="35">
        <f aca="true" t="shared" si="14" ref="L67:L83">(K67-J67)/J67</f>
        <v>0.0025035802737226253</v>
      </c>
      <c r="M67" s="14">
        <f aca="true" t="shared" si="15" ref="M67:M83">K67-J67</f>
        <v>45.54000000000087</v>
      </c>
    </row>
    <row r="68" spans="1:13" ht="15">
      <c r="A68" s="1">
        <v>67</v>
      </c>
      <c r="B68" s="91" t="s">
        <v>159</v>
      </c>
      <c r="C68" s="25">
        <v>21007</v>
      </c>
      <c r="D68" s="54">
        <v>21398</v>
      </c>
      <c r="E68" s="86">
        <v>21650</v>
      </c>
      <c r="F68" s="41">
        <f t="shared" si="10"/>
        <v>0.008106355382619975</v>
      </c>
      <c r="G68" s="41">
        <f t="shared" si="11"/>
        <v>0.03060884467082401</v>
      </c>
      <c r="H68" s="10">
        <f t="shared" si="12"/>
        <v>643</v>
      </c>
      <c r="I68" s="35">
        <f t="shared" si="13"/>
        <v>0.0068168566127749805</v>
      </c>
      <c r="J68" s="3">
        <v>21451.4</v>
      </c>
      <c r="K68" s="14">
        <v>21668.8</v>
      </c>
      <c r="L68" s="35">
        <f t="shared" si="14"/>
        <v>0.010134536673596959</v>
      </c>
      <c r="M68" s="14">
        <f t="shared" si="15"/>
        <v>217.39999999999782</v>
      </c>
    </row>
    <row r="69" spans="1:13" ht="15">
      <c r="A69" s="1">
        <v>68</v>
      </c>
      <c r="B69" s="91" t="s">
        <v>160</v>
      </c>
      <c r="C69" s="25">
        <v>12545</v>
      </c>
      <c r="D69" s="54">
        <v>13109</v>
      </c>
      <c r="E69" s="86">
        <v>13107</v>
      </c>
      <c r="F69" s="41">
        <f t="shared" si="10"/>
        <v>0.004907621247113164</v>
      </c>
      <c r="G69" s="41">
        <f t="shared" si="11"/>
        <v>0.044798724591470704</v>
      </c>
      <c r="H69" s="10">
        <f t="shared" si="12"/>
        <v>562</v>
      </c>
      <c r="I69" s="35">
        <f t="shared" si="13"/>
        <v>0.005958123509143917</v>
      </c>
      <c r="J69" s="3">
        <v>12954.88</v>
      </c>
      <c r="K69" s="14">
        <v>12992.12</v>
      </c>
      <c r="L69" s="35">
        <f t="shared" si="14"/>
        <v>0.002874592431578031</v>
      </c>
      <c r="M69" s="14">
        <f t="shared" si="15"/>
        <v>37.2400000000016</v>
      </c>
    </row>
    <row r="70" spans="1:13" ht="15">
      <c r="A70" s="1">
        <v>69</v>
      </c>
      <c r="B70" s="91" t="s">
        <v>161</v>
      </c>
      <c r="C70" s="25">
        <v>4669</v>
      </c>
      <c r="D70" s="54">
        <v>4974</v>
      </c>
      <c r="E70" s="86">
        <v>5002</v>
      </c>
      <c r="F70" s="41">
        <f t="shared" si="10"/>
        <v>0.001872886356760513</v>
      </c>
      <c r="G70" s="41">
        <f t="shared" si="11"/>
        <v>0.07132148211608481</v>
      </c>
      <c r="H70" s="10">
        <f t="shared" si="12"/>
        <v>333</v>
      </c>
      <c r="I70" s="35">
        <f t="shared" si="13"/>
        <v>0.0035303472038165917</v>
      </c>
      <c r="J70" s="3">
        <v>4954.273</v>
      </c>
      <c r="K70" s="14">
        <v>4979.509</v>
      </c>
      <c r="L70" s="35">
        <f t="shared" si="14"/>
        <v>0.00509378469858239</v>
      </c>
      <c r="M70" s="14">
        <f t="shared" si="15"/>
        <v>25.235999999999876</v>
      </c>
    </row>
    <row r="71" spans="1:13" ht="15">
      <c r="A71" s="1">
        <v>70</v>
      </c>
      <c r="B71" s="91" t="s">
        <v>162</v>
      </c>
      <c r="C71" s="25">
        <v>8193</v>
      </c>
      <c r="D71" s="54">
        <v>8488</v>
      </c>
      <c r="E71" s="86">
        <v>8496</v>
      </c>
      <c r="F71" s="41">
        <f t="shared" si="10"/>
        <v>0.003181136042990268</v>
      </c>
      <c r="G71" s="41">
        <f t="shared" si="11"/>
        <v>0.03698279018674478</v>
      </c>
      <c r="H71" s="10">
        <f t="shared" si="12"/>
        <v>303</v>
      </c>
      <c r="I71" s="35">
        <f t="shared" si="13"/>
        <v>0.0032122979061754574</v>
      </c>
      <c r="J71" s="3">
        <v>8460.987</v>
      </c>
      <c r="K71" s="14">
        <v>8490.26</v>
      </c>
      <c r="L71" s="35">
        <f t="shared" si="14"/>
        <v>0.0034597618457516896</v>
      </c>
      <c r="M71" s="14">
        <f t="shared" si="15"/>
        <v>29.273000000001048</v>
      </c>
    </row>
    <row r="72" spans="1:13" ht="15">
      <c r="A72" s="1">
        <v>71</v>
      </c>
      <c r="B72" s="91" t="s">
        <v>163</v>
      </c>
      <c r="C72" s="25">
        <v>15273</v>
      </c>
      <c r="D72" s="54">
        <v>15900</v>
      </c>
      <c r="E72" s="86">
        <v>15914</v>
      </c>
      <c r="F72" s="41">
        <f t="shared" si="10"/>
        <v>0.005958639240601121</v>
      </c>
      <c r="G72" s="41">
        <f t="shared" si="11"/>
        <v>0.041969488640083805</v>
      </c>
      <c r="H72" s="10">
        <f t="shared" si="12"/>
        <v>641</v>
      </c>
      <c r="I72" s="35">
        <f t="shared" si="13"/>
        <v>0.0067956533262655714</v>
      </c>
      <c r="J72" s="3">
        <v>15857.49</v>
      </c>
      <c r="K72" s="14">
        <v>15865.53</v>
      </c>
      <c r="L72" s="35">
        <f t="shared" si="14"/>
        <v>0.00050701592748921</v>
      </c>
      <c r="M72" s="14">
        <f t="shared" si="15"/>
        <v>8.040000000000873</v>
      </c>
    </row>
    <row r="73" spans="1:13" ht="15">
      <c r="A73" s="1">
        <v>72</v>
      </c>
      <c r="B73" s="91" t="s">
        <v>164</v>
      </c>
      <c r="C73" s="25">
        <v>16116</v>
      </c>
      <c r="D73" s="54">
        <v>16942</v>
      </c>
      <c r="E73" s="86">
        <v>16962</v>
      </c>
      <c r="F73" s="41">
        <f t="shared" si="10"/>
        <v>0.006351039260969977</v>
      </c>
      <c r="G73" s="41">
        <f t="shared" si="11"/>
        <v>0.05249441548771407</v>
      </c>
      <c r="H73" s="10">
        <f t="shared" si="12"/>
        <v>846</v>
      </c>
      <c r="I73" s="35">
        <f t="shared" si="13"/>
        <v>0.008968990193479989</v>
      </c>
      <c r="J73" s="3">
        <v>16902.45</v>
      </c>
      <c r="K73" s="14">
        <v>16928.32</v>
      </c>
      <c r="L73" s="35">
        <f t="shared" si="14"/>
        <v>0.0015305473466863668</v>
      </c>
      <c r="M73" s="14">
        <f t="shared" si="15"/>
        <v>25.86999999999898</v>
      </c>
    </row>
    <row r="74" spans="1:13" ht="15">
      <c r="A74" s="1">
        <v>73</v>
      </c>
      <c r="B74" s="91" t="s">
        <v>165</v>
      </c>
      <c r="C74" s="25">
        <v>16965</v>
      </c>
      <c r="D74" s="54">
        <v>18488</v>
      </c>
      <c r="E74" s="86">
        <v>18830</v>
      </c>
      <c r="F74" s="41">
        <f t="shared" si="10"/>
        <v>0.007050469831627442</v>
      </c>
      <c r="G74" s="41">
        <f t="shared" si="11"/>
        <v>0.10993221338048924</v>
      </c>
      <c r="H74" s="10">
        <f t="shared" si="12"/>
        <v>1865</v>
      </c>
      <c r="I74" s="35">
        <f t="shared" si="13"/>
        <v>0.019772064670023855</v>
      </c>
      <c r="J74" s="3">
        <v>18633.02</v>
      </c>
      <c r="K74" s="14">
        <v>19143.03</v>
      </c>
      <c r="L74" s="35">
        <f t="shared" si="14"/>
        <v>0.0273713010558674</v>
      </c>
      <c r="M74" s="14">
        <f t="shared" si="15"/>
        <v>510.0099999999984</v>
      </c>
    </row>
    <row r="75" spans="1:13" ht="15">
      <c r="A75" s="1">
        <v>74</v>
      </c>
      <c r="B75" s="91" t="s">
        <v>166</v>
      </c>
      <c r="C75" s="25">
        <v>7170</v>
      </c>
      <c r="D75" s="54">
        <v>7560</v>
      </c>
      <c r="E75" s="86">
        <v>7548</v>
      </c>
      <c r="F75" s="41">
        <f t="shared" si="10"/>
        <v>0.002826178772656608</v>
      </c>
      <c r="G75" s="41">
        <f t="shared" si="11"/>
        <v>0.052719665271966525</v>
      </c>
      <c r="H75" s="10">
        <f t="shared" si="12"/>
        <v>378</v>
      </c>
      <c r="I75" s="35">
        <f t="shared" si="13"/>
        <v>0.004007421150278293</v>
      </c>
      <c r="J75" s="3">
        <v>7552.93</v>
      </c>
      <c r="K75" s="14">
        <v>7588.158</v>
      </c>
      <c r="L75" s="35">
        <f t="shared" si="14"/>
        <v>0.00466415020396059</v>
      </c>
      <c r="M75" s="14">
        <f t="shared" si="15"/>
        <v>35.228000000000065</v>
      </c>
    </row>
    <row r="76" spans="1:13" ht="15">
      <c r="A76" s="1">
        <v>75</v>
      </c>
      <c r="B76" s="91" t="s">
        <v>167</v>
      </c>
      <c r="C76" s="25">
        <v>5018</v>
      </c>
      <c r="D76" s="54">
        <v>5115</v>
      </c>
      <c r="E76" s="86">
        <v>5127</v>
      </c>
      <c r="F76" s="41">
        <f t="shared" si="10"/>
        <v>0.0019196897943045085</v>
      </c>
      <c r="G76" s="41">
        <f t="shared" si="11"/>
        <v>0.02172180151454763</v>
      </c>
      <c r="H76" s="10">
        <f t="shared" si="12"/>
        <v>109</v>
      </c>
      <c r="I76" s="35">
        <f t="shared" si="13"/>
        <v>0.0011555791147627881</v>
      </c>
      <c r="J76" s="3">
        <v>5202.498</v>
      </c>
      <c r="K76" s="14">
        <v>5226.062</v>
      </c>
      <c r="L76" s="35">
        <f t="shared" si="14"/>
        <v>0.0045293626254157724</v>
      </c>
      <c r="M76" s="14">
        <f t="shared" si="15"/>
        <v>23.564000000000306</v>
      </c>
    </row>
    <row r="77" spans="1:13" ht="15">
      <c r="A77" s="1">
        <v>76</v>
      </c>
      <c r="B77" s="91" t="s">
        <v>168</v>
      </c>
      <c r="C77" s="25">
        <v>6270</v>
      </c>
      <c r="D77" s="54">
        <v>6510</v>
      </c>
      <c r="E77" s="86">
        <v>6503</v>
      </c>
      <c r="F77" s="41">
        <f t="shared" si="10"/>
        <v>0.0024349020347888078</v>
      </c>
      <c r="G77" s="41">
        <f t="shared" si="11"/>
        <v>0.03716108452950558</v>
      </c>
      <c r="H77" s="10">
        <f t="shared" si="12"/>
        <v>233</v>
      </c>
      <c r="I77" s="35">
        <f t="shared" si="13"/>
        <v>0.0024701828783461437</v>
      </c>
      <c r="J77" s="3">
        <v>6528.362</v>
      </c>
      <c r="K77" s="14">
        <v>6500.253</v>
      </c>
      <c r="L77" s="35">
        <f t="shared" si="14"/>
        <v>-0.004305674225785944</v>
      </c>
      <c r="M77" s="14">
        <f t="shared" si="15"/>
        <v>-28.10900000000038</v>
      </c>
    </row>
    <row r="78" spans="1:13" ht="15">
      <c r="A78" s="1">
        <v>77</v>
      </c>
      <c r="B78" s="91" t="s">
        <v>169</v>
      </c>
      <c r="C78" s="25">
        <v>8543</v>
      </c>
      <c r="D78" s="54">
        <v>9121</v>
      </c>
      <c r="E78" s="86">
        <v>9118</v>
      </c>
      <c r="F78" s="41">
        <f t="shared" si="10"/>
        <v>0.003414029948209188</v>
      </c>
      <c r="G78" s="41">
        <f t="shared" si="11"/>
        <v>0.06730656677981973</v>
      </c>
      <c r="H78" s="10">
        <f t="shared" si="12"/>
        <v>575</v>
      </c>
      <c r="I78" s="35">
        <f t="shared" si="13"/>
        <v>0.0060959448714550755</v>
      </c>
      <c r="J78" s="3">
        <v>9133.502</v>
      </c>
      <c r="K78" s="14">
        <v>9133.914</v>
      </c>
      <c r="L78" s="35">
        <f t="shared" si="14"/>
        <v>4.510865602265833E-05</v>
      </c>
      <c r="M78" s="14">
        <f t="shared" si="15"/>
        <v>0.41200000000026193</v>
      </c>
    </row>
    <row r="79" spans="1:13" ht="15">
      <c r="A79" s="1">
        <v>78</v>
      </c>
      <c r="B79" s="91" t="s">
        <v>170</v>
      </c>
      <c r="C79" s="25">
        <v>9753</v>
      </c>
      <c r="D79" s="54">
        <v>10425</v>
      </c>
      <c r="E79" s="86">
        <v>10420</v>
      </c>
      <c r="F79" s="41">
        <f t="shared" si="10"/>
        <v>0.0039015345536674425</v>
      </c>
      <c r="G79" s="41">
        <f t="shared" si="11"/>
        <v>0.06838921357531016</v>
      </c>
      <c r="H79" s="10">
        <f t="shared" si="12"/>
        <v>667</v>
      </c>
      <c r="I79" s="35">
        <f t="shared" si="13"/>
        <v>0.007071296050887888</v>
      </c>
      <c r="J79" s="3">
        <v>10382.42</v>
      </c>
      <c r="K79" s="14">
        <v>10407.19</v>
      </c>
      <c r="L79" s="35">
        <f t="shared" si="14"/>
        <v>0.002385763627362449</v>
      </c>
      <c r="M79" s="14">
        <f t="shared" si="15"/>
        <v>24.770000000000437</v>
      </c>
    </row>
    <row r="80" spans="1:13" ht="15">
      <c r="A80" s="1">
        <v>79</v>
      </c>
      <c r="B80" s="91" t="s">
        <v>171</v>
      </c>
      <c r="C80" s="25">
        <v>4644</v>
      </c>
      <c r="D80" s="54">
        <v>5217</v>
      </c>
      <c r="E80" s="86">
        <v>5157</v>
      </c>
      <c r="F80" s="41">
        <f t="shared" si="10"/>
        <v>0.0019309226193150672</v>
      </c>
      <c r="G80" s="41">
        <f t="shared" si="11"/>
        <v>0.11046511627906977</v>
      </c>
      <c r="H80" s="10">
        <f t="shared" si="12"/>
        <v>513</v>
      </c>
      <c r="I80" s="35">
        <f t="shared" si="13"/>
        <v>0.005438642989663398</v>
      </c>
      <c r="J80" s="3">
        <v>5261.244</v>
      </c>
      <c r="K80" s="14">
        <v>5241.09</v>
      </c>
      <c r="L80" s="35">
        <f t="shared" si="14"/>
        <v>-0.0038306529786490693</v>
      </c>
      <c r="M80" s="14">
        <f t="shared" si="15"/>
        <v>-20.15399999999954</v>
      </c>
    </row>
    <row r="81" spans="1:13" ht="15">
      <c r="A81" s="1">
        <v>80</v>
      </c>
      <c r="B81" s="91" t="s">
        <v>172</v>
      </c>
      <c r="C81" s="25">
        <v>14491</v>
      </c>
      <c r="D81" s="54">
        <v>15447</v>
      </c>
      <c r="E81" s="86">
        <v>15495</v>
      </c>
      <c r="F81" s="41">
        <f t="shared" si="10"/>
        <v>0.005801754117953649</v>
      </c>
      <c r="G81" s="41">
        <f t="shared" si="11"/>
        <v>0.06928438341039266</v>
      </c>
      <c r="H81" s="10">
        <f t="shared" si="12"/>
        <v>1004</v>
      </c>
      <c r="I81" s="35">
        <f t="shared" si="13"/>
        <v>0.010644049827723297</v>
      </c>
      <c r="J81" s="3">
        <v>15416.46</v>
      </c>
      <c r="K81" s="14">
        <v>15487.78</v>
      </c>
      <c r="L81" s="35">
        <f t="shared" si="14"/>
        <v>0.004626224178572872</v>
      </c>
      <c r="M81" s="14">
        <f t="shared" si="15"/>
        <v>71.32000000000153</v>
      </c>
    </row>
    <row r="82" spans="1:13" ht="15.75" thickBot="1">
      <c r="A82" s="48">
        <v>81</v>
      </c>
      <c r="B82" s="92" t="s">
        <v>173</v>
      </c>
      <c r="C82" s="144">
        <v>10652</v>
      </c>
      <c r="D82" s="112">
        <v>11167</v>
      </c>
      <c r="E82" s="86">
        <v>11103</v>
      </c>
      <c r="F82" s="41">
        <f t="shared" si="10"/>
        <v>0.004157268536407833</v>
      </c>
      <c r="G82" s="41">
        <f t="shared" si="11"/>
        <v>0.042339466766804355</v>
      </c>
      <c r="H82" s="10">
        <f t="shared" si="12"/>
        <v>451</v>
      </c>
      <c r="I82" s="35">
        <f t="shared" si="13"/>
        <v>0.00478134110787172</v>
      </c>
      <c r="J82" s="3">
        <v>11137.34</v>
      </c>
      <c r="K82" s="14">
        <v>11155.75</v>
      </c>
      <c r="L82" s="35">
        <f t="shared" si="14"/>
        <v>0.0016529979330791602</v>
      </c>
      <c r="M82" s="14">
        <f t="shared" si="15"/>
        <v>18.409999999999854</v>
      </c>
    </row>
    <row r="83" spans="1:13" s="65" customFormat="1" ht="15.75" thickBot="1">
      <c r="A83" s="165" t="s">
        <v>174</v>
      </c>
      <c r="B83" s="167"/>
      <c r="C83" s="57">
        <v>2576419</v>
      </c>
      <c r="D83" s="58">
        <v>2667984</v>
      </c>
      <c r="E83" s="109">
        <v>2670744</v>
      </c>
      <c r="F83" s="26">
        <f>E83/$E$83</f>
        <v>1</v>
      </c>
      <c r="G83" s="43">
        <f>(E83-C83)/C83</f>
        <v>0.036610892871074156</v>
      </c>
      <c r="H83" s="56">
        <f>E83-C83</f>
        <v>94325</v>
      </c>
      <c r="I83" s="37">
        <f>H83/$H$83</f>
        <v>1</v>
      </c>
      <c r="J83" s="106">
        <v>2662501</v>
      </c>
      <c r="K83" s="55">
        <v>2667362</v>
      </c>
      <c r="L83" s="37">
        <f t="shared" si="14"/>
        <v>0.0018257270138114501</v>
      </c>
      <c r="M83" s="133">
        <f t="shared" si="15"/>
        <v>4861</v>
      </c>
    </row>
    <row r="84" spans="3:13" ht="15">
      <c r="C84" s="3"/>
      <c r="D84" s="3"/>
      <c r="E84" s="3"/>
      <c r="I84" s="63"/>
      <c r="J84" s="64"/>
      <c r="K84" s="64"/>
      <c r="L84" s="63"/>
      <c r="M84" s="64"/>
    </row>
  </sheetData>
  <sheetProtection/>
  <autoFilter ref="A1:M83"/>
  <mergeCells count="1">
    <mergeCell ref="A83:B8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tepav</dc:creator>
  <cp:keywords/>
  <dc:description/>
  <cp:lastModifiedBy>TOSHIBA G6</cp:lastModifiedBy>
  <dcterms:created xsi:type="dcterms:W3CDTF">2011-08-11T09:01:00Z</dcterms:created>
  <dcterms:modified xsi:type="dcterms:W3CDTF">2013-06-17T13:43:44Z</dcterms:modified>
  <cp:category/>
  <cp:version/>
  <cp:contentType/>
  <cp:contentStatus/>
</cp:coreProperties>
</file>