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tabRatio="875" activeTab="1"/>
  </bookViews>
  <sheets>
    <sheet name="Sigortalı Sayıları" sheetId="1" r:id="rId1"/>
    <sheet name="4a_Sektör" sheetId="2" r:id="rId2"/>
    <sheet name="4a_İmalat_Sektör" sheetId="3" r:id="rId3"/>
    <sheet name="4a_İşyeri_Sektör" sheetId="4" r:id="rId4"/>
    <sheet name="4a_İşyeri_İmalat_Sektör" sheetId="5" r:id="rId5"/>
    <sheet name="4a_İl" sheetId="6" r:id="rId6"/>
    <sheet name="4b_Esnaf_İl" sheetId="7" r:id="rId7"/>
    <sheet name="4b_Tarım_İl" sheetId="8" r:id="rId8"/>
    <sheet name="4c_Kamu_İl " sheetId="9" r:id="rId9"/>
    <sheet name="4a_İşyeri_İl" sheetId="10" r:id="rId10"/>
    <sheet name="4a_Kadın_Sektör" sheetId="11" r:id="rId11"/>
    <sheet name="4a_Kadın_İmalat_Sektör" sheetId="12" r:id="rId12"/>
    <sheet name="4a_Kadın_İl" sheetId="13" r:id="rId13"/>
    <sheet name="İşsizlikSigortası_Başvuru" sheetId="14" r:id="rId14"/>
    <sheet name="İşsizlikSigortası_Ödeme" sheetId="15" r:id="rId15"/>
  </sheets>
  <definedNames>
    <definedName name="_xlnm._FilterDatabase" localSheetId="9" hidden="1">'4a_İşyeri_İl'!$A$1:$M$90</definedName>
    <definedName name="_xlnm._FilterDatabase" localSheetId="4" hidden="1">'4a_İşyeri_İmalat_Sektör'!$A$1:$M$25</definedName>
    <definedName name="_xlnm._FilterDatabase" localSheetId="3" hidden="1">'4a_İşyeri_Sektör'!$A$1:$M$95</definedName>
    <definedName name="_xlnm._FilterDatabase" localSheetId="12" hidden="1">'4a_Kadın_İl'!$A$1:$N$83</definedName>
    <definedName name="_xlnm._FilterDatabase" localSheetId="11" hidden="1">'4a_Kadın_İmalat_Sektör'!$A$1:$M$27</definedName>
    <definedName name="_xlnm._FilterDatabase" localSheetId="10" hidden="1">'4a_Kadın_Sektör'!$A$1:$M$90</definedName>
    <definedName name="_xlnm._FilterDatabase" localSheetId="6" hidden="1">'4b_Esnaf_İl'!$A$1:$M$84</definedName>
    <definedName name="_xlnm._FilterDatabase" localSheetId="7" hidden="1">'4b_Tarım_İl'!$A$1:$M$84</definedName>
    <definedName name="_xlnm._FilterDatabase" localSheetId="8" hidden="1">'4c_Kamu_İl '!$A$1:$M$83</definedName>
    <definedName name="_xlnm._FilterDatabase" localSheetId="13" hidden="1">'İşsizlikSigortası_Başvuru'!$A$1:$F$83</definedName>
    <definedName name="_xlnm._FilterDatabase" localSheetId="14" hidden="1">'İşsizlikSigortası_Ödeme'!$A$1:$G$83</definedName>
  </definedNames>
  <calcPr fullCalcOnLoad="1"/>
</workbook>
</file>

<file path=xl/sharedStrings.xml><?xml version="1.0" encoding="utf-8"?>
<sst xmlns="http://schemas.openxmlformats.org/spreadsheetml/2006/main" count="1140" uniqueCount="308">
  <si>
    <t>Aylar</t>
  </si>
  <si>
    <t>FAALİYET KODU</t>
  </si>
  <si>
    <t xml:space="preserve">BİTKİSEL VE HAYVANSAL ÜRETİM        </t>
  </si>
  <si>
    <t xml:space="preserve">ORMANCILIK VE TOMRUKÇULUK           </t>
  </si>
  <si>
    <t xml:space="preserve">BALIKÇILIK VE SU ÜRÜNLERİ YETİŞ.    </t>
  </si>
  <si>
    <t xml:space="preserve">KÖMÜR VE LİNYİT ÇIKARTILMASI        </t>
  </si>
  <si>
    <t xml:space="preserve">HAM PETROL VE DOĞALGAZ ÇIKARIMI     </t>
  </si>
  <si>
    <t xml:space="preserve">METAL CEVHERİ MADENCİLİĞİ           </t>
  </si>
  <si>
    <t xml:space="preserve">DİĞER MADENCİLİK VE TAŞ OCAKÇILIĞI  </t>
  </si>
  <si>
    <t xml:space="preserve">MADENCİLİĞİ DESTEKLEYİCİ HİZMET     </t>
  </si>
  <si>
    <t xml:space="preserve">GIDA ÜRÜNLERİ İMALATI               </t>
  </si>
  <si>
    <t xml:space="preserve">İÇECEK İMALATI                      </t>
  </si>
  <si>
    <t xml:space="preserve">TÜTÜN ÜRÜNLERİ İMALATI              </t>
  </si>
  <si>
    <t xml:space="preserve">TEKSTİL ÜRÜNLERİ İMALATI            </t>
  </si>
  <si>
    <t xml:space="preserve">GİYİM EŞYALARI İMALATI              </t>
  </si>
  <si>
    <t xml:space="preserve">DERİ VE İLGİLİ ÜRÜNLER İMALATI      </t>
  </si>
  <si>
    <t xml:space="preserve">AĞAÇ,AĞAÇ ÜRÜNLERİ VE MANTAR ÜR.   </t>
  </si>
  <si>
    <t xml:space="preserve">KAĞIT VE KAĞIT ÜRÜNLERİ İMALATI     </t>
  </si>
  <si>
    <t>KAYITLI MEDYANIN BASILMASI VE ÇOĞ.</t>
  </si>
  <si>
    <t xml:space="preserve">KOK KÖMÜRÜ VE PETROL ÜRÜNLERİ İM. </t>
  </si>
  <si>
    <t xml:space="preserve">KİMYASAL ÜRÜNLERİ İMALATI           </t>
  </si>
  <si>
    <t xml:space="preserve">ECZACILIK VE ECZ.İLİŞKİN MALZ.İMAL. </t>
  </si>
  <si>
    <t xml:space="preserve">KAUÇUK VE PLASTİK ÜRÜNLER İMALATI   </t>
  </si>
  <si>
    <t xml:space="preserve">METALİK OLMAYAN ÜRÜNLER İMALATI     </t>
  </si>
  <si>
    <t xml:space="preserve">ANA METAL SANAYİ                    </t>
  </si>
  <si>
    <t>FABRİK.METAL ÜRÜNLERİ(MAK.TEC.HAR)</t>
  </si>
  <si>
    <t>BİLGİSAYAR, ELEKRONİK VE OPTİK ÜR.</t>
  </si>
  <si>
    <t xml:space="preserve">ELEKTRİKLİ TECHİZAT İMALATI         </t>
  </si>
  <si>
    <t xml:space="preserve">MAKİNE VE EKİPMAN İMALATI           </t>
  </si>
  <si>
    <t xml:space="preserve">MOTORLU KARA TAŞITI VE RÖMORK İM. </t>
  </si>
  <si>
    <t xml:space="preserve">DİĞER ULAŞIM ARAÇLARI İMALATI       </t>
  </si>
  <si>
    <t xml:space="preserve">MOBİLYA İMALATI                     </t>
  </si>
  <si>
    <t xml:space="preserve">DİĞER İMALATLAR                     </t>
  </si>
  <si>
    <t xml:space="preserve">MAKİNE VE EKİPMAN.KURULUMU VE ONAR. </t>
  </si>
  <si>
    <t>ELK.GAZ,BUHAR VE HAVA.SİS.ÜRET.DAĞT.</t>
  </si>
  <si>
    <t>SUYUN TOPLANMASI ARITILMASI VE DAĞT.</t>
  </si>
  <si>
    <t xml:space="preserve">KANALİZASYON                        </t>
  </si>
  <si>
    <t xml:space="preserve">ATIK MADDELERİN DEĞERLENDİRİLMESİ   </t>
  </si>
  <si>
    <t xml:space="preserve">İYİLEŞTİRME VE DİĞER ATIK YÖN.HİZ.  </t>
  </si>
  <si>
    <t xml:space="preserve">BİNA İNŞAATI                        </t>
  </si>
  <si>
    <t xml:space="preserve">BİNA DIŞI YAPILARIN İNŞAATI         </t>
  </si>
  <si>
    <t xml:space="preserve">ÖZEL İNŞAAT FAALİYETLERİ            </t>
  </si>
  <si>
    <t>TOPTAN VE PER.TİC.VE MOT.TAŞIT.ON..</t>
  </si>
  <si>
    <t xml:space="preserve">TOPTAN TİC.(MOT.TAŞIT.ONAR.HARİÇ)   </t>
  </si>
  <si>
    <t>PERAKENDE TİC.(MOT.TAŞIT.ONAR.HARİÇ)</t>
  </si>
  <si>
    <t xml:space="preserve">KARA TAŞIMA.VE BORU HATTI TAŞI.   </t>
  </si>
  <si>
    <t xml:space="preserve">SU YOLU TAŞIMACILIĞI                </t>
  </si>
  <si>
    <t xml:space="preserve">HAVAYOLU TAŞIMACILIĞI               </t>
  </si>
  <si>
    <t>TAŞIMA.İÇİN DEPOLAMA VE DESTEK.FA.</t>
  </si>
  <si>
    <t xml:space="preserve">POSTA VE KURYE FAALİYETLERİ         </t>
  </si>
  <si>
    <t xml:space="preserve">KONAKLAMA                           </t>
  </si>
  <si>
    <t xml:space="preserve">YİYECEK VE İÇECEK HİZMETİ FAAL.     </t>
  </si>
  <si>
    <t xml:space="preserve">YAYIMCILIK FAALİYETLERİ             </t>
  </si>
  <si>
    <t>SİNEMA FİLMİ VE SES KAYDI YAYIMCILI.</t>
  </si>
  <si>
    <t xml:space="preserve">PROGRAMCILIK VE YAYINCILIK FAAL.    </t>
  </si>
  <si>
    <t xml:space="preserve">TELEKOMİNİKASYON                    </t>
  </si>
  <si>
    <t xml:space="preserve">BİLGİSAYAR PROGRAMLAMA VE DANIŞ.    </t>
  </si>
  <si>
    <t xml:space="preserve">BİLGİ HİZMET FAALİYETLERİ           </t>
  </si>
  <si>
    <t xml:space="preserve">FİNANSAL HİZMET.(SİG.VE EMEK.HAR.) </t>
  </si>
  <si>
    <t>SİGORTA REAS.EMEK.FONL(ZOR.S.G.HARİÇ)</t>
  </si>
  <si>
    <t xml:space="preserve">FİNANS.VE SİG.HİZ.İÇİN YARD.FAAL.   </t>
  </si>
  <si>
    <t xml:space="preserve">GAYRİMENKUL FAALİYETLERİ            </t>
  </si>
  <si>
    <t xml:space="preserve">HUKUKİ VE MUHASEBE FAALİYETLERİ     </t>
  </si>
  <si>
    <t xml:space="preserve">İDARİ DANIŞMANLIK FAALİYETLERİ      </t>
  </si>
  <si>
    <t xml:space="preserve">MİMARLIK VE MÜHENDİSLİK FAALİYETİ   </t>
  </si>
  <si>
    <t xml:space="preserve">BİLİMSEL ARAŞTIRMA VE GELİŞ.FAAL.   </t>
  </si>
  <si>
    <t xml:space="preserve">REKLAMCILIK VE PAZAR ARAŞTIRMASI    </t>
  </si>
  <si>
    <t xml:space="preserve">DİĞER MESLEKİ,BİLİM.VE TEK.FAAL.    </t>
  </si>
  <si>
    <t xml:space="preserve">VETERİNERLİK HİZMETLERİ             </t>
  </si>
  <si>
    <t xml:space="preserve">KİRALAMA VE LEASING FAALİYETLERİ    </t>
  </si>
  <si>
    <t xml:space="preserve">İSTİHDAM FAALİYETLERİ               </t>
  </si>
  <si>
    <t xml:space="preserve">SEYAHAT ACENTESİ,TUR OPER.REZ.HİZ   </t>
  </si>
  <si>
    <t xml:space="preserve">GÜVENLİK VE SORUŞTURMA FA.    </t>
  </si>
  <si>
    <t xml:space="preserve">BİNA VE ÇEVRE DÜZENLEME FA.   </t>
  </si>
  <si>
    <t xml:space="preserve">BÜRO YÖNETİMİ,BÜRO DESTEĞİ FAAL.    </t>
  </si>
  <si>
    <t xml:space="preserve">KAMU YÖN.VE SAVUNMA,ZOR.SOS.GÜV.    </t>
  </si>
  <si>
    <t xml:space="preserve">EĞİTİM                              </t>
  </si>
  <si>
    <t xml:space="preserve">İNSAN SAĞLIĞI HİZMETLERİ            </t>
  </si>
  <si>
    <t xml:space="preserve">YATILI BAKIM FAALİYETLERİ           </t>
  </si>
  <si>
    <t xml:space="preserve">SOSYAL HİZMETLER                    </t>
  </si>
  <si>
    <t xml:space="preserve">YARATICI SANATLAR,EĞLENCE FAAL.     </t>
  </si>
  <si>
    <t xml:space="preserve">KÜTÜPHANE,ARŞİV VE MÜZELER          </t>
  </si>
  <si>
    <t xml:space="preserve">KUMAR VE MÜŞTEREK BAHİS FAAL        </t>
  </si>
  <si>
    <t xml:space="preserve">SPOR, EĞLENCE VE DİNLENCE FAAL.     </t>
  </si>
  <si>
    <t xml:space="preserve">ÜYE OLUNAN KURULUŞ FAALİYETLERİ     </t>
  </si>
  <si>
    <t xml:space="preserve">BİLGİSAYAR VE KİŞİSEL EV EŞYA.ON. </t>
  </si>
  <si>
    <t xml:space="preserve">DİĞER HİZMET FAALİYETLERİ           </t>
  </si>
  <si>
    <t xml:space="preserve">EV İÇİ ÇALIŞANLARIN FAALİYETLERİ    </t>
  </si>
  <si>
    <t xml:space="preserve">HANEHALKLARI TAR.KENDİ İHT.FAAL.    </t>
  </si>
  <si>
    <t xml:space="preserve">ULUSLARARASI ÖRGÜT VE TEMS.FA.    </t>
  </si>
  <si>
    <t>T O P L A M</t>
  </si>
  <si>
    <t>FAALİYET GRUPLARI</t>
  </si>
  <si>
    <t>İL KODU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</si>
  <si>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</si>
  <si>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</si>
  <si>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</si>
  <si>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</si>
  <si>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</si>
  <si>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</si>
  <si>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</si>
  <si>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</si>
  <si>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</si>
  <si>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</si>
  <si>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</si>
  <si>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</si>
  <si>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</si>
  <si>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</si>
  <si>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</si>
  <si>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</si>
  <si>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</si>
  <si>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</si>
  <si>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</si>
  <si>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</si>
  <si>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</si>
  <si>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</si>
  <si>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</si>
  <si>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</si>
  <si>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</si>
  <si>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</si>
  <si>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</si>
  <si>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</si>
  <si>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</si>
  <si>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</si>
  <si>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</si>
  <si>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</si>
  <si>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</si>
  <si>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</si>
  <si>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</si>
  <si>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</si>
  <si>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</si>
  <si>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</si>
  <si>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</si>
  <si>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</si>
  <si>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</si>
  <si>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</si>
  <si>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</si>
  <si>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</si>
  <si>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</si>
  <si>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</si>
  <si>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</si>
  <si>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</si>
  <si>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</si>
  <si>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</si>
  <si>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</si>
  <si>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</si>
  <si>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</si>
  <si>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</si>
  <si>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</si>
  <si>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</si>
  <si>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</si>
  <si>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</si>
  <si>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</si>
  <si>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</si>
  <si>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</si>
  <si>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</si>
  <si>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</si>
  <si>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</si>
  <si>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</si>
  <si>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</si>
  <si>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</si>
  <si>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</si>
  <si>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</si>
  <si>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</si>
  <si>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</si>
  <si>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</si>
  <si>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</si>
  <si>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</si>
  <si>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</si>
  <si>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</si>
  <si>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</si>
  <si>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</si>
  <si>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</si>
  <si>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</si>
  <si>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</si>
  <si>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TOPLAM</t>
  </si>
  <si>
    <t>İLLER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</si>
  <si>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</si>
  <si>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</si>
  <si>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</si>
  <si>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</si>
  <si>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</si>
  <si>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</si>
  <si>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</si>
  <si>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</si>
  <si>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</si>
  <si>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</si>
  <si>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</si>
  <si>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</si>
  <si>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</si>
  <si>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</si>
  <si>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</si>
  <si>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</si>
  <si>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</si>
  <si>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</si>
  <si>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</si>
  <si>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</si>
  <si>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</si>
  <si>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</si>
  <si>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</si>
  <si>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</si>
  <si>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</si>
  <si>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</si>
  <si>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</si>
  <si>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</si>
  <si>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</si>
  <si>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</si>
  <si>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</si>
  <si>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</si>
  <si>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</si>
  <si>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</si>
  <si>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</si>
  <si>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</si>
  <si>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</si>
  <si>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</si>
  <si>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</si>
  <si>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</si>
  <si>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</si>
  <si>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</si>
  <si>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</si>
  <si>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</si>
  <si>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</si>
  <si>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</si>
  <si>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</si>
  <si>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</si>
  <si>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</si>
  <si>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</si>
  <si>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</si>
  <si>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</si>
  <si>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</si>
  <si>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</si>
  <si>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</si>
  <si>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</si>
  <si>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</si>
  <si>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</si>
  <si>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</si>
  <si>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</si>
  <si>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</si>
  <si>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</si>
  <si>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</si>
  <si>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</si>
  <si>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</si>
  <si>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</si>
  <si>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</si>
  <si>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</si>
  <si>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</si>
  <si>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</si>
  <si>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</si>
  <si>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</si>
  <si>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</si>
  <si>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</si>
  <si>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</si>
  <si>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</si>
  <si>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</si>
  <si>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</si>
  <si>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</si>
  <si>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 xml:space="preserve">Toplam Kayıtlı İstihdam </t>
  </si>
  <si>
    <t xml:space="preserve">Toplam Kayıtlı İstihdam (Mevsimsellikten Arındırılmış) </t>
  </si>
  <si>
    <t>Endeks</t>
  </si>
  <si>
    <t>Endeks (Mevsimsellikten Arındırılmış)</t>
  </si>
  <si>
    <t>İMALAT T O P L A M</t>
  </si>
  <si>
    <t xml:space="preserve">Zorunlu Sigortalı Sayıları (4/a) (Mevsimsellikten Arındırılmış) </t>
  </si>
  <si>
    <t xml:space="preserve">Zorunlu Sigortalı Sayıları (4/b) (Mevsimsellikten Arındırılmış) </t>
  </si>
  <si>
    <t xml:space="preserve">Aktif Sigortalı Sayıları (4/c) (Mevsimsellikten Arındırılmış) </t>
  </si>
  <si>
    <t>Aktif Sigortalı Sayıları (4/c)</t>
  </si>
  <si>
    <t>Zorunlu Sigortalı Sayıları (4/b)</t>
  </si>
  <si>
    <t>Zorunlu Sigortalı Sayıları (4/a)</t>
  </si>
  <si>
    <t>Aralık 2013 (Mevsimsellikten Arındırılmış)</t>
  </si>
  <si>
    <t>Geçen Aya Göre Artış</t>
  </si>
  <si>
    <t>Sektörün payı (Ocak 2014)</t>
  </si>
  <si>
    <t>Çalışan Sayısında Değişim (Ocak 2014 - Ocak 2013)</t>
  </si>
  <si>
    <t>Çalışan Sayısındaki Fark (Ocak 2014 - Ocak 2013)</t>
  </si>
  <si>
    <t>Artışta Sektörün Payı (%) (Ocak 2014)</t>
  </si>
  <si>
    <t>Ocak 2014 (Mevsimsellikten Arındırılmış)</t>
  </si>
  <si>
    <t>Çalışan Sayısında Değişim (Ocak 2014 - Aralık 2013) (Mevsimsellikten Arındırılmış)</t>
  </si>
  <si>
    <t>Çalışan Sayısındaki Fark (Ocak 2014 - Aralık 2013) (Mevsimsellikten Arındırılmış)</t>
  </si>
  <si>
    <t>Çalışan Sayısındaki Fark (Ocak 2014 -Aralık 2013)  (Mevsimsellikten Arındırılmış)</t>
  </si>
  <si>
    <t>İşyeri Sayısında Değişim (0cak 2014 - Ocak 2013)</t>
  </si>
  <si>
    <t>İşyeri Sayısındaki Fark (Ocak 2014 - Ocak 2013)</t>
  </si>
  <si>
    <t>İşyeri Sayısında Değişim (Ocak 2014 - Aralık 2013) (Mevsimsellikten Arındırılmış)</t>
  </si>
  <si>
    <t>İşyeri Sayısındaki Fark (Ocak 2014- Aralık 2013) (Mevsimsellikten Arındırılmış)</t>
  </si>
  <si>
    <t>İşyeri Sayısında Değişim (Ocak 2014 - Ocak 2013)</t>
  </si>
  <si>
    <t>İşyeri Sayısındaki Fark (Ocak 2014 - Aralık 2013) (Mevsimsellikten Arındırılmış)</t>
  </si>
  <si>
    <t>İlin Payı (Ocak 2014)</t>
  </si>
  <si>
    <t>Çalışan Sayısındaki Fark  (Ocak 2014 - Ocak 2013)</t>
  </si>
  <si>
    <t>Artışta İlin Payı (%) (Ocak 2014)</t>
  </si>
  <si>
    <t>Esnaf Sayısında Değişim (Ocak 2014 - Ocak 2013)</t>
  </si>
  <si>
    <t>Esnaf Sayısındaki Fark (Ocak 2014 - Ocak 2013)</t>
  </si>
  <si>
    <t>Esnaf Sayısında Değişim (Ocak 2014 - Aralık 2013) (Mevsimsellikten Arındırılmış)</t>
  </si>
  <si>
    <t>Esnaf Sayısındaki Fark  (Ocak 2014 - Aralık 2013)  (Mevsimsellikten Arındırılmış)</t>
  </si>
  <si>
    <t>Çiftçi Sayısında Değişim (Ocak 2014 - Ocak 2013)</t>
  </si>
  <si>
    <t>Çiftçi Sayısındaki Fark (Ocak 2014 - Ocak 2013)</t>
  </si>
  <si>
    <t>Çiftçi Sayısında Değişim (Ocak 2014 - Aralık 2013) (Mevsimsellikten Arındırılmış)</t>
  </si>
  <si>
    <t>Çiftçi Sayısındaki Fark (Ocak 2014 - Aralık 2013) (Mevsimsellikten Arındırılmış)</t>
  </si>
  <si>
    <t>İşyeri Sayısında Değişim  (Ocak 2014 - Aralık 2013)   (Mevsimsellikten Arındırılmış)</t>
  </si>
  <si>
    <t>İşyeri Sayısındaki Fark  (Ocak 2014 - Aralık 2013)  (Mevsimsellikten Arındırılmış)</t>
  </si>
  <si>
    <t>Sektörün Sigortalı Kadın İstihdamındaki Payı (Ocak 2014)</t>
  </si>
  <si>
    <t>Sigortalı Kadın Sayısında Değişim  (Ocak 2014 - Aralık 2013) (Mevsimsellikten Arındırılmış)</t>
  </si>
  <si>
    <t>Sigortalı Kadın Sayısındaki Fark (Ocak 2014 - Aralık 2013) (Mevsimsellikten Arındırılmış)</t>
  </si>
  <si>
    <t>Sigortalı Kadın Sayısında Değişim (Ocak 2014 - Aralık 2013) (Mevsimsellikten Arındırılmış)</t>
  </si>
  <si>
    <t>İldeki Kadın İstihdamının Toplam İstihdama Oranı (Ocak 2014)</t>
  </si>
  <si>
    <t>Kadın İstihdamındaki Değişim (Ocak 2014 - Ocak 2013)</t>
  </si>
  <si>
    <t>Kadın İstihdamındaki Fark (Ocak 2014 - Ocak 2013)</t>
  </si>
  <si>
    <t>Kadın İstihdamında Değişim (Ocak 2014 - Aralık 2013) (Mevsimsellikten Arındırılmış)</t>
  </si>
  <si>
    <t>Kadın İstihdamında Fark (Ocak 2014 - Aralık 2013) (Mevsimsellikten Arındırılmış)</t>
  </si>
  <si>
    <t>Başvuru Sayısındaki Değişim (Ocak 2014 - Ocak 2013)</t>
  </si>
  <si>
    <t>Başvuru Sayısındaki Fark (Ocak 2014 - Ocak 2013)</t>
  </si>
  <si>
    <t>Ödeme Yapılan Kişi Sayısındaki Değişim (Ocak 2014 - Ocak 2013)</t>
  </si>
  <si>
    <t>Ödeme Yapılan Kişi Sayısındaki Fark (Ocak 2014 - Ocak 2013)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</si>
</sst>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;[Red]#,##0"/>
    <numFmt numFmtId="165" formatCode="0.0%"/>
    <numFmt numFmtId="166" formatCode="0.0"/>
    <numFmt numFmtId="167" formatCode="#,##0_ ;\-#,##0\ "/>
    <numFmt numFmtId="168" formatCode="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 Tur"/>
      <family val="0"/>
    </font>
    <font>
      <b/>
      <sz val="8.5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1"/>
      <color indexed="60"/>
      <name val="Calibri"/>
      <family val="2"/>
    </font>
    <font>
      <b/>
      <sz val="11"/>
      <color indexed="30"/>
      <name val="Calibri"/>
      <family val="2"/>
    </font>
    <font>
      <b/>
      <sz val="8"/>
      <color indexed="30"/>
      <name val="Arial"/>
      <family val="2"/>
    </font>
    <font>
      <b/>
      <sz val="8"/>
      <color indexed="60"/>
      <name val="Arial"/>
      <family val="2"/>
    </font>
    <font>
      <b/>
      <sz val="9"/>
      <color indexed="3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11"/>
      <color rgb="FF0070C0"/>
      <name val="Calibri"/>
      <family val="2"/>
    </font>
    <font>
      <sz val="11"/>
      <color rgb="FFC00000"/>
      <name val="Calibri"/>
      <family val="2"/>
    </font>
    <font>
      <b/>
      <sz val="11"/>
      <color rgb="FF0070C0"/>
      <name val="Calibri"/>
      <family val="2"/>
    </font>
    <font>
      <b/>
      <sz val="8"/>
      <color rgb="FF0070C0"/>
      <name val="Arial"/>
      <family val="2"/>
    </font>
    <font>
      <b/>
      <sz val="8"/>
      <color rgb="FFC00000"/>
      <name val="Arial"/>
      <family val="2"/>
    </font>
    <font>
      <b/>
      <sz val="9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hair"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hair"/>
    </border>
    <border>
      <left style="medium"/>
      <right/>
      <top style="hair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5" fillId="0" borderId="0" applyNumberFormat="0" applyFill="0" applyBorder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Font="1" applyAlignment="1">
      <alignment/>
    </xf>
    <xf numFmtId="0" fontId="4" fillId="33" borderId="10" xfId="50" applyFont="1" applyFill="1" applyBorder="1" applyAlignment="1">
      <alignment horizontal="center"/>
      <protection/>
    </xf>
    <xf numFmtId="0" fontId="4" fillId="33" borderId="11" xfId="50" applyFont="1" applyFill="1" applyBorder="1" applyAlignment="1">
      <alignment horizontal="center"/>
      <protection/>
    </xf>
    <xf numFmtId="3" fontId="0" fillId="0" borderId="0" xfId="0" applyNumberFormat="1" applyAlignment="1">
      <alignment/>
    </xf>
    <xf numFmtId="0" fontId="3" fillId="33" borderId="10" xfId="53" applyFont="1" applyFill="1" applyBorder="1" applyAlignment="1" quotePrefix="1">
      <alignment horizontal="center" vertical="top"/>
      <protection/>
    </xf>
    <xf numFmtId="0" fontId="3" fillId="33" borderId="12" xfId="53" applyFont="1" applyFill="1" applyBorder="1" applyAlignment="1" quotePrefix="1">
      <alignment horizontal="center" vertical="top"/>
      <protection/>
    </xf>
    <xf numFmtId="0" fontId="4" fillId="0" borderId="13" xfId="53" applyFont="1" applyFill="1" applyBorder="1" applyAlignment="1">
      <alignment vertical="center"/>
      <protection/>
    </xf>
    <xf numFmtId="0" fontId="4" fillId="0" borderId="14" xfId="53" applyFont="1" applyFill="1" applyBorder="1" applyAlignment="1">
      <alignment vertical="center"/>
      <protection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>
      <alignment/>
    </xf>
    <xf numFmtId="17" fontId="49" fillId="34" borderId="17" xfId="0" applyNumberFormat="1" applyFont="1" applyFill="1" applyBorder="1" applyAlignment="1">
      <alignment horizontal="center" vertical="center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17" fontId="49" fillId="34" borderId="20" xfId="0" applyNumberFormat="1" applyFont="1" applyFill="1" applyBorder="1" applyAlignment="1">
      <alignment horizontal="center" vertical="center" wrapText="1"/>
    </xf>
    <xf numFmtId="165" fontId="0" fillId="0" borderId="18" xfId="0" applyNumberFormat="1" applyBorder="1" applyAlignment="1">
      <alignment/>
    </xf>
    <xf numFmtId="165" fontId="0" fillId="0" borderId="19" xfId="0" applyNumberFormat="1" applyBorder="1" applyAlignment="1">
      <alignment/>
    </xf>
    <xf numFmtId="0" fontId="49" fillId="34" borderId="17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0" fontId="49" fillId="34" borderId="20" xfId="0" applyFont="1" applyFill="1" applyBorder="1" applyAlignment="1">
      <alignment horizontal="center" vertical="center" wrapText="1"/>
    </xf>
    <xf numFmtId="0" fontId="4" fillId="33" borderId="22" xfId="50" applyFont="1" applyFill="1" applyBorder="1" applyAlignment="1">
      <alignment horizontal="center"/>
      <protection/>
    </xf>
    <xf numFmtId="17" fontId="49" fillId="34" borderId="20" xfId="0" applyNumberFormat="1" applyFont="1" applyFill="1" applyBorder="1" applyAlignment="1">
      <alignment horizontal="center" vertical="center"/>
    </xf>
    <xf numFmtId="0" fontId="4" fillId="0" borderId="23" xfId="53" applyFont="1" applyFill="1" applyBorder="1" applyAlignment="1">
      <alignment vertical="center"/>
      <protection/>
    </xf>
    <xf numFmtId="0" fontId="4" fillId="0" borderId="24" xfId="53" applyFont="1" applyFill="1" applyBorder="1" applyAlignment="1">
      <alignment vertical="center"/>
      <protection/>
    </xf>
    <xf numFmtId="0" fontId="4" fillId="0" borderId="25" xfId="53" applyFont="1" applyFill="1" applyBorder="1" applyAlignment="1">
      <alignment vertical="center"/>
      <protection/>
    </xf>
    <xf numFmtId="0" fontId="0" fillId="0" borderId="19" xfId="0" applyBorder="1" applyAlignment="1">
      <alignment/>
    </xf>
    <xf numFmtId="0" fontId="49" fillId="0" borderId="20" xfId="0" applyFont="1" applyBorder="1" applyAlignment="1">
      <alignment/>
    </xf>
    <xf numFmtId="165" fontId="0" fillId="0" borderId="19" xfId="66" applyNumberFormat="1" applyFont="1" applyBorder="1" applyAlignment="1">
      <alignment/>
    </xf>
    <xf numFmtId="0" fontId="49" fillId="34" borderId="17" xfId="0" applyFont="1" applyFill="1" applyBorder="1" applyAlignment="1">
      <alignment horizontal="center" vertical="center" wrapText="1"/>
    </xf>
    <xf numFmtId="165" fontId="0" fillId="0" borderId="26" xfId="0" applyNumberFormat="1" applyBorder="1" applyAlignment="1">
      <alignment/>
    </xf>
    <xf numFmtId="165" fontId="0" fillId="0" borderId="16" xfId="0" applyNumberFormat="1" applyBorder="1" applyAlignment="1">
      <alignment/>
    </xf>
    <xf numFmtId="17" fontId="49" fillId="34" borderId="18" xfId="0" applyNumberFormat="1" applyFont="1" applyFill="1" applyBorder="1" applyAlignment="1">
      <alignment horizontal="center" vertical="center" wrapText="1"/>
    </xf>
    <xf numFmtId="17" fontId="49" fillId="34" borderId="27" xfId="0" applyNumberFormat="1" applyFont="1" applyFill="1" applyBorder="1" applyAlignment="1">
      <alignment horizontal="center" vertical="center" wrapText="1"/>
    </xf>
    <xf numFmtId="165" fontId="0" fillId="0" borderId="18" xfId="66" applyNumberFormat="1" applyFont="1" applyBorder="1" applyAlignment="1">
      <alignment/>
    </xf>
    <xf numFmtId="0" fontId="49" fillId="34" borderId="28" xfId="0" applyFont="1" applyFill="1" applyBorder="1" applyAlignment="1">
      <alignment horizontal="center" vertical="center" wrapText="1"/>
    </xf>
    <xf numFmtId="0" fontId="4" fillId="0" borderId="29" xfId="53" applyFont="1" applyFill="1" applyBorder="1" applyAlignment="1">
      <alignment vertical="center"/>
      <protection/>
    </xf>
    <xf numFmtId="0" fontId="4" fillId="33" borderId="12" xfId="50" applyFont="1" applyFill="1" applyBorder="1" applyAlignment="1">
      <alignment horizontal="center"/>
      <protection/>
    </xf>
    <xf numFmtId="0" fontId="49" fillId="34" borderId="20" xfId="0" applyFont="1" applyFill="1" applyBorder="1" applyAlignment="1">
      <alignment horizontal="center" wrapText="1"/>
    </xf>
    <xf numFmtId="166" fontId="0" fillId="0" borderId="19" xfId="0" applyNumberFormat="1" applyBorder="1" applyAlignment="1">
      <alignment/>
    </xf>
    <xf numFmtId="17" fontId="49" fillId="34" borderId="15" xfId="0" applyNumberFormat="1" applyFont="1" applyFill="1" applyBorder="1" applyAlignment="1">
      <alignment horizontal="center" vertical="center" wrapText="1"/>
    </xf>
    <xf numFmtId="164" fontId="0" fillId="0" borderId="19" xfId="0" applyNumberFormat="1" applyBorder="1" applyAlignment="1">
      <alignment/>
    </xf>
    <xf numFmtId="3" fontId="49" fillId="0" borderId="20" xfId="0" applyNumberFormat="1" applyFont="1" applyBorder="1" applyAlignment="1">
      <alignment/>
    </xf>
    <xf numFmtId="3" fontId="49" fillId="0" borderId="17" xfId="0" applyNumberFormat="1" applyFont="1" applyBorder="1" applyAlignment="1">
      <alignment/>
    </xf>
    <xf numFmtId="164" fontId="49" fillId="0" borderId="20" xfId="0" applyNumberFormat="1" applyFont="1" applyBorder="1" applyAlignment="1">
      <alignment/>
    </xf>
    <xf numFmtId="17" fontId="0" fillId="0" borderId="18" xfId="0" applyNumberFormat="1" applyBorder="1" applyAlignment="1">
      <alignment/>
    </xf>
    <xf numFmtId="17" fontId="0" fillId="0" borderId="19" xfId="0" applyNumberFormat="1" applyBorder="1" applyAlignment="1">
      <alignment/>
    </xf>
    <xf numFmtId="0" fontId="49" fillId="34" borderId="28" xfId="0" applyFont="1" applyFill="1" applyBorder="1" applyAlignment="1">
      <alignment horizontal="center"/>
    </xf>
    <xf numFmtId="9" fontId="0" fillId="0" borderId="0" xfId="66" applyFont="1" applyBorder="1" applyAlignment="1">
      <alignment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165" fontId="0" fillId="0" borderId="21" xfId="66" applyNumberFormat="1" applyFont="1" applyBorder="1" applyAlignment="1">
      <alignment/>
    </xf>
    <xf numFmtId="3" fontId="0" fillId="0" borderId="30" xfId="0" applyNumberFormat="1" applyBorder="1" applyAlignment="1">
      <alignment/>
    </xf>
    <xf numFmtId="166" fontId="0" fillId="0" borderId="0" xfId="0" applyNumberFormat="1" applyAlignment="1">
      <alignment/>
    </xf>
    <xf numFmtId="0" fontId="50" fillId="0" borderId="0" xfId="0" applyFont="1" applyAlignment="1">
      <alignment/>
    </xf>
    <xf numFmtId="17" fontId="9" fillId="34" borderId="15" xfId="0" applyNumberFormat="1" applyFont="1" applyFill="1" applyBorder="1" applyAlignment="1">
      <alignment horizontal="center" vertical="center" wrapText="1"/>
    </xf>
    <xf numFmtId="17" fontId="9" fillId="34" borderId="20" xfId="0" applyNumberFormat="1" applyFont="1" applyFill="1" applyBorder="1" applyAlignment="1">
      <alignment horizontal="center" vertical="center" wrapText="1"/>
    </xf>
    <xf numFmtId="17" fontId="9" fillId="34" borderId="18" xfId="0" applyNumberFormat="1" applyFont="1" applyFill="1" applyBorder="1" applyAlignment="1">
      <alignment horizontal="center" vertical="center" wrapText="1"/>
    </xf>
    <xf numFmtId="17" fontId="9" fillId="34" borderId="20" xfId="0" applyNumberFormat="1" applyFont="1" applyFill="1" applyBorder="1" applyAlignment="1">
      <alignment horizontal="center" vertical="center"/>
    </xf>
    <xf numFmtId="17" fontId="0" fillId="0" borderId="0" xfId="0" applyNumberFormat="1" applyAlignment="1">
      <alignment/>
    </xf>
    <xf numFmtId="165" fontId="0" fillId="0" borderId="0" xfId="66" applyNumberFormat="1" applyFont="1" applyAlignment="1">
      <alignment/>
    </xf>
    <xf numFmtId="165" fontId="0" fillId="0" borderId="15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66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Fill="1" applyBorder="1" applyAlignment="1">
      <alignment/>
    </xf>
    <xf numFmtId="0" fontId="4" fillId="0" borderId="13" xfId="50" applyFont="1" applyFill="1" applyBorder="1">
      <alignment/>
      <protection/>
    </xf>
    <xf numFmtId="0" fontId="4" fillId="0" borderId="14" xfId="50" applyFont="1" applyFill="1" applyBorder="1">
      <alignment/>
      <protection/>
    </xf>
    <xf numFmtId="0" fontId="4" fillId="0" borderId="29" xfId="50" applyFont="1" applyFill="1" applyBorder="1">
      <alignment/>
      <protection/>
    </xf>
    <xf numFmtId="165" fontId="0" fillId="0" borderId="0" xfId="66" applyNumberFormat="1" applyFont="1" applyFill="1" applyBorder="1" applyAlignment="1">
      <alignment/>
    </xf>
    <xf numFmtId="165" fontId="0" fillId="0" borderId="0" xfId="66" applyNumberFormat="1" applyFont="1" applyFill="1" applyBorder="1" applyAlignment="1">
      <alignment/>
    </xf>
    <xf numFmtId="0" fontId="3" fillId="33" borderId="10" xfId="53" applyNumberFormat="1" applyFont="1" applyFill="1" applyBorder="1" applyAlignment="1" quotePrefix="1">
      <alignment horizontal="center" vertical="top"/>
      <protection/>
    </xf>
    <xf numFmtId="167" fontId="0" fillId="0" borderId="0" xfId="0" applyNumberFormat="1" applyAlignment="1">
      <alignment/>
    </xf>
    <xf numFmtId="168" fontId="0" fillId="0" borderId="0" xfId="66" applyNumberFormat="1" applyFont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49" fillId="0" borderId="32" xfId="0" applyNumberFormat="1" applyFont="1" applyBorder="1" applyAlignment="1">
      <alignment/>
    </xf>
    <xf numFmtId="3" fontId="49" fillId="0" borderId="28" xfId="0" applyNumberFormat="1" applyFont="1" applyBorder="1" applyAlignment="1">
      <alignment/>
    </xf>
    <xf numFmtId="164" fontId="0" fillId="0" borderId="18" xfId="0" applyNumberFormat="1" applyBorder="1" applyAlignment="1">
      <alignment/>
    </xf>
    <xf numFmtId="164" fontId="49" fillId="0" borderId="2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17" fontId="9" fillId="34" borderId="27" xfId="0" applyNumberFormat="1" applyFont="1" applyFill="1" applyBorder="1" applyAlignment="1">
      <alignment horizontal="center" vertical="center" wrapText="1"/>
    </xf>
    <xf numFmtId="3" fontId="0" fillId="0" borderId="19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2" fontId="0" fillId="0" borderId="0" xfId="0" applyNumberFormat="1" applyAlignment="1">
      <alignment/>
    </xf>
    <xf numFmtId="165" fontId="0" fillId="0" borderId="18" xfId="0" applyNumberFormat="1" applyFill="1" applyBorder="1" applyAlignment="1">
      <alignment/>
    </xf>
    <xf numFmtId="165" fontId="0" fillId="0" borderId="19" xfId="0" applyNumberFormat="1" applyFill="1" applyBorder="1" applyAlignment="1">
      <alignment/>
    </xf>
    <xf numFmtId="0" fontId="9" fillId="34" borderId="32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/>
    </xf>
    <xf numFmtId="3" fontId="0" fillId="0" borderId="31" xfId="0" applyNumberFormat="1" applyFill="1" applyBorder="1" applyAlignment="1">
      <alignment/>
    </xf>
    <xf numFmtId="3" fontId="49" fillId="0" borderId="20" xfId="0" applyNumberFormat="1" applyFont="1" applyFill="1" applyBorder="1" applyAlignment="1">
      <alignment/>
    </xf>
    <xf numFmtId="3" fontId="49" fillId="0" borderId="32" xfId="0" applyNumberFormat="1" applyFont="1" applyFill="1" applyBorder="1" applyAlignment="1">
      <alignment/>
    </xf>
    <xf numFmtId="0" fontId="49" fillId="34" borderId="32" xfId="0" applyFont="1" applyFill="1" applyBorder="1" applyAlignment="1">
      <alignment horizontal="center" vertical="center" wrapText="1"/>
    </xf>
    <xf numFmtId="165" fontId="0" fillId="0" borderId="31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165" fontId="0" fillId="0" borderId="0" xfId="66" applyNumberFormat="1" applyFont="1" applyBorder="1" applyAlignment="1">
      <alignment/>
    </xf>
    <xf numFmtId="164" fontId="0" fillId="0" borderId="0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27" xfId="0" applyNumberFormat="1" applyFill="1" applyBorder="1" applyAlignment="1">
      <alignment/>
    </xf>
    <xf numFmtId="17" fontId="49" fillId="34" borderId="32" xfId="0" applyNumberFormat="1" applyFont="1" applyFill="1" applyBorder="1" applyAlignment="1">
      <alignment horizontal="center" vertical="center" wrapText="1"/>
    </xf>
    <xf numFmtId="165" fontId="49" fillId="0" borderId="17" xfId="0" applyNumberFormat="1" applyFont="1" applyBorder="1" applyAlignment="1">
      <alignment/>
    </xf>
    <xf numFmtId="165" fontId="49" fillId="0" borderId="20" xfId="0" applyNumberFormat="1" applyFont="1" applyBorder="1" applyAlignment="1">
      <alignment/>
    </xf>
    <xf numFmtId="165" fontId="49" fillId="0" borderId="20" xfId="66" applyNumberFormat="1" applyFont="1" applyBorder="1" applyAlignment="1">
      <alignment/>
    </xf>
    <xf numFmtId="3" fontId="49" fillId="0" borderId="0" xfId="0" applyNumberFormat="1" applyFont="1" applyAlignment="1">
      <alignment/>
    </xf>
    <xf numFmtId="3" fontId="49" fillId="0" borderId="33" xfId="0" applyNumberFormat="1" applyFont="1" applyBorder="1" applyAlignment="1">
      <alignment/>
    </xf>
    <xf numFmtId="165" fontId="49" fillId="0" borderId="20" xfId="0" applyNumberFormat="1" applyFont="1" applyFill="1" applyBorder="1" applyAlignment="1">
      <alignment/>
    </xf>
    <xf numFmtId="165" fontId="49" fillId="0" borderId="28" xfId="0" applyNumberFormat="1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18" xfId="0" applyNumberFormat="1" applyBorder="1" applyAlignment="1">
      <alignment/>
    </xf>
    <xf numFmtId="17" fontId="0" fillId="0" borderId="21" xfId="0" applyNumberFormat="1" applyBorder="1" applyAlignment="1">
      <alignment/>
    </xf>
    <xf numFmtId="166" fontId="0" fillId="0" borderId="21" xfId="0" applyNumberFormat="1" applyBorder="1" applyAlignment="1">
      <alignment/>
    </xf>
    <xf numFmtId="0" fontId="4" fillId="0" borderId="0" xfId="53" applyFont="1" applyFill="1" applyBorder="1" applyAlignment="1">
      <alignment vertical="center"/>
      <protection/>
    </xf>
    <xf numFmtId="17" fontId="49" fillId="34" borderId="26" xfId="0" applyNumberFormat="1" applyFont="1" applyFill="1" applyBorder="1" applyAlignment="1">
      <alignment horizontal="center" vertical="center"/>
    </xf>
    <xf numFmtId="17" fontId="49" fillId="34" borderId="18" xfId="0" applyNumberFormat="1" applyFont="1" applyFill="1" applyBorder="1" applyAlignment="1">
      <alignment horizontal="center" vertical="center"/>
    </xf>
    <xf numFmtId="17" fontId="9" fillId="34" borderId="18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3" fontId="0" fillId="0" borderId="0" xfId="0" applyNumberFormat="1" applyFill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0" fontId="4" fillId="0" borderId="34" xfId="53" applyFont="1" applyFill="1" applyBorder="1" applyAlignment="1">
      <alignment vertical="center"/>
      <protection/>
    </xf>
    <xf numFmtId="0" fontId="4" fillId="0" borderId="10" xfId="53" applyFont="1" applyFill="1" applyBorder="1" applyAlignment="1">
      <alignment vertical="center"/>
      <protection/>
    </xf>
    <xf numFmtId="0" fontId="4" fillId="0" borderId="11" xfId="53" applyFont="1" applyFill="1" applyBorder="1" applyAlignment="1">
      <alignment vertical="center"/>
      <protection/>
    </xf>
    <xf numFmtId="164" fontId="0" fillId="0" borderId="20" xfId="0" applyNumberFormat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0" fontId="51" fillId="0" borderId="0" xfId="0" applyFont="1" applyBorder="1" applyAlignment="1">
      <alignment/>
    </xf>
    <xf numFmtId="0" fontId="4" fillId="0" borderId="0" xfId="50" applyFont="1" applyFill="1" applyBorder="1">
      <alignment/>
      <protection/>
    </xf>
    <xf numFmtId="0" fontId="4" fillId="0" borderId="0" xfId="50" applyFont="1" applyBorder="1">
      <alignment/>
      <protection/>
    </xf>
    <xf numFmtId="1" fontId="0" fillId="0" borderId="19" xfId="0" applyNumberFormat="1" applyBorder="1" applyAlignment="1">
      <alignment/>
    </xf>
    <xf numFmtId="17" fontId="9" fillId="34" borderId="17" xfId="0" applyNumberFormat="1" applyFont="1" applyFill="1" applyBorder="1" applyAlignment="1">
      <alignment horizontal="center" vertical="center" wrapText="1"/>
    </xf>
    <xf numFmtId="17" fontId="49" fillId="34" borderId="28" xfId="0" applyNumberFormat="1" applyFont="1" applyFill="1" applyBorder="1" applyAlignment="1">
      <alignment horizontal="center" vertical="center" wrapText="1"/>
    </xf>
    <xf numFmtId="3" fontId="13" fillId="0" borderId="18" xfId="0" applyNumberFormat="1" applyFont="1" applyFill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3" fillId="0" borderId="21" xfId="0" applyNumberFormat="1" applyFont="1" applyFill="1" applyBorder="1" applyAlignment="1">
      <alignment/>
    </xf>
    <xf numFmtId="164" fontId="0" fillId="0" borderId="19" xfId="0" applyNumberFormat="1" applyFill="1" applyBorder="1" applyAlignment="1">
      <alignment/>
    </xf>
    <xf numFmtId="1" fontId="0" fillId="0" borderId="19" xfId="0" applyNumberFormat="1" applyFill="1" applyBorder="1" applyAlignment="1">
      <alignment/>
    </xf>
    <xf numFmtId="17" fontId="9" fillId="34" borderId="26" xfId="0" applyNumberFormat="1" applyFont="1" applyFill="1" applyBorder="1" applyAlignment="1">
      <alignment horizontal="center" vertical="center" wrapText="1"/>
    </xf>
    <xf numFmtId="1" fontId="0" fillId="0" borderId="0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165" fontId="52" fillId="0" borderId="18" xfId="66" applyNumberFormat="1" applyFont="1" applyBorder="1" applyAlignment="1">
      <alignment/>
    </xf>
    <xf numFmtId="3" fontId="52" fillId="0" borderId="27" xfId="0" applyNumberFormat="1" applyFont="1" applyBorder="1" applyAlignment="1">
      <alignment/>
    </xf>
    <xf numFmtId="165" fontId="52" fillId="0" borderId="19" xfId="66" applyNumberFormat="1" applyFont="1" applyBorder="1" applyAlignment="1">
      <alignment/>
    </xf>
    <xf numFmtId="3" fontId="52" fillId="0" borderId="31" xfId="0" applyNumberFormat="1" applyFont="1" applyBorder="1" applyAlignment="1">
      <alignment/>
    </xf>
    <xf numFmtId="3" fontId="53" fillId="0" borderId="0" xfId="0" applyNumberFormat="1" applyFont="1" applyBorder="1" applyAlignment="1">
      <alignment/>
    </xf>
    <xf numFmtId="3" fontId="53" fillId="0" borderId="16" xfId="0" applyNumberFormat="1" applyFont="1" applyBorder="1" applyAlignment="1">
      <alignment/>
    </xf>
    <xf numFmtId="165" fontId="53" fillId="0" borderId="19" xfId="66" applyNumberFormat="1" applyFont="1" applyBorder="1" applyAlignment="1">
      <alignment/>
    </xf>
    <xf numFmtId="3" fontId="53" fillId="0" borderId="31" xfId="0" applyNumberFormat="1" applyFont="1" applyBorder="1" applyAlignment="1">
      <alignment/>
    </xf>
    <xf numFmtId="165" fontId="54" fillId="0" borderId="20" xfId="66" applyNumberFormat="1" applyFont="1" applyBorder="1" applyAlignment="1">
      <alignment/>
    </xf>
    <xf numFmtId="3" fontId="54" fillId="0" borderId="32" xfId="0" applyNumberFormat="1" applyFont="1" applyBorder="1" applyAlignment="1">
      <alignment/>
    </xf>
    <xf numFmtId="0" fontId="54" fillId="0" borderId="0" xfId="0" applyFont="1" applyAlignment="1">
      <alignment/>
    </xf>
    <xf numFmtId="3" fontId="54" fillId="0" borderId="20" xfId="0" applyNumberFormat="1" applyFont="1" applyFill="1" applyBorder="1" applyAlignment="1">
      <alignment/>
    </xf>
    <xf numFmtId="3" fontId="52" fillId="0" borderId="18" xfId="0" applyNumberFormat="1" applyFont="1" applyFill="1" applyBorder="1" applyAlignment="1">
      <alignment/>
    </xf>
    <xf numFmtId="3" fontId="52" fillId="0" borderId="19" xfId="0" applyNumberFormat="1" applyFont="1" applyFill="1" applyBorder="1" applyAlignment="1">
      <alignment/>
    </xf>
    <xf numFmtId="0" fontId="55" fillId="0" borderId="13" xfId="50" applyFont="1" applyFill="1" applyBorder="1">
      <alignment/>
      <protection/>
    </xf>
    <xf numFmtId="0" fontId="55" fillId="0" borderId="14" xfId="50" applyFont="1" applyFill="1" applyBorder="1">
      <alignment/>
      <protection/>
    </xf>
    <xf numFmtId="0" fontId="56" fillId="0" borderId="14" xfId="50" applyFont="1" applyFill="1" applyBorder="1">
      <alignment/>
      <protection/>
    </xf>
    <xf numFmtId="0" fontId="56" fillId="0" borderId="29" xfId="50" applyFont="1" applyFill="1" applyBorder="1">
      <alignment/>
      <protection/>
    </xf>
    <xf numFmtId="3" fontId="53" fillId="0" borderId="0" xfId="0" applyNumberFormat="1" applyFont="1" applyAlignment="1">
      <alignment/>
    </xf>
    <xf numFmtId="0" fontId="56" fillId="0" borderId="14" xfId="50" applyFont="1" applyBorder="1">
      <alignment/>
      <protection/>
    </xf>
    <xf numFmtId="0" fontId="56" fillId="0" borderId="35" xfId="50" applyFont="1" applyBorder="1">
      <alignment/>
      <protection/>
    </xf>
    <xf numFmtId="3" fontId="53" fillId="0" borderId="19" xfId="0" applyNumberFormat="1" applyFont="1" applyBorder="1" applyAlignment="1">
      <alignment/>
    </xf>
    <xf numFmtId="0" fontId="56" fillId="0" borderId="29" xfId="50" applyFont="1" applyBorder="1">
      <alignment/>
      <protection/>
    </xf>
    <xf numFmtId="3" fontId="52" fillId="0" borderId="18" xfId="0" applyNumberFormat="1" applyFont="1" applyBorder="1" applyAlignment="1">
      <alignment/>
    </xf>
    <xf numFmtId="3" fontId="52" fillId="0" borderId="19" xfId="0" applyNumberFormat="1" applyFont="1" applyBorder="1" applyAlignment="1">
      <alignment/>
    </xf>
    <xf numFmtId="165" fontId="53" fillId="0" borderId="16" xfId="66" applyNumberFormat="1" applyFont="1" applyBorder="1" applyAlignment="1">
      <alignment/>
    </xf>
    <xf numFmtId="3" fontId="54" fillId="0" borderId="20" xfId="0" applyNumberFormat="1" applyFont="1" applyBorder="1" applyAlignment="1">
      <alignment/>
    </xf>
    <xf numFmtId="165" fontId="54" fillId="0" borderId="17" xfId="66" applyNumberFormat="1" applyFont="1" applyBorder="1" applyAlignment="1">
      <alignment/>
    </xf>
    <xf numFmtId="0" fontId="3" fillId="33" borderId="22" xfId="53" applyNumberFormat="1" applyFont="1" applyFill="1" applyBorder="1" applyAlignment="1" quotePrefix="1">
      <alignment horizontal="center" vertical="top"/>
      <protection/>
    </xf>
    <xf numFmtId="0" fontId="56" fillId="0" borderId="13" xfId="50" applyFont="1" applyFill="1" applyBorder="1">
      <alignment/>
      <protection/>
    </xf>
    <xf numFmtId="3" fontId="0" fillId="0" borderId="21" xfId="0" applyNumberFormat="1" applyFont="1" applyBorder="1" applyAlignment="1">
      <alignment/>
    </xf>
    <xf numFmtId="3" fontId="52" fillId="0" borderId="0" xfId="0" applyNumberFormat="1" applyFont="1" applyFill="1" applyBorder="1" applyAlignment="1">
      <alignment/>
    </xf>
    <xf numFmtId="3" fontId="53" fillId="0" borderId="18" xfId="0" applyNumberFormat="1" applyFont="1" applyBorder="1" applyAlignment="1">
      <alignment/>
    </xf>
    <xf numFmtId="3" fontId="52" fillId="0" borderId="16" xfId="0" applyNumberFormat="1" applyFont="1" applyFill="1" applyBorder="1" applyAlignment="1">
      <alignment/>
    </xf>
    <xf numFmtId="165" fontId="53" fillId="0" borderId="18" xfId="66" applyNumberFormat="1" applyFont="1" applyBorder="1" applyAlignment="1">
      <alignment/>
    </xf>
    <xf numFmtId="3" fontId="53" fillId="0" borderId="27" xfId="0" applyNumberFormat="1" applyFont="1" applyBorder="1" applyAlignment="1">
      <alignment/>
    </xf>
    <xf numFmtId="3" fontId="52" fillId="0" borderId="0" xfId="0" applyNumberFormat="1" applyFont="1" applyFill="1" applyAlignment="1">
      <alignment/>
    </xf>
    <xf numFmtId="165" fontId="52" fillId="0" borderId="16" xfId="66" applyNumberFormat="1" applyFont="1" applyBorder="1" applyAlignment="1">
      <alignment/>
    </xf>
    <xf numFmtId="165" fontId="0" fillId="0" borderId="19" xfId="66" applyNumberFormat="1" applyFont="1" applyFill="1" applyBorder="1" applyAlignment="1">
      <alignment/>
    </xf>
    <xf numFmtId="9" fontId="49" fillId="0" borderId="0" xfId="66" applyNumberFormat="1" applyFont="1" applyAlignment="1">
      <alignment/>
    </xf>
    <xf numFmtId="9" fontId="0" fillId="0" borderId="0" xfId="66" applyNumberFormat="1" applyFont="1" applyAlignment="1">
      <alignment/>
    </xf>
    <xf numFmtId="0" fontId="6" fillId="33" borderId="17" xfId="53" applyFont="1" applyFill="1" applyBorder="1" applyAlignment="1">
      <alignment horizontal="center" vertical="top" wrapText="1"/>
      <protection/>
    </xf>
    <xf numFmtId="0" fontId="6" fillId="33" borderId="28" xfId="53" applyFont="1" applyFill="1" applyBorder="1" applyAlignment="1">
      <alignment horizontal="center" vertical="top" wrapText="1"/>
      <protection/>
    </xf>
    <xf numFmtId="0" fontId="3" fillId="33" borderId="17" xfId="50" applyFont="1" applyFill="1" applyBorder="1" applyAlignment="1">
      <alignment horizontal="center"/>
      <protection/>
    </xf>
    <xf numFmtId="0" fontId="3" fillId="33" borderId="28" xfId="50" applyFont="1" applyFill="1" applyBorder="1" applyAlignment="1">
      <alignment horizontal="center"/>
      <protection/>
    </xf>
    <xf numFmtId="0" fontId="57" fillId="33" borderId="17" xfId="50" applyFont="1" applyFill="1" applyBorder="1" applyAlignment="1">
      <alignment horizontal="center"/>
      <protection/>
    </xf>
    <xf numFmtId="0" fontId="57" fillId="33" borderId="28" xfId="50" applyFont="1" applyFill="1" applyBorder="1" applyAlignment="1">
      <alignment horizontal="center"/>
      <protection/>
    </xf>
    <xf numFmtId="0" fontId="6" fillId="33" borderId="28" xfId="53" applyFont="1" applyFill="1" applyBorder="1" applyAlignment="1" quotePrefix="1">
      <alignment horizontal="center" vertical="top" wrapText="1"/>
      <protection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Binlik Ayracı 2" xfId="42"/>
    <cellStyle name="Çıkış" xfId="43"/>
    <cellStyle name="Giriş" xfId="44"/>
    <cellStyle name="Hesaplama" xfId="45"/>
    <cellStyle name="Hyperlink" xfId="46"/>
    <cellStyle name="İşaretli Hücre" xfId="47"/>
    <cellStyle name="İyi" xfId="48"/>
    <cellStyle name="Kötü" xfId="49"/>
    <cellStyle name="Normal 2" xfId="50"/>
    <cellStyle name="Normal 3" xfId="51"/>
    <cellStyle name="Normal 4 2 2" xfId="52"/>
    <cellStyle name="Normal_Sayfa2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265"/>
          <c:w val="0.9365"/>
          <c:h val="0.8835"/>
        </c:manualLayout>
      </c:layout>
      <c:lineChart>
        <c:grouping val="standard"/>
        <c:varyColors val="0"/>
        <c:ser>
          <c:idx val="0"/>
          <c:order val="0"/>
          <c:tx>
            <c:strRef>
              <c:f>'Sigortalı Sayıları'!$J$1</c:f>
              <c:strCache>
                <c:ptCount val="1"/>
                <c:pt idx="0">
                  <c:v>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'Sigortalı Sayıları'!$A$11:$A$74</c:f>
              <c:strCache/>
            </c:strRef>
          </c:cat>
          <c:val>
            <c:numRef>
              <c:f>'Sigortalı Sayıları'!$J$11:$J$74</c:f>
              <c:numCache/>
            </c:numRef>
          </c:val>
          <c:smooth val="1"/>
        </c:ser>
        <c:ser>
          <c:idx val="1"/>
          <c:order val="1"/>
          <c:tx>
            <c:strRef>
              <c:f>'Sigortalı Sayıları'!$K$1</c:f>
              <c:strCache>
                <c:ptCount val="1"/>
                <c:pt idx="0">
                  <c:v>Endeks (Mevsimsellikten Arındırılmış)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'Sigortalı Sayıları'!$A$11:$A$74</c:f>
              <c:strCache/>
            </c:strRef>
          </c:cat>
          <c:val>
            <c:numRef>
              <c:f>'Sigortalı Sayıları'!$K$11:$K$74</c:f>
              <c:numCache/>
            </c:numRef>
          </c:val>
          <c:smooth val="0"/>
        </c:ser>
        <c:marker val="1"/>
        <c:axId val="30104150"/>
        <c:axId val="2501895"/>
      </c:lineChart>
      <c:dateAx>
        <c:axId val="3010415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01895"/>
        <c:crosses val="autoZero"/>
        <c:auto val="0"/>
        <c:baseTimeUnit val="months"/>
        <c:majorUnit val="4"/>
        <c:majorTimeUnit val="months"/>
        <c:minorUnit val="1"/>
        <c:minorTimeUnit val="months"/>
        <c:noMultiLvlLbl val="0"/>
      </c:dateAx>
      <c:valAx>
        <c:axId val="2501895"/>
        <c:scaling>
          <c:orientation val="minMax"/>
          <c:max val="130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041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525"/>
          <c:y val="0.931"/>
          <c:w val="0.34975"/>
          <c:h val="0.0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1825"/>
          <c:w val="0.8725"/>
          <c:h val="0.91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</c:ser>
        <c:axId val="22517056"/>
        <c:axId val="1326913"/>
      </c:barChart>
      <c:catAx>
        <c:axId val="225170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26913"/>
        <c:crosses val="autoZero"/>
        <c:auto val="1"/>
        <c:lblOffset val="100"/>
        <c:tickLblSkip val="1"/>
        <c:noMultiLvlLbl val="0"/>
      </c:catAx>
      <c:valAx>
        <c:axId val="1326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5170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0.08975</cdr:x>
      <cdr:y>0.5935</cdr:y>
    </cdr:from>
    <cdr:to>
      <cdr:x>0.977</cdr:x>
      <cdr:y>0.5935</cdr:y>
    </cdr:to>
    <cdr:sp>
      <cdr:nvSpPr>
        <cdr:cNvPr id="1" name="2 Düz Bağlayıcı"/>
        <cdr:cNvSpPr>
          <a:spLocks/>
        </cdr:cNvSpPr>
      </cdr:nvSpPr>
      <cdr:spPr>
        <a:xfrm flipV="1">
          <a:off x="838200" y="2257425"/>
          <a:ext cx="83629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0</xdr:row>
      <xdr:rowOff>762000</xdr:rowOff>
    </xdr:from>
    <xdr:to>
      <xdr:col>28</xdr:col>
      <xdr:colOff>0</xdr:colOff>
      <xdr:row>20</xdr:row>
      <xdr:rowOff>190500</xdr:rowOff>
    </xdr:to>
    <xdr:graphicFrame>
      <xdr:nvGraphicFramePr>
        <xdr:cNvPr id="1" name="1 Grafik"/>
        <xdr:cNvGraphicFramePr/>
      </xdr:nvGraphicFramePr>
      <xdr:xfrm>
        <a:off x="12287250" y="762000"/>
        <a:ext cx="94297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533400</xdr:colOff>
      <xdr:row>47</xdr:row>
      <xdr:rowOff>19050</xdr:rowOff>
    </xdr:from>
    <xdr:to>
      <xdr:col>20</xdr:col>
      <xdr:colOff>228600</xdr:colOff>
      <xdr:row>71</xdr:row>
      <xdr:rowOff>57150</xdr:rowOff>
    </xdr:to>
    <xdr:graphicFrame>
      <xdr:nvGraphicFramePr>
        <xdr:cNvPr id="1" name="4 Grafik"/>
        <xdr:cNvGraphicFramePr/>
      </xdr:nvGraphicFramePr>
      <xdr:xfrm>
        <a:off x="21059775" y="9553575"/>
        <a:ext cx="27432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X7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M25" sqref="M25"/>
    </sheetView>
  </sheetViews>
  <sheetFormatPr defaultColWidth="8.8515625" defaultRowHeight="15"/>
  <cols>
    <col min="1" max="1" width="10.140625" style="0" bestFit="1" customWidth="1"/>
    <col min="2" max="2" width="17.7109375" style="0" customWidth="1"/>
    <col min="3" max="3" width="16.28125" style="0" customWidth="1"/>
    <col min="4" max="4" width="15.421875" style="0" customWidth="1"/>
    <col min="5" max="5" width="14.421875" style="0" customWidth="1"/>
    <col min="6" max="6" width="18.421875" style="0" customWidth="1"/>
    <col min="7" max="7" width="17.421875" style="0" customWidth="1"/>
    <col min="8" max="8" width="17.8515625" style="0" customWidth="1"/>
    <col min="9" max="9" width="17.28125" style="0" customWidth="1"/>
    <col min="10" max="10" width="12.421875" style="0" customWidth="1"/>
    <col min="11" max="11" width="16.421875" style="0" customWidth="1"/>
    <col min="12" max="12" width="10.140625" style="0" bestFit="1" customWidth="1"/>
  </cols>
  <sheetData>
    <row r="1" spans="1:11" ht="60.75" thickBot="1">
      <c r="A1" s="19" t="s">
        <v>0</v>
      </c>
      <c r="B1" s="19" t="s">
        <v>265</v>
      </c>
      <c r="C1" s="34" t="s">
        <v>264</v>
      </c>
      <c r="D1" s="19" t="s">
        <v>263</v>
      </c>
      <c r="E1" s="19" t="s">
        <v>255</v>
      </c>
      <c r="F1" s="19" t="s">
        <v>260</v>
      </c>
      <c r="G1" s="92" t="s">
        <v>261</v>
      </c>
      <c r="H1" s="19" t="s">
        <v>262</v>
      </c>
      <c r="I1" s="87" t="s">
        <v>256</v>
      </c>
      <c r="J1" s="46" t="s">
        <v>257</v>
      </c>
      <c r="K1" s="37" t="s">
        <v>258</v>
      </c>
    </row>
    <row r="2" spans="1:11" ht="15">
      <c r="A2" s="44">
        <v>39448</v>
      </c>
      <c r="B2" s="118">
        <v>8449577</v>
      </c>
      <c r="C2" s="118">
        <v>3124938</v>
      </c>
      <c r="D2" s="118">
        <v>2188537</v>
      </c>
      <c r="E2" s="118">
        <v>13763052</v>
      </c>
      <c r="F2" s="118"/>
      <c r="G2" s="118"/>
      <c r="H2" s="118"/>
      <c r="I2" s="118"/>
      <c r="J2" s="109"/>
      <c r="K2" s="109"/>
    </row>
    <row r="3" spans="1:11" ht="15">
      <c r="A3" s="45">
        <v>39479</v>
      </c>
      <c r="B3" s="119">
        <v>8474374</v>
      </c>
      <c r="C3" s="119">
        <v>3120508</v>
      </c>
      <c r="D3" s="119">
        <v>2187729</v>
      </c>
      <c r="E3" s="119">
        <v>13782611</v>
      </c>
      <c r="F3" s="119"/>
      <c r="G3" s="119"/>
      <c r="H3" s="119"/>
      <c r="I3" s="119"/>
      <c r="J3" s="38"/>
      <c r="K3" s="38"/>
    </row>
    <row r="4" spans="1:11" ht="15">
      <c r="A4" s="45">
        <v>39508</v>
      </c>
      <c r="B4" s="119">
        <v>8704188</v>
      </c>
      <c r="C4" s="119">
        <v>3114771</v>
      </c>
      <c r="D4" s="119">
        <v>2186579</v>
      </c>
      <c r="E4" s="119">
        <v>14005538</v>
      </c>
      <c r="F4" s="119"/>
      <c r="G4" s="119"/>
      <c r="H4" s="119"/>
      <c r="I4" s="119"/>
      <c r="J4" s="38"/>
      <c r="K4" s="38"/>
    </row>
    <row r="5" spans="1:11" ht="15">
      <c r="A5" s="45">
        <v>39539</v>
      </c>
      <c r="B5" s="119">
        <v>10097779</v>
      </c>
      <c r="C5" s="119">
        <v>3116223</v>
      </c>
      <c r="D5" s="119">
        <v>2188698</v>
      </c>
      <c r="E5" s="119">
        <v>15402700</v>
      </c>
      <c r="F5" s="119"/>
      <c r="G5" s="119"/>
      <c r="H5" s="119"/>
      <c r="I5" s="119"/>
      <c r="J5" s="38"/>
      <c r="K5" s="38"/>
    </row>
    <row r="6" spans="1:11" ht="15">
      <c r="A6" s="45">
        <v>39569</v>
      </c>
      <c r="B6" s="119">
        <v>9703722</v>
      </c>
      <c r="C6" s="119">
        <v>3090399</v>
      </c>
      <c r="D6" s="119">
        <v>2187336</v>
      </c>
      <c r="E6" s="119">
        <v>14981457</v>
      </c>
      <c r="F6" s="119"/>
      <c r="G6" s="119"/>
      <c r="H6" s="119"/>
      <c r="I6" s="119"/>
      <c r="J6" s="38"/>
      <c r="K6" s="38"/>
    </row>
    <row r="7" spans="1:11" ht="15">
      <c r="A7" s="45">
        <v>39600</v>
      </c>
      <c r="B7" s="119">
        <v>9188005</v>
      </c>
      <c r="C7" s="119">
        <v>3103104</v>
      </c>
      <c r="D7" s="119">
        <v>2187930</v>
      </c>
      <c r="E7" s="119">
        <v>14479039</v>
      </c>
      <c r="F7" s="119"/>
      <c r="G7" s="119"/>
      <c r="H7" s="119"/>
      <c r="I7" s="119"/>
      <c r="J7" s="38"/>
      <c r="K7" s="38"/>
    </row>
    <row r="8" spans="1:11" ht="15">
      <c r="A8" s="45">
        <v>39630</v>
      </c>
      <c r="B8" s="119">
        <v>9127041</v>
      </c>
      <c r="C8" s="119">
        <v>3136366</v>
      </c>
      <c r="D8" s="119">
        <v>2188257</v>
      </c>
      <c r="E8" s="119">
        <v>14451664</v>
      </c>
      <c r="F8" s="119"/>
      <c r="G8" s="119"/>
      <c r="H8" s="119"/>
      <c r="I8" s="119"/>
      <c r="J8" s="38"/>
      <c r="K8" s="38"/>
    </row>
    <row r="9" spans="1:11" ht="15">
      <c r="A9" s="45">
        <v>39661</v>
      </c>
      <c r="B9" s="119">
        <v>9117005</v>
      </c>
      <c r="C9" s="119">
        <v>3143098</v>
      </c>
      <c r="D9" s="119">
        <v>2185031</v>
      </c>
      <c r="E9" s="119">
        <v>14445134</v>
      </c>
      <c r="F9" s="119"/>
      <c r="G9" s="119"/>
      <c r="H9" s="119"/>
      <c r="I9" s="119"/>
      <c r="J9" s="38"/>
      <c r="K9" s="38"/>
    </row>
    <row r="10" spans="1:11" ht="15">
      <c r="A10" s="45">
        <v>39692</v>
      </c>
      <c r="B10" s="119">
        <v>9163639</v>
      </c>
      <c r="C10" s="119">
        <v>3143137</v>
      </c>
      <c r="D10" s="119">
        <v>2183772</v>
      </c>
      <c r="E10" s="119">
        <v>14490548</v>
      </c>
      <c r="F10" s="119"/>
      <c r="G10" s="119"/>
      <c r="H10" s="119"/>
      <c r="I10" s="119"/>
      <c r="J10" s="38"/>
      <c r="K10" s="38"/>
    </row>
    <row r="11" spans="1:13" ht="15">
      <c r="A11" s="45">
        <v>39722</v>
      </c>
      <c r="B11" s="119">
        <v>9119936</v>
      </c>
      <c r="C11" s="119">
        <v>3034113</v>
      </c>
      <c r="D11" s="119">
        <v>2187772</v>
      </c>
      <c r="E11" s="119">
        <v>14341821</v>
      </c>
      <c r="F11" s="119">
        <v>8840334</v>
      </c>
      <c r="G11" s="119">
        <v>3052758</v>
      </c>
      <c r="H11" s="119">
        <v>2187301</v>
      </c>
      <c r="I11" s="119">
        <v>14133282</v>
      </c>
      <c r="J11" s="38">
        <f>(E11/$E$11)*100</f>
        <v>100</v>
      </c>
      <c r="K11" s="38">
        <f>I11/$I$11*100</f>
        <v>100</v>
      </c>
      <c r="L11" s="9"/>
      <c r="M11" s="48"/>
    </row>
    <row r="12" spans="1:13" ht="15">
      <c r="A12" s="45">
        <v>39753</v>
      </c>
      <c r="B12" s="119">
        <v>9022823</v>
      </c>
      <c r="C12" s="119">
        <v>3038435</v>
      </c>
      <c r="D12" s="119">
        <v>2199425</v>
      </c>
      <c r="E12" s="119">
        <v>14260683</v>
      </c>
      <c r="F12" s="119">
        <v>8832474</v>
      </c>
      <c r="G12" s="119">
        <v>3052758</v>
      </c>
      <c r="H12" s="119">
        <v>2194930</v>
      </c>
      <c r="I12" s="119">
        <v>14153438</v>
      </c>
      <c r="J12" s="38">
        <f aca="true" t="shared" si="0" ref="J12:J74">(E12/$E$11)*100</f>
        <v>99.43425594281229</v>
      </c>
      <c r="K12" s="38">
        <f aca="true" t="shared" si="1" ref="K12:K73">I12/$I$11*100</f>
        <v>100.14261372553099</v>
      </c>
      <c r="L12" s="9"/>
      <c r="M12" s="48"/>
    </row>
    <row r="13" spans="1:13" ht="15">
      <c r="A13" s="45">
        <v>39783</v>
      </c>
      <c r="B13" s="119">
        <v>8802989</v>
      </c>
      <c r="C13" s="119">
        <v>3025650</v>
      </c>
      <c r="D13" s="119">
        <v>2205676</v>
      </c>
      <c r="E13" s="119">
        <v>14034315</v>
      </c>
      <c r="F13" s="119">
        <v>8777616</v>
      </c>
      <c r="G13" s="119">
        <v>3052758</v>
      </c>
      <c r="H13" s="119">
        <v>2194793</v>
      </c>
      <c r="I13" s="119">
        <v>14075853</v>
      </c>
      <c r="J13" s="38">
        <f t="shared" si="0"/>
        <v>97.8558789710177</v>
      </c>
      <c r="K13" s="38">
        <f t="shared" si="1"/>
        <v>99.5936612599961</v>
      </c>
      <c r="L13" s="9"/>
      <c r="M13" s="48"/>
    </row>
    <row r="14" spans="1:13" ht="15">
      <c r="A14" s="45">
        <v>39814</v>
      </c>
      <c r="B14" s="119">
        <v>8481011</v>
      </c>
      <c r="C14" s="119">
        <v>3042821</v>
      </c>
      <c r="D14" s="119">
        <v>2208984</v>
      </c>
      <c r="E14" s="119">
        <v>13732816</v>
      </c>
      <c r="F14" s="119">
        <v>8742035</v>
      </c>
      <c r="G14" s="119">
        <v>3060162</v>
      </c>
      <c r="H14" s="119">
        <v>2200625</v>
      </c>
      <c r="I14" s="119">
        <v>14030015</v>
      </c>
      <c r="J14" s="38">
        <f t="shared" si="0"/>
        <v>95.75364244191864</v>
      </c>
      <c r="K14" s="38">
        <f t="shared" si="1"/>
        <v>99.2693346103191</v>
      </c>
      <c r="L14" s="9"/>
      <c r="M14" s="48"/>
    </row>
    <row r="15" spans="1:13" ht="15">
      <c r="A15" s="45">
        <v>39845</v>
      </c>
      <c r="B15" s="119">
        <v>8362290</v>
      </c>
      <c r="C15" s="119">
        <v>3052613</v>
      </c>
      <c r="D15" s="119">
        <v>2213460</v>
      </c>
      <c r="E15" s="119">
        <v>13628363</v>
      </c>
      <c r="F15" s="119">
        <v>8723749</v>
      </c>
      <c r="G15" s="119">
        <v>3062101</v>
      </c>
      <c r="H15" s="119">
        <v>2201461</v>
      </c>
      <c r="I15" s="119">
        <v>13998243</v>
      </c>
      <c r="J15" s="38">
        <f t="shared" si="0"/>
        <v>95.02533185988028</v>
      </c>
      <c r="K15" s="38">
        <f t="shared" si="1"/>
        <v>99.04453190702627</v>
      </c>
      <c r="L15" s="9"/>
      <c r="M15" s="48"/>
    </row>
    <row r="16" spans="1:13" ht="15">
      <c r="A16" s="45">
        <v>39873</v>
      </c>
      <c r="B16" s="119">
        <v>8410234</v>
      </c>
      <c r="C16" s="119">
        <v>3052927</v>
      </c>
      <c r="D16" s="119">
        <v>2279020</v>
      </c>
      <c r="E16" s="119">
        <v>13742181</v>
      </c>
      <c r="F16" s="119">
        <v>8709215</v>
      </c>
      <c r="G16" s="119">
        <v>3064446</v>
      </c>
      <c r="H16" s="119">
        <v>2267578</v>
      </c>
      <c r="I16" s="119">
        <v>13968580</v>
      </c>
      <c r="J16" s="38">
        <f t="shared" si="0"/>
        <v>95.81894098385413</v>
      </c>
      <c r="K16" s="38">
        <f t="shared" si="1"/>
        <v>98.8346514277434</v>
      </c>
      <c r="L16" s="9"/>
      <c r="M16" s="48"/>
    </row>
    <row r="17" spans="1:13" ht="15">
      <c r="A17" s="45">
        <v>39904</v>
      </c>
      <c r="B17" s="119">
        <v>8503053</v>
      </c>
      <c r="C17" s="119">
        <v>3067756</v>
      </c>
      <c r="D17" s="119">
        <v>2271908</v>
      </c>
      <c r="E17" s="119">
        <v>13842717</v>
      </c>
      <c r="F17" s="119">
        <v>8708955</v>
      </c>
      <c r="G17" s="119">
        <v>3069220</v>
      </c>
      <c r="H17" s="119">
        <v>2267591</v>
      </c>
      <c r="I17" s="119">
        <v>13945510</v>
      </c>
      <c r="J17" s="38">
        <f t="shared" si="0"/>
        <v>96.51993983190837</v>
      </c>
      <c r="K17" s="38">
        <f t="shared" si="1"/>
        <v>98.67141970279798</v>
      </c>
      <c r="L17" s="9"/>
      <c r="M17" s="48"/>
    </row>
    <row r="18" spans="1:13" ht="15">
      <c r="A18" s="45">
        <v>39934</v>
      </c>
      <c r="B18" s="119">
        <v>8674726</v>
      </c>
      <c r="C18" s="119">
        <v>3085783</v>
      </c>
      <c r="D18" s="119">
        <v>2270276</v>
      </c>
      <c r="E18" s="119">
        <v>14030785</v>
      </c>
      <c r="F18" s="119">
        <v>8720620</v>
      </c>
      <c r="G18" s="119">
        <v>3075291</v>
      </c>
      <c r="H18" s="119">
        <v>2270817</v>
      </c>
      <c r="I18" s="119">
        <v>13960744</v>
      </c>
      <c r="J18" s="38">
        <f t="shared" si="0"/>
        <v>97.83126563914024</v>
      </c>
      <c r="K18" s="38">
        <f t="shared" si="1"/>
        <v>98.77920783014164</v>
      </c>
      <c r="L18" s="9"/>
      <c r="M18" s="48"/>
    </row>
    <row r="19" spans="1:13" ht="15">
      <c r="A19" s="45">
        <v>39965</v>
      </c>
      <c r="B19" s="119">
        <v>8922743</v>
      </c>
      <c r="C19" s="119">
        <v>3051391</v>
      </c>
      <c r="D19" s="119">
        <v>2271485</v>
      </c>
      <c r="E19" s="119">
        <v>14245619</v>
      </c>
      <c r="F19" s="119">
        <v>8780022</v>
      </c>
      <c r="G19" s="119">
        <v>3072682</v>
      </c>
      <c r="H19" s="119">
        <v>2266657</v>
      </c>
      <c r="I19" s="119">
        <v>14008866</v>
      </c>
      <c r="J19" s="38">
        <f t="shared" si="0"/>
        <v>99.32922046649446</v>
      </c>
      <c r="K19" s="38">
        <f t="shared" si="1"/>
        <v>99.11969491587304</v>
      </c>
      <c r="L19" s="9"/>
      <c r="M19" s="48"/>
    </row>
    <row r="20" spans="1:50" ht="15">
      <c r="A20" s="45">
        <v>39995</v>
      </c>
      <c r="B20" s="119">
        <v>9013349</v>
      </c>
      <c r="C20" s="119">
        <v>2877507</v>
      </c>
      <c r="D20" s="119">
        <v>2260614</v>
      </c>
      <c r="E20" s="119">
        <v>14151470</v>
      </c>
      <c r="F20" s="119">
        <v>8785621</v>
      </c>
      <c r="G20" s="119">
        <v>2866840</v>
      </c>
      <c r="H20" s="119">
        <v>2268409</v>
      </c>
      <c r="I20" s="119">
        <v>13935419</v>
      </c>
      <c r="J20" s="38">
        <f t="shared" si="0"/>
        <v>98.6727557121233</v>
      </c>
      <c r="K20" s="38">
        <f t="shared" si="1"/>
        <v>98.60002085856632</v>
      </c>
      <c r="L20" s="9"/>
      <c r="M20" s="4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</row>
    <row r="21" spans="1:50" ht="15">
      <c r="A21" s="45">
        <v>40026</v>
      </c>
      <c r="B21" s="119">
        <v>8977653</v>
      </c>
      <c r="C21" s="119">
        <v>2837520</v>
      </c>
      <c r="D21" s="119">
        <v>2248048</v>
      </c>
      <c r="E21" s="119">
        <v>14063221</v>
      </c>
      <c r="F21" s="119">
        <v>8823940</v>
      </c>
      <c r="G21" s="119">
        <v>2810434</v>
      </c>
      <c r="H21" s="119">
        <v>2264152</v>
      </c>
      <c r="I21" s="119">
        <v>13968510</v>
      </c>
      <c r="J21" s="38">
        <f t="shared" si="0"/>
        <v>98.05742938780229</v>
      </c>
      <c r="K21" s="38">
        <f t="shared" si="1"/>
        <v>98.83415614292561</v>
      </c>
      <c r="L21" s="9"/>
      <c r="M21" s="48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</row>
    <row r="22" spans="1:50" ht="15">
      <c r="A22" s="45">
        <v>40057</v>
      </c>
      <c r="B22" s="119">
        <v>8950211</v>
      </c>
      <c r="C22" s="119">
        <v>2878242</v>
      </c>
      <c r="D22" s="119">
        <v>2262750</v>
      </c>
      <c r="E22" s="119">
        <v>14091203</v>
      </c>
      <c r="F22" s="119">
        <v>8852632</v>
      </c>
      <c r="G22" s="119">
        <v>2876012</v>
      </c>
      <c r="H22" s="119">
        <v>2268476</v>
      </c>
      <c r="I22" s="119">
        <v>13998331</v>
      </c>
      <c r="J22" s="38">
        <f t="shared" si="0"/>
        <v>98.25253710808411</v>
      </c>
      <c r="K22" s="38">
        <f t="shared" si="1"/>
        <v>99.04515455079719</v>
      </c>
      <c r="L22" s="9"/>
      <c r="M22" s="48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</row>
    <row r="23" spans="1:13" ht="15">
      <c r="A23" s="45">
        <v>40087</v>
      </c>
      <c r="B23" s="119">
        <v>9046769</v>
      </c>
      <c r="C23" s="119">
        <v>2891157</v>
      </c>
      <c r="D23" s="119">
        <v>2279402</v>
      </c>
      <c r="E23" s="119">
        <v>14217328</v>
      </c>
      <c r="F23" s="119">
        <v>8919452</v>
      </c>
      <c r="G23" s="119">
        <v>2878083</v>
      </c>
      <c r="H23" s="119">
        <v>2270753</v>
      </c>
      <c r="I23" s="119">
        <v>14084780</v>
      </c>
      <c r="J23" s="38">
        <f t="shared" si="0"/>
        <v>99.13195820809645</v>
      </c>
      <c r="K23" s="38">
        <f t="shared" si="1"/>
        <v>99.65682422525781</v>
      </c>
      <c r="L23" s="9"/>
      <c r="M23" s="48"/>
    </row>
    <row r="24" spans="1:13" ht="15">
      <c r="A24" s="45">
        <v>40118</v>
      </c>
      <c r="B24" s="119">
        <v>8975981</v>
      </c>
      <c r="C24" s="119">
        <v>2898808</v>
      </c>
      <c r="D24" s="119">
        <v>2266276</v>
      </c>
      <c r="E24" s="119">
        <v>14141065</v>
      </c>
      <c r="F24" s="119">
        <v>8964519</v>
      </c>
      <c r="G24" s="119">
        <v>2879867</v>
      </c>
      <c r="H24" s="119">
        <v>2265090</v>
      </c>
      <c r="I24" s="119">
        <v>14124893</v>
      </c>
      <c r="J24" s="38">
        <f t="shared" si="0"/>
        <v>98.60020565031455</v>
      </c>
      <c r="K24" s="38">
        <f t="shared" si="1"/>
        <v>99.9406436523378</v>
      </c>
      <c r="L24" s="9"/>
      <c r="M24" s="48"/>
    </row>
    <row r="25" spans="1:13" ht="15">
      <c r="A25" s="45">
        <v>40148</v>
      </c>
      <c r="B25" s="119">
        <v>9030202</v>
      </c>
      <c r="C25" s="119">
        <v>2847081</v>
      </c>
      <c r="D25" s="119">
        <v>2241418</v>
      </c>
      <c r="E25" s="119">
        <v>14118701</v>
      </c>
      <c r="F25" s="119">
        <v>9061193</v>
      </c>
      <c r="G25" s="119">
        <v>2878375</v>
      </c>
      <c r="H25" s="119">
        <v>2231216</v>
      </c>
      <c r="I25" s="119">
        <v>14190975</v>
      </c>
      <c r="J25" s="38">
        <f t="shared" si="0"/>
        <v>98.44427008257878</v>
      </c>
      <c r="K25" s="38">
        <f t="shared" si="1"/>
        <v>100.40820667131669</v>
      </c>
      <c r="L25" s="9"/>
      <c r="M25" s="48"/>
    </row>
    <row r="26" spans="1:13" ht="15">
      <c r="A26" s="45">
        <v>40179</v>
      </c>
      <c r="B26" s="119">
        <v>8874966</v>
      </c>
      <c r="C26" s="119">
        <v>2851378</v>
      </c>
      <c r="D26" s="119">
        <v>2224741</v>
      </c>
      <c r="E26" s="119">
        <v>13951085</v>
      </c>
      <c r="F26" s="119">
        <v>9124370</v>
      </c>
      <c r="G26" s="119">
        <v>2876172</v>
      </c>
      <c r="H26" s="119">
        <v>2225112</v>
      </c>
      <c r="I26" s="119">
        <v>14239423</v>
      </c>
      <c r="J26" s="38">
        <f t="shared" si="0"/>
        <v>97.27554820270035</v>
      </c>
      <c r="K26" s="38">
        <f t="shared" si="1"/>
        <v>100.75100036919946</v>
      </c>
      <c r="L26" s="9"/>
      <c r="M26" s="48"/>
    </row>
    <row r="27" spans="1:13" ht="15">
      <c r="A27" s="45">
        <v>40210</v>
      </c>
      <c r="B27" s="119">
        <v>8900113</v>
      </c>
      <c r="C27" s="119">
        <v>2870824</v>
      </c>
      <c r="D27" s="119">
        <v>2232394</v>
      </c>
      <c r="E27" s="119">
        <v>14003331</v>
      </c>
      <c r="F27" s="119">
        <v>9215331</v>
      </c>
      <c r="G27" s="119">
        <v>2881022</v>
      </c>
      <c r="H27" s="119">
        <v>2228210</v>
      </c>
      <c r="I27" s="119">
        <v>14354583</v>
      </c>
      <c r="J27" s="38">
        <f t="shared" si="0"/>
        <v>97.63983945971715</v>
      </c>
      <c r="K27" s="38">
        <f t="shared" si="1"/>
        <v>101.56581464942114</v>
      </c>
      <c r="L27" s="9"/>
      <c r="M27" s="48"/>
    </row>
    <row r="28" spans="1:13" ht="15">
      <c r="A28" s="45">
        <v>40238</v>
      </c>
      <c r="B28" s="119">
        <v>9136036</v>
      </c>
      <c r="C28" s="119">
        <v>2878843</v>
      </c>
      <c r="D28" s="119">
        <v>2233661</v>
      </c>
      <c r="E28" s="119">
        <v>14248540</v>
      </c>
      <c r="F28" s="119">
        <v>9312006</v>
      </c>
      <c r="G28" s="119">
        <v>2883907</v>
      </c>
      <c r="H28" s="119">
        <v>2229879</v>
      </c>
      <c r="I28" s="119">
        <v>14432170</v>
      </c>
      <c r="J28" s="38">
        <f t="shared" si="0"/>
        <v>99.3495874756769</v>
      </c>
      <c r="K28" s="38">
        <f t="shared" si="1"/>
        <v>102.11478126595081</v>
      </c>
      <c r="L28" s="9"/>
      <c r="M28" s="48"/>
    </row>
    <row r="29" spans="1:13" ht="15">
      <c r="A29" s="45">
        <v>40269</v>
      </c>
      <c r="B29" s="119">
        <v>9361665</v>
      </c>
      <c r="C29" s="119">
        <v>2888488</v>
      </c>
      <c r="D29" s="119">
        <v>2228659</v>
      </c>
      <c r="E29" s="119">
        <v>14478812</v>
      </c>
      <c r="F29" s="119">
        <v>9403973</v>
      </c>
      <c r="G29" s="119">
        <v>2881654</v>
      </c>
      <c r="H29" s="119">
        <v>2232893</v>
      </c>
      <c r="I29" s="119">
        <v>14524490</v>
      </c>
      <c r="J29" s="38">
        <f t="shared" si="0"/>
        <v>100.9551855374572</v>
      </c>
      <c r="K29" s="38">
        <f t="shared" si="1"/>
        <v>102.76799118562836</v>
      </c>
      <c r="L29" s="9"/>
      <c r="M29" s="48"/>
    </row>
    <row r="30" spans="1:13" ht="15">
      <c r="A30" s="45">
        <v>40299</v>
      </c>
      <c r="B30" s="119">
        <v>9604589</v>
      </c>
      <c r="C30" s="119">
        <v>2896308</v>
      </c>
      <c r="D30" s="119">
        <v>2220134</v>
      </c>
      <c r="E30" s="119">
        <v>14721031</v>
      </c>
      <c r="F30" s="119">
        <v>9504249</v>
      </c>
      <c r="G30" s="119">
        <v>2885956</v>
      </c>
      <c r="H30" s="119">
        <v>2232071</v>
      </c>
      <c r="I30" s="119">
        <v>14612062</v>
      </c>
      <c r="J30" s="38">
        <f t="shared" si="0"/>
        <v>102.64408543378138</v>
      </c>
      <c r="K30" s="38">
        <f t="shared" si="1"/>
        <v>103.38760664366563</v>
      </c>
      <c r="L30" s="9"/>
      <c r="M30" s="48"/>
    </row>
    <row r="31" spans="1:13" ht="15">
      <c r="A31" s="45">
        <v>40330</v>
      </c>
      <c r="B31" s="119">
        <v>9743072</v>
      </c>
      <c r="C31" s="119">
        <v>2888898</v>
      </c>
      <c r="D31" s="119">
        <v>2250200</v>
      </c>
      <c r="E31" s="119">
        <v>14882170</v>
      </c>
      <c r="F31" s="119">
        <v>9535221</v>
      </c>
      <c r="G31" s="119">
        <v>2896547</v>
      </c>
      <c r="H31" s="119">
        <v>2238857</v>
      </c>
      <c r="I31" s="119">
        <v>14625051</v>
      </c>
      <c r="J31" s="38">
        <f t="shared" si="0"/>
        <v>103.76764568460308</v>
      </c>
      <c r="K31" s="38">
        <f t="shared" si="1"/>
        <v>103.47951027935338</v>
      </c>
      <c r="L31" s="9"/>
      <c r="M31" s="48"/>
    </row>
    <row r="32" spans="1:13" ht="15">
      <c r="A32" s="45">
        <v>40360</v>
      </c>
      <c r="B32" s="119">
        <v>9976855</v>
      </c>
      <c r="C32" s="119">
        <v>2926292</v>
      </c>
      <c r="D32" s="119">
        <v>2238882</v>
      </c>
      <c r="E32" s="119">
        <v>15142029</v>
      </c>
      <c r="F32" s="119">
        <v>9677840</v>
      </c>
      <c r="G32" s="119">
        <v>2906951</v>
      </c>
      <c r="H32" s="119">
        <v>2238785</v>
      </c>
      <c r="I32" s="119">
        <v>14867683</v>
      </c>
      <c r="J32" s="38">
        <f t="shared" si="0"/>
        <v>105.5795425141619</v>
      </c>
      <c r="K32" s="38">
        <f t="shared" si="1"/>
        <v>105.1962523637468</v>
      </c>
      <c r="L32" s="9"/>
      <c r="M32" s="48"/>
    </row>
    <row r="33" spans="1:13" ht="15">
      <c r="A33" s="45">
        <v>40391</v>
      </c>
      <c r="B33" s="119">
        <v>9937919</v>
      </c>
      <c r="C33" s="119">
        <v>2935390</v>
      </c>
      <c r="D33" s="119">
        <v>2244534</v>
      </c>
      <c r="E33" s="119">
        <v>15117843</v>
      </c>
      <c r="F33" s="119">
        <v>9782055</v>
      </c>
      <c r="G33" s="119">
        <v>2914074</v>
      </c>
      <c r="H33" s="119">
        <v>2250677</v>
      </c>
      <c r="I33" s="119">
        <v>15001657</v>
      </c>
      <c r="J33" s="38">
        <f t="shared" si="0"/>
        <v>105.41090284141741</v>
      </c>
      <c r="K33" s="38">
        <f t="shared" si="1"/>
        <v>106.14418505199288</v>
      </c>
      <c r="L33" s="9"/>
      <c r="M33" s="48"/>
    </row>
    <row r="34" spans="1:13" ht="15">
      <c r="A34" s="45">
        <v>40422</v>
      </c>
      <c r="B34" s="119">
        <v>9959685</v>
      </c>
      <c r="C34" s="119">
        <v>2900001</v>
      </c>
      <c r="D34" s="119">
        <v>2246537</v>
      </c>
      <c r="E34" s="119">
        <v>15106223</v>
      </c>
      <c r="F34" s="119">
        <v>9852829</v>
      </c>
      <c r="G34" s="119">
        <v>2914626</v>
      </c>
      <c r="H34" s="119">
        <v>2250476</v>
      </c>
      <c r="I34" s="119">
        <v>15002551</v>
      </c>
      <c r="J34" s="38">
        <f t="shared" si="0"/>
        <v>105.32988105206445</v>
      </c>
      <c r="K34" s="38">
        <f t="shared" si="1"/>
        <v>106.15051054666567</v>
      </c>
      <c r="L34" s="9"/>
      <c r="M34" s="48"/>
    </row>
    <row r="35" spans="1:13" ht="15">
      <c r="A35" s="45">
        <v>40452</v>
      </c>
      <c r="B35" s="119">
        <v>9992591</v>
      </c>
      <c r="C35" s="119">
        <v>2912220.72069272</v>
      </c>
      <c r="D35" s="119">
        <v>2263441</v>
      </c>
      <c r="E35" s="119">
        <v>15168252.72069272</v>
      </c>
      <c r="F35" s="119">
        <v>9936546</v>
      </c>
      <c r="G35" s="119">
        <v>2923860</v>
      </c>
      <c r="H35" s="119">
        <v>2254519</v>
      </c>
      <c r="I35" s="119">
        <v>15100193</v>
      </c>
      <c r="J35" s="38">
        <f t="shared" si="0"/>
        <v>105.76239042930963</v>
      </c>
      <c r="K35" s="38">
        <f t="shared" si="1"/>
        <v>106.84137626348927</v>
      </c>
      <c r="L35" s="9"/>
      <c r="M35" s="48"/>
    </row>
    <row r="36" spans="1:13" ht="15">
      <c r="A36" s="45">
        <v>40483</v>
      </c>
      <c r="B36" s="119">
        <v>9914876</v>
      </c>
      <c r="C36" s="119">
        <v>2926501</v>
      </c>
      <c r="D36" s="119">
        <v>2260299</v>
      </c>
      <c r="E36" s="119">
        <v>15101676</v>
      </c>
      <c r="F36" s="119">
        <v>10022855</v>
      </c>
      <c r="G36" s="119">
        <v>2935344</v>
      </c>
      <c r="H36" s="119">
        <v>2268095</v>
      </c>
      <c r="I36" s="119">
        <v>15173680</v>
      </c>
      <c r="J36" s="38">
        <f t="shared" si="0"/>
        <v>105.2981765704648</v>
      </c>
      <c r="K36" s="38">
        <f t="shared" si="1"/>
        <v>107.36133334069184</v>
      </c>
      <c r="L36" s="9"/>
      <c r="M36" s="48"/>
    </row>
    <row r="37" spans="1:13" ht="15">
      <c r="A37" s="45">
        <v>40513</v>
      </c>
      <c r="B37" s="119">
        <v>10030810</v>
      </c>
      <c r="C37" s="119">
        <v>2963322</v>
      </c>
      <c r="D37" s="119">
        <v>2282511</v>
      </c>
      <c r="E37" s="119">
        <v>15276643</v>
      </c>
      <c r="F37" s="119">
        <v>10133275</v>
      </c>
      <c r="G37" s="119">
        <v>3010860</v>
      </c>
      <c r="H37" s="119">
        <v>2278515</v>
      </c>
      <c r="I37" s="119">
        <v>15390803</v>
      </c>
      <c r="J37" s="38">
        <f t="shared" si="0"/>
        <v>106.51815414513959</v>
      </c>
      <c r="K37" s="38">
        <f t="shared" si="1"/>
        <v>108.89758656198893</v>
      </c>
      <c r="L37" s="9"/>
      <c r="M37" s="48"/>
    </row>
    <row r="38" spans="1:13" ht="15">
      <c r="A38" s="45">
        <v>40544</v>
      </c>
      <c r="B38" s="119">
        <v>9960858</v>
      </c>
      <c r="C38" s="119">
        <v>2991561.6954112365</v>
      </c>
      <c r="D38" s="119">
        <v>2287486</v>
      </c>
      <c r="E38" s="119">
        <v>15239905.695411237</v>
      </c>
      <c r="F38" s="119">
        <v>10230431</v>
      </c>
      <c r="G38" s="119">
        <v>3019890</v>
      </c>
      <c r="H38" s="119">
        <v>2289529</v>
      </c>
      <c r="I38" s="119">
        <v>15532585</v>
      </c>
      <c r="J38" s="38">
        <f t="shared" si="0"/>
        <v>106.26199905445226</v>
      </c>
      <c r="K38" s="38">
        <f t="shared" si="1"/>
        <v>109.90076473390964</v>
      </c>
      <c r="L38" s="9"/>
      <c r="M38" s="48"/>
    </row>
    <row r="39" spans="1:13" ht="15">
      <c r="A39" s="45">
        <v>40575</v>
      </c>
      <c r="B39" s="119">
        <v>9970036</v>
      </c>
      <c r="C39" s="119">
        <v>3027766.3283948246</v>
      </c>
      <c r="D39" s="119">
        <v>2301439</v>
      </c>
      <c r="E39" s="119">
        <v>15299241.328394825</v>
      </c>
      <c r="F39" s="119">
        <v>10335315</v>
      </c>
      <c r="G39" s="119">
        <v>3031440</v>
      </c>
      <c r="H39" s="119">
        <v>2299793</v>
      </c>
      <c r="I39" s="119">
        <v>15675364</v>
      </c>
      <c r="J39" s="38">
        <f t="shared" si="0"/>
        <v>106.67572359461761</v>
      </c>
      <c r="K39" s="38">
        <f t="shared" si="1"/>
        <v>110.91099717673502</v>
      </c>
      <c r="L39" s="9"/>
      <c r="M39" s="48"/>
    </row>
    <row r="40" spans="1:13" ht="15">
      <c r="A40" s="45">
        <v>40603</v>
      </c>
      <c r="B40" s="119">
        <v>10252034</v>
      </c>
      <c r="C40" s="119">
        <v>3059010</v>
      </c>
      <c r="D40" s="119">
        <v>2306478</v>
      </c>
      <c r="E40" s="119">
        <v>15617522</v>
      </c>
      <c r="F40" s="119">
        <v>10410889</v>
      </c>
      <c r="G40" s="119">
        <v>3043892</v>
      </c>
      <c r="H40" s="119">
        <v>2311099</v>
      </c>
      <c r="I40" s="119">
        <v>15782608</v>
      </c>
      <c r="J40" s="38">
        <f t="shared" si="0"/>
        <v>108.89497226328511</v>
      </c>
      <c r="K40" s="38">
        <f t="shared" si="1"/>
        <v>111.6698018195632</v>
      </c>
      <c r="L40" s="9"/>
      <c r="M40" s="48"/>
    </row>
    <row r="41" spans="1:13" ht="15">
      <c r="A41" s="45">
        <v>40634</v>
      </c>
      <c r="B41" s="119">
        <v>10511792</v>
      </c>
      <c r="C41" s="119">
        <v>3102039.400431247</v>
      </c>
      <c r="D41" s="119">
        <v>2305863</v>
      </c>
      <c r="E41" s="119">
        <v>15919694.400431247</v>
      </c>
      <c r="F41" s="119">
        <v>10510621</v>
      </c>
      <c r="G41" s="119">
        <v>3066049</v>
      </c>
      <c r="H41" s="119">
        <v>2322018</v>
      </c>
      <c r="I41" s="119">
        <v>15923912</v>
      </c>
      <c r="J41" s="38">
        <f t="shared" si="0"/>
        <v>111.001904154509</v>
      </c>
      <c r="K41" s="38">
        <f t="shared" si="1"/>
        <v>112.66959790372823</v>
      </c>
      <c r="L41" s="9"/>
      <c r="M41" s="48"/>
    </row>
    <row r="42" spans="1:13" ht="15">
      <c r="A42" s="45">
        <v>40664</v>
      </c>
      <c r="B42" s="119">
        <v>10771209</v>
      </c>
      <c r="C42" s="119">
        <v>3103246</v>
      </c>
      <c r="D42" s="119">
        <v>2312096</v>
      </c>
      <c r="E42" s="119">
        <v>16186551</v>
      </c>
      <c r="F42" s="119">
        <v>10589632</v>
      </c>
      <c r="G42" s="119">
        <v>3071962</v>
      </c>
      <c r="H42" s="119">
        <v>2333121</v>
      </c>
      <c r="I42" s="119">
        <v>16031208</v>
      </c>
      <c r="J42" s="38">
        <f t="shared" si="0"/>
        <v>112.86259255362343</v>
      </c>
      <c r="K42" s="38">
        <f t="shared" si="1"/>
        <v>113.42877047242106</v>
      </c>
      <c r="L42" s="9"/>
      <c r="M42" s="48"/>
    </row>
    <row r="43" spans="1:13" ht="15">
      <c r="A43" s="45">
        <v>40695</v>
      </c>
      <c r="B43" s="119">
        <v>11045909</v>
      </c>
      <c r="C43" s="119">
        <v>3089309</v>
      </c>
      <c r="D43" s="119">
        <v>2370551</v>
      </c>
      <c r="E43" s="119">
        <v>16505769</v>
      </c>
      <c r="F43" s="119">
        <v>10710890</v>
      </c>
      <c r="G43" s="119">
        <v>3075306</v>
      </c>
      <c r="H43" s="119">
        <v>2352843</v>
      </c>
      <c r="I43" s="119">
        <v>16179799</v>
      </c>
      <c r="J43" s="38">
        <f t="shared" si="0"/>
        <v>115.08837685256286</v>
      </c>
      <c r="K43" s="38">
        <f t="shared" si="1"/>
        <v>114.48012570611694</v>
      </c>
      <c r="L43" s="9"/>
      <c r="M43" s="48"/>
    </row>
    <row r="44" spans="1:13" ht="15">
      <c r="A44" s="45">
        <v>40725</v>
      </c>
      <c r="B44" s="119">
        <v>11112453</v>
      </c>
      <c r="C44" s="119">
        <v>3053242.000000001</v>
      </c>
      <c r="D44" s="119">
        <v>2376533</v>
      </c>
      <c r="E44" s="119">
        <v>16542228</v>
      </c>
      <c r="F44" s="119">
        <v>10769286</v>
      </c>
      <c r="G44" s="119">
        <v>3030121</v>
      </c>
      <c r="H44" s="119">
        <v>2365087</v>
      </c>
      <c r="I44" s="119">
        <v>16228625</v>
      </c>
      <c r="J44" s="38">
        <f t="shared" si="0"/>
        <v>115.34259143242689</v>
      </c>
      <c r="K44" s="38">
        <f t="shared" si="1"/>
        <v>114.82559394201573</v>
      </c>
      <c r="L44" s="9"/>
      <c r="M44" s="48"/>
    </row>
    <row r="45" spans="1:13" ht="15">
      <c r="A45" s="45">
        <v>40756</v>
      </c>
      <c r="B45" s="119">
        <v>10886860</v>
      </c>
      <c r="C45" s="119">
        <v>3043525</v>
      </c>
      <c r="D45" s="119">
        <v>2509484</v>
      </c>
      <c r="E45" s="119">
        <v>16439869</v>
      </c>
      <c r="F45" s="119">
        <v>10847325</v>
      </c>
      <c r="G45" s="119">
        <v>3031142</v>
      </c>
      <c r="H45" s="119">
        <v>2509114</v>
      </c>
      <c r="I45" s="119">
        <v>16363514</v>
      </c>
      <c r="J45" s="38">
        <f t="shared" si="0"/>
        <v>114.62888150674868</v>
      </c>
      <c r="K45" s="38">
        <f t="shared" si="1"/>
        <v>115.78000071037995</v>
      </c>
      <c r="L45" s="9"/>
      <c r="M45" s="48"/>
    </row>
    <row r="46" spans="1:13" ht="15">
      <c r="A46" s="45">
        <v>40787</v>
      </c>
      <c r="B46" s="119">
        <v>11061597</v>
      </c>
      <c r="C46" s="119">
        <v>3020725</v>
      </c>
      <c r="D46" s="119">
        <v>2537648</v>
      </c>
      <c r="E46" s="119">
        <v>16619970</v>
      </c>
      <c r="F46" s="119">
        <v>10923923</v>
      </c>
      <c r="G46" s="119">
        <v>3034927</v>
      </c>
      <c r="H46" s="119">
        <v>2526201</v>
      </c>
      <c r="I46" s="119">
        <v>16473364</v>
      </c>
      <c r="J46" s="38">
        <f t="shared" si="0"/>
        <v>115.88465648818236</v>
      </c>
      <c r="K46" s="38">
        <f t="shared" si="1"/>
        <v>116.55724409942432</v>
      </c>
      <c r="L46" s="9"/>
      <c r="M46" s="48"/>
    </row>
    <row r="47" spans="1:14" ht="15">
      <c r="A47" s="45">
        <v>40817</v>
      </c>
      <c r="B47" s="119">
        <v>11078121</v>
      </c>
      <c r="C47" s="119">
        <v>3023173</v>
      </c>
      <c r="D47" s="119">
        <v>2579366</v>
      </c>
      <c r="E47" s="119">
        <v>16680660</v>
      </c>
      <c r="F47" s="119">
        <v>11068709</v>
      </c>
      <c r="G47" s="119">
        <v>3041444</v>
      </c>
      <c r="H47" s="119">
        <v>2543427</v>
      </c>
      <c r="I47" s="119">
        <v>16649402</v>
      </c>
      <c r="J47" s="38">
        <f t="shared" si="0"/>
        <v>116.3078245084777</v>
      </c>
      <c r="K47" s="38">
        <f t="shared" si="1"/>
        <v>117.80280051017166</v>
      </c>
      <c r="L47" s="3"/>
      <c r="M47" s="48"/>
      <c r="N47" s="48"/>
    </row>
    <row r="48" spans="1:14" ht="15">
      <c r="A48" s="45">
        <v>40848</v>
      </c>
      <c r="B48" s="119">
        <v>10984191</v>
      </c>
      <c r="C48" s="119">
        <v>3021556</v>
      </c>
      <c r="D48" s="119">
        <v>2543634</v>
      </c>
      <c r="E48" s="119">
        <v>16549381</v>
      </c>
      <c r="F48" s="119">
        <v>11078556</v>
      </c>
      <c r="G48" s="119">
        <v>3040203</v>
      </c>
      <c r="H48" s="119">
        <v>2545034</v>
      </c>
      <c r="I48" s="119">
        <v>16633152</v>
      </c>
      <c r="J48" s="38">
        <f t="shared" si="0"/>
        <v>115.39246654940123</v>
      </c>
      <c r="K48" s="38">
        <f t="shared" si="1"/>
        <v>117.68782367747279</v>
      </c>
      <c r="M48" s="48"/>
      <c r="N48" s="48"/>
    </row>
    <row r="49" spans="1:14" ht="15">
      <c r="A49" s="45">
        <v>40878</v>
      </c>
      <c r="B49" s="119">
        <v>11030939</v>
      </c>
      <c r="C49" s="119">
        <v>3002517</v>
      </c>
      <c r="D49" s="119">
        <v>2554200</v>
      </c>
      <c r="E49" s="119">
        <v>16587656</v>
      </c>
      <c r="F49" s="119">
        <v>11174286</v>
      </c>
      <c r="G49" s="119">
        <v>3046076</v>
      </c>
      <c r="H49" s="119">
        <v>2549503</v>
      </c>
      <c r="I49" s="119">
        <v>16732260</v>
      </c>
      <c r="J49" s="38">
        <f t="shared" si="0"/>
        <v>115.65934339858237</v>
      </c>
      <c r="K49" s="38">
        <f t="shared" si="1"/>
        <v>118.38906207348016</v>
      </c>
      <c r="M49" s="48"/>
      <c r="N49" s="48"/>
    </row>
    <row r="50" spans="1:14" ht="15">
      <c r="A50" s="45">
        <v>40909</v>
      </c>
      <c r="B50" s="119">
        <v>10957242</v>
      </c>
      <c r="C50" s="119">
        <v>3039975</v>
      </c>
      <c r="D50" s="119">
        <v>2563237</v>
      </c>
      <c r="E50" s="119">
        <v>16560454</v>
      </c>
      <c r="F50" s="119">
        <v>11265380</v>
      </c>
      <c r="G50" s="119">
        <v>3056001</v>
      </c>
      <c r="H50" s="119">
        <v>2561175</v>
      </c>
      <c r="I50" s="119">
        <v>16866321</v>
      </c>
      <c r="J50" s="38">
        <f t="shared" si="0"/>
        <v>115.46967431820548</v>
      </c>
      <c r="K50" s="38">
        <f t="shared" si="1"/>
        <v>119.33761032999979</v>
      </c>
      <c r="M50" s="48"/>
      <c r="N50" s="48"/>
    </row>
    <row r="51" spans="1:14" ht="15">
      <c r="A51" s="45">
        <v>40940</v>
      </c>
      <c r="B51" s="119">
        <v>10845430</v>
      </c>
      <c r="C51" s="119">
        <v>3059708</v>
      </c>
      <c r="D51" s="119">
        <v>2576419</v>
      </c>
      <c r="E51" s="119">
        <v>16481557</v>
      </c>
      <c r="F51" s="119">
        <v>11299093</v>
      </c>
      <c r="G51" s="119">
        <v>3054536</v>
      </c>
      <c r="H51" s="119">
        <v>2570840</v>
      </c>
      <c r="I51" s="119">
        <v>16899486</v>
      </c>
      <c r="J51" s="38">
        <f t="shared" si="0"/>
        <v>114.91955589182155</v>
      </c>
      <c r="K51" s="38">
        <f t="shared" si="1"/>
        <v>119.57226920116643</v>
      </c>
      <c r="M51" s="48"/>
      <c r="N51" s="48"/>
    </row>
    <row r="52" spans="1:14" ht="15">
      <c r="A52" s="45">
        <v>40969</v>
      </c>
      <c r="B52" s="119">
        <v>11257343</v>
      </c>
      <c r="C52" s="119">
        <v>3068170</v>
      </c>
      <c r="D52" s="119">
        <v>2574644</v>
      </c>
      <c r="E52" s="119">
        <v>16900157</v>
      </c>
      <c r="F52" s="119">
        <v>11432099</v>
      </c>
      <c r="G52" s="119">
        <v>3052478</v>
      </c>
      <c r="H52" s="119">
        <v>2580692</v>
      </c>
      <c r="I52" s="119">
        <v>17065938</v>
      </c>
      <c r="J52" s="38">
        <f t="shared" si="0"/>
        <v>117.83829264080204</v>
      </c>
      <c r="K52" s="38">
        <f t="shared" si="1"/>
        <v>120.74999989386754</v>
      </c>
      <c r="M52" s="48"/>
      <c r="N52" s="48"/>
    </row>
    <row r="53" spans="1:14" ht="15">
      <c r="A53" s="45">
        <v>41000</v>
      </c>
      <c r="B53" s="119">
        <v>11521869</v>
      </c>
      <c r="C53" s="119">
        <v>3058583</v>
      </c>
      <c r="D53" s="119">
        <v>2569269</v>
      </c>
      <c r="E53" s="119">
        <v>17149721</v>
      </c>
      <c r="F53" s="119">
        <v>11495017</v>
      </c>
      <c r="G53" s="119">
        <v>3039920</v>
      </c>
      <c r="H53" s="119">
        <v>2586711</v>
      </c>
      <c r="I53" s="119">
        <v>17135068</v>
      </c>
      <c r="J53" s="38">
        <f t="shared" si="0"/>
        <v>119.57840639623099</v>
      </c>
      <c r="K53" s="38">
        <f t="shared" si="1"/>
        <v>121.23912902891203</v>
      </c>
      <c r="M53" s="48"/>
      <c r="N53" s="48"/>
    </row>
    <row r="54" spans="1:14" ht="15">
      <c r="A54" s="45">
        <v>41030</v>
      </c>
      <c r="B54" s="119">
        <v>11820778</v>
      </c>
      <c r="C54" s="119">
        <v>3044795</v>
      </c>
      <c r="D54" s="119">
        <v>2574350</v>
      </c>
      <c r="E54" s="119">
        <v>17439923</v>
      </c>
      <c r="F54" s="119">
        <v>11606981</v>
      </c>
      <c r="G54" s="119">
        <v>3033244</v>
      </c>
      <c r="H54" s="119">
        <v>2595112</v>
      </c>
      <c r="I54" s="119">
        <v>17270817</v>
      </c>
      <c r="J54" s="38">
        <f t="shared" si="0"/>
        <v>121.60187329070695</v>
      </c>
      <c r="K54" s="38">
        <f t="shared" si="1"/>
        <v>122.19962072503753</v>
      </c>
      <c r="M54" s="48"/>
      <c r="N54" s="48"/>
    </row>
    <row r="55" spans="1:14" ht="15">
      <c r="A55" s="45">
        <v>41061</v>
      </c>
      <c r="B55" s="119">
        <v>12087084</v>
      </c>
      <c r="C55" s="119">
        <v>3040162</v>
      </c>
      <c r="D55" s="119">
        <v>2610813</v>
      </c>
      <c r="E55" s="119">
        <v>17738059</v>
      </c>
      <c r="F55" s="119">
        <v>11680801</v>
      </c>
      <c r="G55" s="119">
        <v>3033973</v>
      </c>
      <c r="H55" s="119">
        <v>2602830</v>
      </c>
      <c r="I55" s="119">
        <v>17372028</v>
      </c>
      <c r="J55" s="38">
        <f t="shared" si="0"/>
        <v>123.68066091467745</v>
      </c>
      <c r="K55" s="38">
        <f t="shared" si="1"/>
        <v>122.91573889207051</v>
      </c>
      <c r="M55" s="48"/>
      <c r="N55" s="48"/>
    </row>
    <row r="56" spans="1:11" ht="15">
      <c r="A56" s="45">
        <v>41091</v>
      </c>
      <c r="B56" s="119">
        <v>12107944</v>
      </c>
      <c r="C56" s="119">
        <v>3042931</v>
      </c>
      <c r="D56" s="119">
        <v>2613791</v>
      </c>
      <c r="E56" s="119">
        <v>17764666</v>
      </c>
      <c r="F56" s="119">
        <v>11753917</v>
      </c>
      <c r="G56" s="119">
        <v>3026835</v>
      </c>
      <c r="H56" s="119">
        <v>2609580</v>
      </c>
      <c r="I56" s="119">
        <v>17429933</v>
      </c>
      <c r="J56" s="38">
        <f t="shared" si="0"/>
        <v>123.866181288973</v>
      </c>
      <c r="K56" s="38">
        <f t="shared" si="1"/>
        <v>123.3254455688353</v>
      </c>
    </row>
    <row r="57" spans="1:11" ht="15">
      <c r="A57" s="45">
        <v>41122</v>
      </c>
      <c r="B57" s="119">
        <v>11716148</v>
      </c>
      <c r="C57" s="119">
        <v>3038438</v>
      </c>
      <c r="D57" s="119">
        <v>2600540</v>
      </c>
      <c r="E57" s="119">
        <v>17355126</v>
      </c>
      <c r="F57" s="119">
        <v>11722285</v>
      </c>
      <c r="G57" s="119">
        <v>3027835</v>
      </c>
      <c r="H57" s="119">
        <v>2614971</v>
      </c>
      <c r="I57" s="119">
        <v>17318836</v>
      </c>
      <c r="J57" s="38">
        <f t="shared" si="0"/>
        <v>121.01061643427289</v>
      </c>
      <c r="K57" s="38">
        <f t="shared" si="1"/>
        <v>122.53937903453706</v>
      </c>
    </row>
    <row r="58" spans="1:11" ht="15">
      <c r="A58" s="45">
        <v>41153</v>
      </c>
      <c r="B58" s="119">
        <v>12069085</v>
      </c>
      <c r="C58" s="119">
        <v>3035071</v>
      </c>
      <c r="D58" s="119">
        <v>2613470</v>
      </c>
      <c r="E58" s="119">
        <v>17717626</v>
      </c>
      <c r="F58" s="119">
        <v>11893441</v>
      </c>
      <c r="G58" s="119">
        <v>3034086</v>
      </c>
      <c r="H58" s="119">
        <v>2615982</v>
      </c>
      <c r="I58" s="119">
        <v>17543398</v>
      </c>
      <c r="J58" s="38">
        <f t="shared" si="0"/>
        <v>123.53818946701398</v>
      </c>
      <c r="K58" s="38">
        <f t="shared" si="1"/>
        <v>124.12826688096933</v>
      </c>
    </row>
    <row r="59" spans="1:11" ht="15">
      <c r="A59" s="45">
        <v>41183</v>
      </c>
      <c r="B59" s="119">
        <v>11743906</v>
      </c>
      <c r="C59" s="119">
        <v>3013973</v>
      </c>
      <c r="D59" s="119">
        <v>2688851</v>
      </c>
      <c r="E59" s="119">
        <v>17446730</v>
      </c>
      <c r="F59" s="119">
        <v>11844336</v>
      </c>
      <c r="G59" s="119">
        <v>3019987</v>
      </c>
      <c r="H59" s="119">
        <v>2664633</v>
      </c>
      <c r="I59" s="119">
        <v>17484108</v>
      </c>
      <c r="J59" s="38">
        <f t="shared" si="0"/>
        <v>121.64933588280039</v>
      </c>
      <c r="K59" s="38">
        <f t="shared" si="1"/>
        <v>123.70876064030986</v>
      </c>
    </row>
    <row r="60" spans="1:11" ht="15">
      <c r="A60" s="45">
        <v>41214</v>
      </c>
      <c r="B60" s="119">
        <v>11996881</v>
      </c>
      <c r="C60" s="119">
        <v>3004914</v>
      </c>
      <c r="D60" s="119">
        <v>2622715</v>
      </c>
      <c r="E60" s="119">
        <v>17624510</v>
      </c>
      <c r="F60" s="119">
        <v>12009033</v>
      </c>
      <c r="G60" s="119">
        <v>3021494</v>
      </c>
      <c r="H60" s="119">
        <v>2625108</v>
      </c>
      <c r="I60" s="119">
        <v>17679357</v>
      </c>
      <c r="J60" s="38">
        <f t="shared" si="0"/>
        <v>122.88892742420924</v>
      </c>
      <c r="K60" s="38">
        <f t="shared" si="1"/>
        <v>125.09024443154817</v>
      </c>
    </row>
    <row r="61" spans="1:11" ht="15">
      <c r="A61" s="45">
        <v>41244</v>
      </c>
      <c r="B61" s="119">
        <v>11939620</v>
      </c>
      <c r="C61" s="119">
        <v>2967357</v>
      </c>
      <c r="D61" s="119">
        <v>2662608</v>
      </c>
      <c r="E61" s="119">
        <v>17569585</v>
      </c>
      <c r="F61" s="119">
        <v>12036063</v>
      </c>
      <c r="G61" s="119">
        <v>3008875</v>
      </c>
      <c r="H61" s="119">
        <v>2637087</v>
      </c>
      <c r="I61" s="119">
        <v>17707425</v>
      </c>
      <c r="J61" s="38">
        <f t="shared" si="0"/>
        <v>122.50595653090357</v>
      </c>
      <c r="K61" s="38">
        <f t="shared" si="1"/>
        <v>125.28883949248306</v>
      </c>
    </row>
    <row r="62" spans="1:11" ht="15">
      <c r="A62" s="45">
        <v>41275</v>
      </c>
      <c r="B62" s="119">
        <v>11818115</v>
      </c>
      <c r="C62" s="119">
        <v>2963719</v>
      </c>
      <c r="D62" s="119">
        <v>2667984</v>
      </c>
      <c r="E62" s="119">
        <v>17449818</v>
      </c>
      <c r="F62" s="119">
        <v>12071381</v>
      </c>
      <c r="G62" s="119">
        <v>2998736</v>
      </c>
      <c r="H62" s="119">
        <v>2642302</v>
      </c>
      <c r="I62" s="119">
        <v>17739906</v>
      </c>
      <c r="J62" s="38">
        <f t="shared" si="0"/>
        <v>121.6708673187317</v>
      </c>
      <c r="K62" s="38">
        <f t="shared" si="1"/>
        <v>125.51865872343026</v>
      </c>
    </row>
    <row r="63" spans="1:11" ht="15">
      <c r="A63" s="45">
        <v>41306</v>
      </c>
      <c r="B63" s="119">
        <v>11748042</v>
      </c>
      <c r="C63" s="119">
        <v>2969232</v>
      </c>
      <c r="D63" s="119">
        <v>2670744</v>
      </c>
      <c r="E63" s="119">
        <v>17388018</v>
      </c>
      <c r="F63" s="119">
        <v>12137850</v>
      </c>
      <c r="G63" s="119">
        <v>2988704</v>
      </c>
      <c r="H63" s="119">
        <v>2649966</v>
      </c>
      <c r="I63" s="119">
        <v>17800535</v>
      </c>
      <c r="J63" s="38">
        <f t="shared" si="0"/>
        <v>121.23995969549472</v>
      </c>
      <c r="K63" s="38">
        <f t="shared" si="1"/>
        <v>125.9476390551041</v>
      </c>
    </row>
    <row r="64" spans="1:11" ht="15">
      <c r="A64" s="45">
        <v>41334</v>
      </c>
      <c r="B64" s="119">
        <v>12030850</v>
      </c>
      <c r="C64" s="119">
        <v>2973096</v>
      </c>
      <c r="D64" s="119">
        <v>2651342</v>
      </c>
      <c r="E64" s="119">
        <v>17655288</v>
      </c>
      <c r="F64" s="119">
        <v>12178061</v>
      </c>
      <c r="G64" s="119">
        <v>2976560</v>
      </c>
      <c r="H64" s="119">
        <v>2654075</v>
      </c>
      <c r="I64" s="119">
        <v>17810301</v>
      </c>
      <c r="J64" s="38">
        <f t="shared" si="0"/>
        <v>123.10353057676566</v>
      </c>
      <c r="K64" s="38">
        <f t="shared" si="1"/>
        <v>126.01673836268179</v>
      </c>
    </row>
    <row r="65" spans="1:11" ht="15">
      <c r="A65" s="45">
        <v>41365</v>
      </c>
      <c r="B65" s="119">
        <v>12262422</v>
      </c>
      <c r="C65" s="119">
        <v>2976760</v>
      </c>
      <c r="D65" s="119">
        <v>2649513</v>
      </c>
      <c r="E65" s="119">
        <v>17888695</v>
      </c>
      <c r="F65" s="119">
        <v>12244697</v>
      </c>
      <c r="G65" s="119">
        <v>2965686</v>
      </c>
      <c r="H65" s="119">
        <v>2664652</v>
      </c>
      <c r="I65" s="119">
        <v>17862444</v>
      </c>
      <c r="J65" s="38">
        <f t="shared" si="0"/>
        <v>124.73098778739464</v>
      </c>
      <c r="K65" s="38">
        <f t="shared" si="1"/>
        <v>126.38567602344592</v>
      </c>
    </row>
    <row r="66" spans="1:11" ht="15">
      <c r="A66" s="45">
        <v>41395</v>
      </c>
      <c r="B66" s="119">
        <v>12354071</v>
      </c>
      <c r="C66" s="119">
        <v>2981302</v>
      </c>
      <c r="D66" s="119">
        <v>2650756</v>
      </c>
      <c r="E66" s="119">
        <v>17986129</v>
      </c>
      <c r="F66" s="119">
        <v>12261590</v>
      </c>
      <c r="G66" s="119">
        <v>2954360</v>
      </c>
      <c r="H66" s="119">
        <v>2674362</v>
      </c>
      <c r="I66" s="119">
        <v>17845640</v>
      </c>
      <c r="J66" s="38">
        <f t="shared" si="0"/>
        <v>125.41035758290387</v>
      </c>
      <c r="K66" s="38">
        <f t="shared" si="1"/>
        <v>126.2667793651892</v>
      </c>
    </row>
    <row r="67" spans="1:11" ht="15">
      <c r="A67" s="45">
        <v>41426</v>
      </c>
      <c r="B67" s="119">
        <v>12561253</v>
      </c>
      <c r="C67" s="119">
        <v>2974355</v>
      </c>
      <c r="D67" s="119">
        <v>2663305</v>
      </c>
      <c r="E67" s="119">
        <v>18198913</v>
      </c>
      <c r="F67" s="119">
        <v>12317250</v>
      </c>
      <c r="G67" s="119">
        <v>2937720</v>
      </c>
      <c r="H67" s="119">
        <v>2681666</v>
      </c>
      <c r="I67" s="119">
        <v>17873053</v>
      </c>
      <c r="J67" s="38">
        <f t="shared" si="0"/>
        <v>126.89401854896948</v>
      </c>
      <c r="K67" s="38">
        <f t="shared" si="1"/>
        <v>126.46073997532916</v>
      </c>
    </row>
    <row r="68" spans="1:11" ht="15">
      <c r="A68" s="45">
        <v>41456</v>
      </c>
      <c r="B68" s="119">
        <v>12615267</v>
      </c>
      <c r="C68" s="119">
        <v>2970694</v>
      </c>
      <c r="D68" s="119">
        <v>2668898</v>
      </c>
      <c r="E68" s="119">
        <v>18254859</v>
      </c>
      <c r="F68" s="119">
        <v>12361657</v>
      </c>
      <c r="G68" s="119">
        <v>2920842</v>
      </c>
      <c r="H68" s="119">
        <v>2694427</v>
      </c>
      <c r="I68" s="119">
        <v>17936813</v>
      </c>
      <c r="J68" s="38">
        <f t="shared" si="0"/>
        <v>127.2841084824584</v>
      </c>
      <c r="K68" s="38">
        <f t="shared" si="1"/>
        <v>126.91187368935255</v>
      </c>
    </row>
    <row r="69" spans="1:11" ht="15">
      <c r="A69" s="45">
        <v>41487</v>
      </c>
      <c r="B69" s="119">
        <v>12542642</v>
      </c>
      <c r="C69" s="119">
        <v>2931681</v>
      </c>
      <c r="D69" s="119">
        <v>2663081</v>
      </c>
      <c r="E69" s="119">
        <v>18137404</v>
      </c>
      <c r="F69" s="119">
        <v>12466329</v>
      </c>
      <c r="G69" s="119">
        <v>2897575</v>
      </c>
      <c r="H69" s="119">
        <v>2705165</v>
      </c>
      <c r="I69" s="119">
        <v>18081591</v>
      </c>
      <c r="J69" s="38">
        <f t="shared" si="0"/>
        <v>126.46513995677398</v>
      </c>
      <c r="K69" s="38">
        <f t="shared" si="1"/>
        <v>127.93625005147425</v>
      </c>
    </row>
    <row r="70" spans="1:11" ht="15">
      <c r="A70" s="45">
        <v>41518</v>
      </c>
      <c r="B70" s="119">
        <v>12679379</v>
      </c>
      <c r="C70" s="119">
        <v>2883080</v>
      </c>
      <c r="D70" s="119">
        <v>2707070</v>
      </c>
      <c r="E70" s="119">
        <v>18269529</v>
      </c>
      <c r="F70" s="119">
        <v>12469994</v>
      </c>
      <c r="G70" s="119">
        <v>2871043</v>
      </c>
      <c r="H70" s="119">
        <v>2725122</v>
      </c>
      <c r="I70" s="119">
        <v>18075523</v>
      </c>
      <c r="J70" s="38">
        <f t="shared" si="0"/>
        <v>127.38639674836271</v>
      </c>
      <c r="K70" s="38">
        <f t="shared" si="1"/>
        <v>127.89331593327013</v>
      </c>
    </row>
    <row r="71" spans="1:11" ht="15">
      <c r="A71" s="45">
        <v>41548</v>
      </c>
      <c r="B71" s="119">
        <v>12412998</v>
      </c>
      <c r="C71" s="119">
        <v>2856746</v>
      </c>
      <c r="D71" s="119">
        <v>2756891</v>
      </c>
      <c r="E71" s="119">
        <v>18026635</v>
      </c>
      <c r="F71" s="119">
        <v>12521539</v>
      </c>
      <c r="G71" s="119">
        <v>2852792</v>
      </c>
      <c r="H71" s="119">
        <v>2742051</v>
      </c>
      <c r="I71" s="119">
        <v>18106128</v>
      </c>
      <c r="J71" s="38">
        <f t="shared" si="0"/>
        <v>125.69279033673617</v>
      </c>
      <c r="K71" s="38">
        <f t="shared" si="1"/>
        <v>128.10986153110085</v>
      </c>
    </row>
    <row r="72" spans="1:11" ht="15">
      <c r="A72" s="45">
        <v>41579</v>
      </c>
      <c r="B72" s="119">
        <v>12557625</v>
      </c>
      <c r="C72" s="119">
        <v>2800861</v>
      </c>
      <c r="D72" s="119">
        <v>2766055</v>
      </c>
      <c r="E72" s="119">
        <v>18124541</v>
      </c>
      <c r="F72" s="119">
        <v>12556018</v>
      </c>
      <c r="G72" s="119">
        <v>2822958</v>
      </c>
      <c r="H72" s="119">
        <v>2759058</v>
      </c>
      <c r="I72" s="119">
        <v>18177912</v>
      </c>
      <c r="J72" s="38">
        <f t="shared" si="0"/>
        <v>126.37545120664942</v>
      </c>
      <c r="K72" s="38">
        <f t="shared" si="1"/>
        <v>128.61776903623658</v>
      </c>
    </row>
    <row r="73" spans="1:11" ht="15">
      <c r="A73" s="45">
        <v>41609</v>
      </c>
      <c r="B73" s="119">
        <v>12484113</v>
      </c>
      <c r="C73" s="119">
        <v>2760917</v>
      </c>
      <c r="D73" s="119">
        <v>2823400</v>
      </c>
      <c r="E73" s="119">
        <v>18068430</v>
      </c>
      <c r="F73" s="119">
        <v>12591521</v>
      </c>
      <c r="G73" s="119">
        <v>2802862</v>
      </c>
      <c r="H73" s="119">
        <v>2778401</v>
      </c>
      <c r="I73" s="119">
        <v>18222854</v>
      </c>
      <c r="J73" s="38">
        <f t="shared" si="0"/>
        <v>125.98421079164214</v>
      </c>
      <c r="K73" s="38">
        <f t="shared" si="1"/>
        <v>128.935756040246</v>
      </c>
    </row>
    <row r="74" spans="1:11" ht="15.75" thickBot="1">
      <c r="A74" s="110">
        <v>41640</v>
      </c>
      <c r="B74" s="18">
        <v>12447958</v>
      </c>
      <c r="C74" s="18">
        <v>2720965</v>
      </c>
      <c r="D74" s="18">
        <v>2838873</v>
      </c>
      <c r="E74" s="18">
        <f>SUM(B74:D74)</f>
        <v>18007796</v>
      </c>
      <c r="F74" s="18">
        <v>12648212</v>
      </c>
      <c r="G74" s="18">
        <v>2773933</v>
      </c>
      <c r="H74" s="18">
        <v>2793801</v>
      </c>
      <c r="I74" s="18">
        <v>18303420</v>
      </c>
      <c r="J74" s="111">
        <f t="shared" si="0"/>
        <v>125.56143323780154</v>
      </c>
      <c r="K74" s="111">
        <f>I74/$I$11*100</f>
        <v>129.50580056352092</v>
      </c>
    </row>
    <row r="75" spans="2:5" ht="15">
      <c r="B75" s="3"/>
      <c r="C75" s="3"/>
      <c r="D75" s="3"/>
      <c r="E75" s="3"/>
    </row>
    <row r="76" ht="15">
      <c r="E76" s="185"/>
    </row>
  </sheetData>
  <sheetProtection/>
  <printOptions/>
  <pageMargins left="0.7" right="0.7" top="0.75" bottom="0.75" header="0.3" footer="0.3"/>
  <pageSetup horizontalDpi="300" verticalDpi="300" orientation="portrait" paperSize="9" r:id="rId2"/>
  <ignoredErrors>
    <ignoredError sqref="E74" formulaRange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T14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7" sqref="D7"/>
    </sheetView>
  </sheetViews>
  <sheetFormatPr defaultColWidth="9.140625" defaultRowHeight="15"/>
  <cols>
    <col min="1" max="1" width="12.7109375" style="0" bestFit="1" customWidth="1"/>
    <col min="2" max="2" width="16.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19.140625" style="0" customWidth="1"/>
    <col min="7" max="8" width="33.140625" style="0" customWidth="1"/>
    <col min="9" max="9" width="18.421875" style="0" customWidth="1"/>
    <col min="10" max="11" width="21.28125" style="0" bestFit="1" customWidth="1"/>
    <col min="12" max="13" width="32.421875" style="0" customWidth="1"/>
  </cols>
  <sheetData>
    <row r="1" spans="1:13" ht="45.75" thickBot="1">
      <c r="A1" s="11" t="s">
        <v>92</v>
      </c>
      <c r="B1" s="11" t="s">
        <v>175</v>
      </c>
      <c r="C1" s="21">
        <v>41275</v>
      </c>
      <c r="D1" s="57">
        <v>41609</v>
      </c>
      <c r="E1" s="57">
        <v>41640</v>
      </c>
      <c r="F1" s="31" t="s">
        <v>282</v>
      </c>
      <c r="G1" s="39" t="s">
        <v>280</v>
      </c>
      <c r="H1" s="14" t="s">
        <v>277</v>
      </c>
      <c r="I1" s="31" t="s">
        <v>284</v>
      </c>
      <c r="J1" s="133" t="s">
        <v>266</v>
      </c>
      <c r="K1" s="55" t="s">
        <v>272</v>
      </c>
      <c r="L1" s="39" t="s">
        <v>293</v>
      </c>
      <c r="M1" s="31" t="s">
        <v>294</v>
      </c>
    </row>
    <row r="2" spans="1:20" ht="15">
      <c r="A2" s="20">
        <v>1</v>
      </c>
      <c r="B2" s="159" t="s">
        <v>93</v>
      </c>
      <c r="C2" s="118">
        <v>35786</v>
      </c>
      <c r="D2" s="118">
        <v>37657</v>
      </c>
      <c r="E2" s="118">
        <v>37206</v>
      </c>
      <c r="F2" s="29">
        <f aca="true" t="shared" si="0" ref="F2:F33">E2/$E$83</f>
        <v>0.02333741463145376</v>
      </c>
      <c r="G2" s="15">
        <f aca="true" t="shared" si="1" ref="G2:G33">(E2-C2)/C2</f>
        <v>0.039680321913597494</v>
      </c>
      <c r="H2" s="97">
        <f aca="true" t="shared" si="2" ref="H2:H33">E2-C2</f>
        <v>1420</v>
      </c>
      <c r="I2" s="33">
        <f aca="true" t="shared" si="3" ref="I2:I33">H2/$H$83</f>
        <v>0.01972057884065217</v>
      </c>
      <c r="J2" s="157">
        <v>37353.99</v>
      </c>
      <c r="K2" s="157">
        <v>37462.01</v>
      </c>
      <c r="L2" s="145">
        <f aca="true" t="shared" si="4" ref="L2:L33">(K2-J2)/J2</f>
        <v>0.002891792817849019</v>
      </c>
      <c r="M2" s="146">
        <f aca="true" t="shared" si="5" ref="M2:M33">K2-J2</f>
        <v>108.02000000000407</v>
      </c>
      <c r="P2" s="131"/>
      <c r="Q2" s="61"/>
      <c r="S2" s="131"/>
      <c r="T2" s="61"/>
    </row>
    <row r="3" spans="1:20" ht="15">
      <c r="A3" s="1">
        <v>2</v>
      </c>
      <c r="B3" s="164" t="s">
        <v>94</v>
      </c>
      <c r="C3" s="119">
        <v>4981</v>
      </c>
      <c r="D3" s="119">
        <v>5492</v>
      </c>
      <c r="E3" s="119">
        <v>5402</v>
      </c>
      <c r="F3" s="30">
        <f t="shared" si="0"/>
        <v>0.0033883974046958346</v>
      </c>
      <c r="G3" s="16">
        <f t="shared" si="1"/>
        <v>0.08452118048584621</v>
      </c>
      <c r="H3" s="97">
        <f t="shared" si="2"/>
        <v>421</v>
      </c>
      <c r="I3" s="27">
        <f t="shared" si="3"/>
        <v>0.00584673499430603</v>
      </c>
      <c r="J3" s="166">
        <v>5408.176</v>
      </c>
      <c r="K3" s="166">
        <v>5443.665</v>
      </c>
      <c r="L3" s="151">
        <f t="shared" si="4"/>
        <v>0.006562101529240094</v>
      </c>
      <c r="M3" s="152">
        <f t="shared" si="5"/>
        <v>35.48899999999958</v>
      </c>
      <c r="P3" s="131"/>
      <c r="Q3" s="61"/>
      <c r="S3" s="48"/>
      <c r="T3" s="61"/>
    </row>
    <row r="4" spans="1:20" ht="15">
      <c r="A4" s="1">
        <v>3</v>
      </c>
      <c r="B4" s="164" t="s">
        <v>95</v>
      </c>
      <c r="C4" s="119">
        <v>10471</v>
      </c>
      <c r="D4" s="119">
        <v>11271</v>
      </c>
      <c r="E4" s="119">
        <v>10967</v>
      </c>
      <c r="F4" s="30">
        <f t="shared" si="0"/>
        <v>0.0068790363452978925</v>
      </c>
      <c r="G4" s="16">
        <f t="shared" si="1"/>
        <v>0.047368923694012036</v>
      </c>
      <c r="H4" s="97">
        <f t="shared" si="2"/>
        <v>496</v>
      </c>
      <c r="I4" s="27">
        <f t="shared" si="3"/>
        <v>0.006888314862650334</v>
      </c>
      <c r="J4" s="166">
        <v>11140.23</v>
      </c>
      <c r="K4" s="166">
        <v>11139.29</v>
      </c>
      <c r="L4" s="151">
        <f t="shared" si="4"/>
        <v>-8.437886829972903E-05</v>
      </c>
      <c r="M4" s="152">
        <f t="shared" si="5"/>
        <v>-0.9399999999986903</v>
      </c>
      <c r="P4" s="131"/>
      <c r="Q4" s="61"/>
      <c r="S4" s="131"/>
      <c r="T4" s="61"/>
    </row>
    <row r="5" spans="1:20" ht="15">
      <c r="A5" s="1">
        <v>4</v>
      </c>
      <c r="B5" s="164" t="s">
        <v>96</v>
      </c>
      <c r="C5" s="119">
        <v>1950</v>
      </c>
      <c r="D5" s="119">
        <v>2146</v>
      </c>
      <c r="E5" s="119">
        <v>2080</v>
      </c>
      <c r="F5" s="30">
        <f t="shared" si="0"/>
        <v>0.001304677268005801</v>
      </c>
      <c r="G5" s="16">
        <f t="shared" si="1"/>
        <v>0.06666666666666667</v>
      </c>
      <c r="H5" s="97">
        <f t="shared" si="2"/>
        <v>130</v>
      </c>
      <c r="I5" s="27">
        <f t="shared" si="3"/>
        <v>0.001805405105130128</v>
      </c>
      <c r="J5" s="166">
        <v>2133.461</v>
      </c>
      <c r="K5" s="166">
        <v>2155.125</v>
      </c>
      <c r="L5" s="151">
        <f t="shared" si="4"/>
        <v>0.010154392323084517</v>
      </c>
      <c r="M5" s="152">
        <f t="shared" si="5"/>
        <v>21.664000000000215</v>
      </c>
      <c r="P5" s="131"/>
      <c r="Q5" s="61"/>
      <c r="S5" s="131"/>
      <c r="T5" s="61"/>
    </row>
    <row r="6" spans="1:20" ht="15">
      <c r="A6" s="1">
        <v>5</v>
      </c>
      <c r="B6" s="164" t="s">
        <v>97</v>
      </c>
      <c r="C6" s="119">
        <v>4980</v>
      </c>
      <c r="D6" s="119">
        <v>5424</v>
      </c>
      <c r="E6" s="119">
        <v>5272</v>
      </c>
      <c r="F6" s="30">
        <f t="shared" si="0"/>
        <v>0.003306855075445472</v>
      </c>
      <c r="G6" s="16">
        <f t="shared" si="1"/>
        <v>0.058634538152610445</v>
      </c>
      <c r="H6" s="97">
        <f t="shared" si="2"/>
        <v>292</v>
      </c>
      <c r="I6" s="27">
        <f t="shared" si="3"/>
        <v>0.004055217620753826</v>
      </c>
      <c r="J6" s="166">
        <v>5297.718</v>
      </c>
      <c r="K6" s="166">
        <v>5326.032</v>
      </c>
      <c r="L6" s="151">
        <f t="shared" si="4"/>
        <v>0.005344565339265001</v>
      </c>
      <c r="M6" s="152">
        <f t="shared" si="5"/>
        <v>28.314000000000306</v>
      </c>
      <c r="P6" s="131"/>
      <c r="Q6" s="61"/>
      <c r="S6" s="131"/>
      <c r="T6" s="61"/>
    </row>
    <row r="7" spans="1:20" ht="15">
      <c r="A7" s="1">
        <v>6</v>
      </c>
      <c r="B7" s="160" t="s">
        <v>98</v>
      </c>
      <c r="C7" s="119">
        <v>120142</v>
      </c>
      <c r="D7" s="119">
        <v>127091</v>
      </c>
      <c r="E7" s="119">
        <v>125848</v>
      </c>
      <c r="F7" s="30">
        <f t="shared" si="0"/>
        <v>0.07893799270384327</v>
      </c>
      <c r="G7" s="16">
        <f t="shared" si="1"/>
        <v>0.047493799004511325</v>
      </c>
      <c r="H7" s="97">
        <f t="shared" si="2"/>
        <v>5706</v>
      </c>
      <c r="I7" s="27">
        <f t="shared" si="3"/>
        <v>0.0792433963836347</v>
      </c>
      <c r="J7" s="158">
        <v>126230.1</v>
      </c>
      <c r="K7" s="158">
        <v>126600.3</v>
      </c>
      <c r="L7" s="147">
        <f t="shared" si="4"/>
        <v>0.00293273949715636</v>
      </c>
      <c r="M7" s="148">
        <f t="shared" si="5"/>
        <v>370.1999999999971</v>
      </c>
      <c r="P7" s="131"/>
      <c r="Q7" s="61"/>
      <c r="S7" s="131"/>
      <c r="T7" s="61"/>
    </row>
    <row r="8" spans="1:20" ht="15">
      <c r="A8" s="1">
        <v>7</v>
      </c>
      <c r="B8" s="160" t="s">
        <v>99</v>
      </c>
      <c r="C8" s="119">
        <v>57621</v>
      </c>
      <c r="D8" s="119">
        <v>62388</v>
      </c>
      <c r="E8" s="119">
        <v>61656</v>
      </c>
      <c r="F8" s="30">
        <f t="shared" si="0"/>
        <v>0.038673645017387334</v>
      </c>
      <c r="G8" s="16">
        <f t="shared" si="1"/>
        <v>0.07002655281928463</v>
      </c>
      <c r="H8" s="97">
        <f t="shared" si="2"/>
        <v>4035</v>
      </c>
      <c r="I8" s="27">
        <f t="shared" si="3"/>
        <v>0.05603699691692359</v>
      </c>
      <c r="J8" s="158">
        <v>63646.2</v>
      </c>
      <c r="K8" s="158">
        <v>64001.08</v>
      </c>
      <c r="L8" s="147">
        <f t="shared" si="4"/>
        <v>0.005575823851227641</v>
      </c>
      <c r="M8" s="148">
        <f t="shared" si="5"/>
        <v>354.88000000000466</v>
      </c>
      <c r="P8" s="131"/>
      <c r="Q8" s="61"/>
      <c r="S8" s="131"/>
      <c r="T8" s="61"/>
    </row>
    <row r="9" spans="1:20" ht="15">
      <c r="A9" s="1">
        <v>8</v>
      </c>
      <c r="B9" s="164" t="s">
        <v>100</v>
      </c>
      <c r="C9" s="119">
        <v>3059</v>
      </c>
      <c r="D9" s="119">
        <v>3288</v>
      </c>
      <c r="E9" s="119">
        <v>3174</v>
      </c>
      <c r="F9" s="30">
        <f t="shared" si="0"/>
        <v>0.0019908873310819286</v>
      </c>
      <c r="G9" s="16">
        <f t="shared" si="1"/>
        <v>0.03759398496240601</v>
      </c>
      <c r="H9" s="97">
        <f t="shared" si="2"/>
        <v>115</v>
      </c>
      <c r="I9" s="27">
        <f t="shared" si="3"/>
        <v>0.001597089131461267</v>
      </c>
      <c r="J9" s="166">
        <v>3249.337</v>
      </c>
      <c r="K9" s="166">
        <v>3254.462</v>
      </c>
      <c r="L9" s="151">
        <f t="shared" si="4"/>
        <v>0.0015772448348693902</v>
      </c>
      <c r="M9" s="152">
        <f t="shared" si="5"/>
        <v>5.125</v>
      </c>
      <c r="P9" s="131"/>
      <c r="Q9" s="61"/>
      <c r="S9" s="130"/>
      <c r="T9" s="61"/>
    </row>
    <row r="10" spans="1:20" ht="15">
      <c r="A10" s="1">
        <v>9</v>
      </c>
      <c r="B10" s="164" t="s">
        <v>101</v>
      </c>
      <c r="C10" s="119">
        <v>22867</v>
      </c>
      <c r="D10" s="119">
        <v>23912</v>
      </c>
      <c r="E10" s="119">
        <v>23653</v>
      </c>
      <c r="F10" s="30">
        <f t="shared" si="0"/>
        <v>0.014836313182760196</v>
      </c>
      <c r="G10" s="16">
        <f t="shared" si="1"/>
        <v>0.034372676783137275</v>
      </c>
      <c r="H10" s="97">
        <f t="shared" si="2"/>
        <v>786</v>
      </c>
      <c r="I10" s="27">
        <f t="shared" si="3"/>
        <v>0.010915757020248313</v>
      </c>
      <c r="J10" s="166">
        <v>23896.3</v>
      </c>
      <c r="K10" s="166">
        <v>23981.96</v>
      </c>
      <c r="L10" s="151">
        <f t="shared" si="4"/>
        <v>0.003584655365056509</v>
      </c>
      <c r="M10" s="152">
        <f t="shared" si="5"/>
        <v>85.65999999999985</v>
      </c>
      <c r="P10" s="131"/>
      <c r="Q10" s="61"/>
      <c r="S10" s="131"/>
      <c r="T10" s="61"/>
    </row>
    <row r="11" spans="1:20" ht="15">
      <c r="A11" s="1">
        <v>10</v>
      </c>
      <c r="B11" s="164" t="s">
        <v>102</v>
      </c>
      <c r="C11" s="119">
        <v>24357</v>
      </c>
      <c r="D11" s="119">
        <v>25532</v>
      </c>
      <c r="E11" s="119">
        <v>25262</v>
      </c>
      <c r="F11" s="30">
        <f t="shared" si="0"/>
        <v>0.01584555631940507</v>
      </c>
      <c r="G11" s="16">
        <f t="shared" si="1"/>
        <v>0.037155643141602</v>
      </c>
      <c r="H11" s="97">
        <f t="shared" si="2"/>
        <v>905</v>
      </c>
      <c r="I11" s="27">
        <f t="shared" si="3"/>
        <v>0.012568397078021275</v>
      </c>
      <c r="J11" s="166">
        <v>25278.35</v>
      </c>
      <c r="K11" s="166">
        <v>25370.63</v>
      </c>
      <c r="L11" s="151">
        <f t="shared" si="4"/>
        <v>0.0036505547237063525</v>
      </c>
      <c r="M11" s="152">
        <f t="shared" si="5"/>
        <v>92.28000000000247</v>
      </c>
      <c r="P11" s="131"/>
      <c r="Q11" s="61"/>
      <c r="S11" s="131"/>
      <c r="T11" s="61"/>
    </row>
    <row r="12" spans="1:20" ht="15">
      <c r="A12" s="1">
        <v>11</v>
      </c>
      <c r="B12" s="164" t="s">
        <v>103</v>
      </c>
      <c r="C12" s="119">
        <v>4002</v>
      </c>
      <c r="D12" s="119">
        <v>4295</v>
      </c>
      <c r="E12" s="119">
        <v>4229</v>
      </c>
      <c r="F12" s="30">
        <f t="shared" si="0"/>
        <v>0.002652634695382948</v>
      </c>
      <c r="G12" s="16">
        <f t="shared" si="1"/>
        <v>0.056721639180409796</v>
      </c>
      <c r="H12" s="97">
        <f t="shared" si="2"/>
        <v>227</v>
      </c>
      <c r="I12" s="27">
        <f t="shared" si="3"/>
        <v>0.003152515068188762</v>
      </c>
      <c r="J12" s="166">
        <v>4261.221</v>
      </c>
      <c r="K12" s="166">
        <v>4270.768</v>
      </c>
      <c r="L12" s="151">
        <f t="shared" si="4"/>
        <v>0.0022404376585960883</v>
      </c>
      <c r="M12" s="152">
        <f t="shared" si="5"/>
        <v>9.54700000000048</v>
      </c>
      <c r="P12" s="131"/>
      <c r="Q12" s="61"/>
      <c r="S12" s="131"/>
      <c r="T12" s="61"/>
    </row>
    <row r="13" spans="1:20" ht="15">
      <c r="A13" s="1">
        <v>12</v>
      </c>
      <c r="B13" s="164" t="s">
        <v>104</v>
      </c>
      <c r="C13" s="119">
        <v>1377</v>
      </c>
      <c r="D13" s="119">
        <v>1651</v>
      </c>
      <c r="E13" s="119">
        <v>1502</v>
      </c>
      <c r="F13" s="30">
        <f t="shared" si="0"/>
        <v>0.0009421275271849581</v>
      </c>
      <c r="G13" s="16">
        <f t="shared" si="1"/>
        <v>0.09077705156136529</v>
      </c>
      <c r="H13" s="97">
        <f t="shared" si="2"/>
        <v>125</v>
      </c>
      <c r="I13" s="27">
        <f t="shared" si="3"/>
        <v>0.0017359664472405077</v>
      </c>
      <c r="J13" s="166">
        <v>1632.835</v>
      </c>
      <c r="K13" s="166">
        <v>1640.082</v>
      </c>
      <c r="L13" s="151">
        <f t="shared" si="4"/>
        <v>0.004438292907734138</v>
      </c>
      <c r="M13" s="152">
        <f t="shared" si="5"/>
        <v>7.247000000000071</v>
      </c>
      <c r="P13" s="131"/>
      <c r="Q13" s="61"/>
      <c r="S13" s="131"/>
      <c r="T13" s="61"/>
    </row>
    <row r="14" spans="1:20" ht="15">
      <c r="A14" s="1">
        <v>13</v>
      </c>
      <c r="B14" s="164" t="s">
        <v>105</v>
      </c>
      <c r="C14" s="119">
        <v>2160</v>
      </c>
      <c r="D14" s="119">
        <v>2393</v>
      </c>
      <c r="E14" s="119">
        <v>2266</v>
      </c>
      <c r="F14" s="30">
        <f t="shared" si="0"/>
        <v>0.0014213455237024734</v>
      </c>
      <c r="G14" s="16">
        <f t="shared" si="1"/>
        <v>0.049074074074074076</v>
      </c>
      <c r="H14" s="97">
        <f t="shared" si="2"/>
        <v>106</v>
      </c>
      <c r="I14" s="27">
        <f t="shared" si="3"/>
        <v>0.0014720995472599506</v>
      </c>
      <c r="J14" s="166">
        <v>2344.358</v>
      </c>
      <c r="K14" s="166">
        <v>2352.367</v>
      </c>
      <c r="L14" s="151">
        <f t="shared" si="4"/>
        <v>0.0034162871029083503</v>
      </c>
      <c r="M14" s="152">
        <f t="shared" si="5"/>
        <v>8.009000000000015</v>
      </c>
      <c r="P14" s="131"/>
      <c r="Q14" s="61"/>
      <c r="S14" s="131"/>
      <c r="T14" s="61"/>
    </row>
    <row r="15" spans="1:20" ht="15">
      <c r="A15" s="1">
        <v>14</v>
      </c>
      <c r="B15" s="164" t="s">
        <v>106</v>
      </c>
      <c r="C15" s="119">
        <v>6262</v>
      </c>
      <c r="D15" s="119">
        <v>6554</v>
      </c>
      <c r="E15" s="119">
        <v>6384</v>
      </c>
      <c r="F15" s="30">
        <f t="shared" si="0"/>
        <v>0.004004355614879342</v>
      </c>
      <c r="G15" s="16">
        <f t="shared" si="1"/>
        <v>0.019482593420632386</v>
      </c>
      <c r="H15" s="97">
        <f t="shared" si="2"/>
        <v>122</v>
      </c>
      <c r="I15" s="27">
        <f t="shared" si="3"/>
        <v>0.0016943032525067357</v>
      </c>
      <c r="J15" s="166">
        <v>6490.766</v>
      </c>
      <c r="K15" s="166">
        <v>6507.372</v>
      </c>
      <c r="L15" s="151">
        <f t="shared" si="4"/>
        <v>0.0025584037384802777</v>
      </c>
      <c r="M15" s="152">
        <f t="shared" si="5"/>
        <v>16.606000000000677</v>
      </c>
      <c r="P15" s="131"/>
      <c r="Q15" s="61"/>
      <c r="S15" s="131"/>
      <c r="T15" s="61"/>
    </row>
    <row r="16" spans="1:20" ht="15">
      <c r="A16" s="1">
        <v>15</v>
      </c>
      <c r="B16" s="164" t="s">
        <v>107</v>
      </c>
      <c r="C16" s="119">
        <v>5212</v>
      </c>
      <c r="D16" s="119">
        <v>5410</v>
      </c>
      <c r="E16" s="119">
        <v>5349</v>
      </c>
      <c r="F16" s="30">
        <f t="shared" si="0"/>
        <v>0.003355153224309148</v>
      </c>
      <c r="G16" s="16">
        <f t="shared" si="1"/>
        <v>0.026285495011511895</v>
      </c>
      <c r="H16" s="97">
        <f t="shared" si="2"/>
        <v>137</v>
      </c>
      <c r="I16" s="27">
        <f t="shared" si="3"/>
        <v>0.0019026192261755964</v>
      </c>
      <c r="J16" s="166">
        <v>5309.476</v>
      </c>
      <c r="K16" s="166">
        <v>5340.987</v>
      </c>
      <c r="L16" s="151">
        <f t="shared" si="4"/>
        <v>0.005934860615247234</v>
      </c>
      <c r="M16" s="152">
        <f t="shared" si="5"/>
        <v>31.511000000000422</v>
      </c>
      <c r="P16" s="131"/>
      <c r="Q16" s="61"/>
      <c r="S16" s="131"/>
      <c r="T16" s="61"/>
    </row>
    <row r="17" spans="1:13" ht="15">
      <c r="A17" s="1">
        <v>16</v>
      </c>
      <c r="B17" s="160" t="s">
        <v>108</v>
      </c>
      <c r="C17" s="119">
        <v>62354</v>
      </c>
      <c r="D17" s="119">
        <v>65656</v>
      </c>
      <c r="E17" s="119">
        <v>65376</v>
      </c>
      <c r="F17" s="30">
        <f t="shared" si="0"/>
        <v>0.041007010131320784</v>
      </c>
      <c r="G17" s="16">
        <f t="shared" si="1"/>
        <v>0.04846521474163646</v>
      </c>
      <c r="H17" s="97">
        <f t="shared" si="2"/>
        <v>3022</v>
      </c>
      <c r="I17" s="27">
        <f t="shared" si="3"/>
        <v>0.041968724828486514</v>
      </c>
      <c r="J17" s="181">
        <v>65505.9</v>
      </c>
      <c r="K17" s="158">
        <v>65786.74</v>
      </c>
      <c r="L17" s="147">
        <f t="shared" si="4"/>
        <v>0.00428724740824878</v>
      </c>
      <c r="M17" s="148">
        <f t="shared" si="5"/>
        <v>280.8400000000038</v>
      </c>
    </row>
    <row r="18" spans="1:13" ht="15">
      <c r="A18" s="1">
        <v>17</v>
      </c>
      <c r="B18" s="164" t="s">
        <v>109</v>
      </c>
      <c r="C18" s="119">
        <v>11805</v>
      </c>
      <c r="D18" s="119">
        <v>12478</v>
      </c>
      <c r="E18" s="119">
        <v>12230</v>
      </c>
      <c r="F18" s="30">
        <f t="shared" si="0"/>
        <v>0.0076712514363994925</v>
      </c>
      <c r="G18" s="16">
        <f t="shared" si="1"/>
        <v>0.03600169419737399</v>
      </c>
      <c r="H18" s="97">
        <f t="shared" si="2"/>
        <v>425</v>
      </c>
      <c r="I18" s="27">
        <f t="shared" si="3"/>
        <v>0.005902285920617726</v>
      </c>
      <c r="J18" s="163">
        <v>12304.82</v>
      </c>
      <c r="K18" s="166">
        <v>12364.22</v>
      </c>
      <c r="L18" s="151">
        <f t="shared" si="4"/>
        <v>0.004827376589011431</v>
      </c>
      <c r="M18" s="152">
        <f t="shared" si="5"/>
        <v>59.399999999999636</v>
      </c>
    </row>
    <row r="19" spans="1:13" ht="15">
      <c r="A19" s="1">
        <v>18</v>
      </c>
      <c r="B19" s="164" t="s">
        <v>110</v>
      </c>
      <c r="C19" s="119">
        <v>2574</v>
      </c>
      <c r="D19" s="119">
        <v>2724</v>
      </c>
      <c r="E19" s="119">
        <v>2622</v>
      </c>
      <c r="F19" s="30">
        <f t="shared" si="0"/>
        <v>0.0016446460561111585</v>
      </c>
      <c r="G19" s="16">
        <f t="shared" si="1"/>
        <v>0.018648018648018648</v>
      </c>
      <c r="H19" s="97">
        <f t="shared" si="2"/>
        <v>48</v>
      </c>
      <c r="I19" s="27">
        <f t="shared" si="3"/>
        <v>0.000666611115740355</v>
      </c>
      <c r="J19" s="163">
        <v>2691.584</v>
      </c>
      <c r="K19" s="166">
        <v>2696.943</v>
      </c>
      <c r="L19" s="151">
        <f t="shared" si="4"/>
        <v>0.001991020900703964</v>
      </c>
      <c r="M19" s="152">
        <f t="shared" si="5"/>
        <v>5.359000000000378</v>
      </c>
    </row>
    <row r="20" spans="1:13" ht="15">
      <c r="A20" s="1">
        <v>19</v>
      </c>
      <c r="B20" s="164" t="s">
        <v>111</v>
      </c>
      <c r="C20" s="119">
        <v>7632</v>
      </c>
      <c r="D20" s="119">
        <v>7889</v>
      </c>
      <c r="E20" s="119">
        <v>7645</v>
      </c>
      <c r="F20" s="30">
        <f t="shared" si="0"/>
        <v>0.004795316208607859</v>
      </c>
      <c r="G20" s="16">
        <f t="shared" si="1"/>
        <v>0.0017033542976939203</v>
      </c>
      <c r="H20" s="97">
        <f t="shared" si="2"/>
        <v>13</v>
      </c>
      <c r="I20" s="27">
        <f t="shared" si="3"/>
        <v>0.0001805405105130128</v>
      </c>
      <c r="J20" s="163">
        <v>7746.743</v>
      </c>
      <c r="K20" s="166">
        <v>7755.418</v>
      </c>
      <c r="L20" s="151">
        <f t="shared" si="4"/>
        <v>0.0011198254543876402</v>
      </c>
      <c r="M20" s="152">
        <f t="shared" si="5"/>
        <v>8.674999999999272</v>
      </c>
    </row>
    <row r="21" spans="1:13" ht="15">
      <c r="A21" s="1">
        <v>20</v>
      </c>
      <c r="B21" s="164" t="s">
        <v>112</v>
      </c>
      <c r="C21" s="119">
        <v>21817</v>
      </c>
      <c r="D21" s="119">
        <v>23122</v>
      </c>
      <c r="E21" s="119">
        <v>22716</v>
      </c>
      <c r="F21" s="30">
        <f t="shared" si="0"/>
        <v>0.014248581163471044</v>
      </c>
      <c r="G21" s="16">
        <f t="shared" si="1"/>
        <v>0.041206398679928494</v>
      </c>
      <c r="H21" s="97">
        <f t="shared" si="2"/>
        <v>899</v>
      </c>
      <c r="I21" s="27">
        <f t="shared" si="3"/>
        <v>0.012485070688553732</v>
      </c>
      <c r="J21" s="163">
        <v>23007.69</v>
      </c>
      <c r="K21" s="166">
        <v>23132.66</v>
      </c>
      <c r="L21" s="151">
        <f t="shared" si="4"/>
        <v>0.0054316621964222035</v>
      </c>
      <c r="M21" s="152">
        <f t="shared" si="5"/>
        <v>124.97000000000116</v>
      </c>
    </row>
    <row r="22" spans="1:13" ht="15">
      <c r="A22" s="1">
        <v>21</v>
      </c>
      <c r="B22" s="164" t="s">
        <v>113</v>
      </c>
      <c r="C22" s="119">
        <v>11050</v>
      </c>
      <c r="D22" s="119">
        <v>12073</v>
      </c>
      <c r="E22" s="119">
        <v>11916</v>
      </c>
      <c r="F22" s="30">
        <f t="shared" si="0"/>
        <v>0.007474295348825539</v>
      </c>
      <c r="G22" s="16">
        <f t="shared" si="1"/>
        <v>0.0783710407239819</v>
      </c>
      <c r="H22" s="97">
        <f t="shared" si="2"/>
        <v>866</v>
      </c>
      <c r="I22" s="27">
        <f t="shared" si="3"/>
        <v>0.012026775546482238</v>
      </c>
      <c r="J22" s="163">
        <v>11879.77</v>
      </c>
      <c r="K22" s="166">
        <v>11959.96</v>
      </c>
      <c r="L22" s="151">
        <f t="shared" si="4"/>
        <v>0.006750130684348155</v>
      </c>
      <c r="M22" s="152">
        <f t="shared" si="5"/>
        <v>80.18999999999869</v>
      </c>
    </row>
    <row r="23" spans="1:13" ht="15">
      <c r="A23" s="1">
        <v>22</v>
      </c>
      <c r="B23" s="164" t="s">
        <v>114</v>
      </c>
      <c r="C23" s="119">
        <v>8568</v>
      </c>
      <c r="D23" s="119">
        <v>8939</v>
      </c>
      <c r="E23" s="119">
        <v>8810</v>
      </c>
      <c r="F23" s="30">
        <f t="shared" si="0"/>
        <v>0.005526060928428416</v>
      </c>
      <c r="G23" s="16">
        <f t="shared" si="1"/>
        <v>0.028244631185807657</v>
      </c>
      <c r="H23" s="97">
        <f t="shared" si="2"/>
        <v>242</v>
      </c>
      <c r="I23" s="27">
        <f t="shared" si="3"/>
        <v>0.003360831041857623</v>
      </c>
      <c r="J23" s="163">
        <v>8798.137</v>
      </c>
      <c r="K23" s="166">
        <v>8843.446</v>
      </c>
      <c r="L23" s="151">
        <f t="shared" si="4"/>
        <v>0.005149840244588063</v>
      </c>
      <c r="M23" s="152">
        <f t="shared" si="5"/>
        <v>45.30899999999929</v>
      </c>
    </row>
    <row r="24" spans="1:13" ht="15">
      <c r="A24" s="1">
        <v>23</v>
      </c>
      <c r="B24" s="164" t="s">
        <v>115</v>
      </c>
      <c r="C24" s="119">
        <v>5927</v>
      </c>
      <c r="D24" s="119">
        <v>6419</v>
      </c>
      <c r="E24" s="119">
        <v>6187</v>
      </c>
      <c r="F24" s="30">
        <f t="shared" si="0"/>
        <v>0.003880787623630716</v>
      </c>
      <c r="G24" s="16">
        <f t="shared" si="1"/>
        <v>0.043867049097351105</v>
      </c>
      <c r="H24" s="97">
        <f t="shared" si="2"/>
        <v>260</v>
      </c>
      <c r="I24" s="27">
        <f t="shared" si="3"/>
        <v>0.003610810210260256</v>
      </c>
      <c r="J24" s="163">
        <v>6371.921</v>
      </c>
      <c r="K24" s="166">
        <v>6391.77</v>
      </c>
      <c r="L24" s="151">
        <f t="shared" si="4"/>
        <v>0.0031150731467009963</v>
      </c>
      <c r="M24" s="152">
        <f t="shared" si="5"/>
        <v>19.84900000000016</v>
      </c>
    </row>
    <row r="25" spans="1:13" ht="15">
      <c r="A25" s="1">
        <v>24</v>
      </c>
      <c r="B25" s="164" t="s">
        <v>116</v>
      </c>
      <c r="C25" s="119">
        <v>2910</v>
      </c>
      <c r="D25" s="119">
        <v>3168</v>
      </c>
      <c r="E25" s="119">
        <v>2986</v>
      </c>
      <c r="F25" s="30">
        <f t="shared" si="0"/>
        <v>0.0018729645780121737</v>
      </c>
      <c r="G25" s="16">
        <f t="shared" si="1"/>
        <v>0.02611683848797251</v>
      </c>
      <c r="H25" s="97">
        <f t="shared" si="2"/>
        <v>76</v>
      </c>
      <c r="I25" s="27">
        <f t="shared" si="3"/>
        <v>0.0010554675999222287</v>
      </c>
      <c r="J25" s="163">
        <v>3170.491</v>
      </c>
      <c r="K25" s="166">
        <v>3180.656</v>
      </c>
      <c r="L25" s="151">
        <f t="shared" si="4"/>
        <v>0.003206128009825596</v>
      </c>
      <c r="M25" s="152">
        <f t="shared" si="5"/>
        <v>10.164999999999964</v>
      </c>
    </row>
    <row r="26" spans="1:13" ht="15">
      <c r="A26" s="1">
        <v>25</v>
      </c>
      <c r="B26" s="164" t="s">
        <v>117</v>
      </c>
      <c r="C26" s="119">
        <v>8095</v>
      </c>
      <c r="D26" s="119">
        <v>8638</v>
      </c>
      <c r="E26" s="119">
        <v>8397</v>
      </c>
      <c r="F26" s="30">
        <f t="shared" si="0"/>
        <v>0.00526700722088688</v>
      </c>
      <c r="G26" s="16">
        <f t="shared" si="1"/>
        <v>0.03730697961704756</v>
      </c>
      <c r="H26" s="97">
        <f t="shared" si="2"/>
        <v>302</v>
      </c>
      <c r="I26" s="27">
        <f t="shared" si="3"/>
        <v>0.004194094936533067</v>
      </c>
      <c r="J26" s="163">
        <v>8486.441</v>
      </c>
      <c r="K26" s="166">
        <v>8504.346</v>
      </c>
      <c r="L26" s="151">
        <f t="shared" si="4"/>
        <v>0.0021098361492171845</v>
      </c>
      <c r="M26" s="152">
        <f t="shared" si="5"/>
        <v>17.904999999998836</v>
      </c>
    </row>
    <row r="27" spans="1:13" ht="15">
      <c r="A27" s="1">
        <v>26</v>
      </c>
      <c r="B27" s="164" t="s">
        <v>118</v>
      </c>
      <c r="C27" s="119">
        <v>17498</v>
      </c>
      <c r="D27" s="119">
        <v>18207</v>
      </c>
      <c r="E27" s="119">
        <v>17976</v>
      </c>
      <c r="F27" s="30">
        <f t="shared" si="0"/>
        <v>0.011275422389265518</v>
      </c>
      <c r="G27" s="16">
        <f t="shared" si="1"/>
        <v>0.02731740770373757</v>
      </c>
      <c r="H27" s="97">
        <f t="shared" si="2"/>
        <v>478</v>
      </c>
      <c r="I27" s="27">
        <f t="shared" si="3"/>
        <v>0.006638335694247701</v>
      </c>
      <c r="J27" s="163">
        <v>18096.48</v>
      </c>
      <c r="K27" s="166">
        <v>18155.6</v>
      </c>
      <c r="L27" s="151">
        <f t="shared" si="4"/>
        <v>0.0032669336799200166</v>
      </c>
      <c r="M27" s="152">
        <f t="shared" si="5"/>
        <v>59.11999999999898</v>
      </c>
    </row>
    <row r="28" spans="1:13" ht="15">
      <c r="A28" s="1">
        <v>27</v>
      </c>
      <c r="B28" s="160" t="s">
        <v>119</v>
      </c>
      <c r="C28" s="119">
        <v>27509</v>
      </c>
      <c r="D28" s="119">
        <v>30094</v>
      </c>
      <c r="E28" s="119">
        <v>30024</v>
      </c>
      <c r="F28" s="30">
        <f t="shared" si="0"/>
        <v>0.018832514564714502</v>
      </c>
      <c r="G28" s="16">
        <f t="shared" si="1"/>
        <v>0.09142462466829038</v>
      </c>
      <c r="H28" s="97">
        <f t="shared" si="2"/>
        <v>2515</v>
      </c>
      <c r="I28" s="27">
        <f t="shared" si="3"/>
        <v>0.034927644918479016</v>
      </c>
      <c r="J28" s="181">
        <v>29996.3</v>
      </c>
      <c r="K28" s="158">
        <v>30206.25</v>
      </c>
      <c r="L28" s="147">
        <f t="shared" si="4"/>
        <v>0.006999196567576692</v>
      </c>
      <c r="M28" s="148">
        <f t="shared" si="5"/>
        <v>209.95000000000073</v>
      </c>
    </row>
    <row r="29" spans="1:13" ht="15">
      <c r="A29" s="1">
        <v>28</v>
      </c>
      <c r="B29" s="164" t="s">
        <v>120</v>
      </c>
      <c r="C29" s="119">
        <v>6936</v>
      </c>
      <c r="D29" s="119">
        <v>7313</v>
      </c>
      <c r="E29" s="119">
        <v>7076</v>
      </c>
      <c r="F29" s="30">
        <f t="shared" si="0"/>
        <v>0.004438411705965888</v>
      </c>
      <c r="G29" s="16">
        <f t="shared" si="1"/>
        <v>0.020184544405997693</v>
      </c>
      <c r="H29" s="97">
        <f t="shared" si="2"/>
        <v>140</v>
      </c>
      <c r="I29" s="27">
        <f t="shared" si="3"/>
        <v>0.0019442824209093686</v>
      </c>
      <c r="J29" s="163">
        <v>7212.934</v>
      </c>
      <c r="K29" s="166">
        <v>7215.364</v>
      </c>
      <c r="L29" s="151">
        <f t="shared" si="4"/>
        <v>0.0003368948059138461</v>
      </c>
      <c r="M29" s="152">
        <f t="shared" si="5"/>
        <v>2.4299999999993815</v>
      </c>
    </row>
    <row r="30" spans="1:13" ht="15">
      <c r="A30" s="1">
        <v>29</v>
      </c>
      <c r="B30" s="164" t="s">
        <v>121</v>
      </c>
      <c r="C30" s="119">
        <v>1730</v>
      </c>
      <c r="D30" s="119">
        <v>1931</v>
      </c>
      <c r="E30" s="119">
        <v>1817</v>
      </c>
      <c r="F30" s="30">
        <f t="shared" si="0"/>
        <v>0.001139710863445452</v>
      </c>
      <c r="G30" s="16">
        <f t="shared" si="1"/>
        <v>0.050289017341040465</v>
      </c>
      <c r="H30" s="97">
        <f t="shared" si="2"/>
        <v>87</v>
      </c>
      <c r="I30" s="27">
        <f t="shared" si="3"/>
        <v>0.0012082326472793933</v>
      </c>
      <c r="J30" s="163">
        <v>1961.474</v>
      </c>
      <c r="K30" s="166">
        <v>1959.11</v>
      </c>
      <c r="L30" s="151">
        <f t="shared" si="4"/>
        <v>-0.0012052160772969883</v>
      </c>
      <c r="M30" s="152">
        <f t="shared" si="5"/>
        <v>-2.3640000000000327</v>
      </c>
    </row>
    <row r="31" spans="1:13" ht="15">
      <c r="A31" s="1">
        <v>30</v>
      </c>
      <c r="B31" s="164" t="s">
        <v>122</v>
      </c>
      <c r="C31" s="119">
        <v>950</v>
      </c>
      <c r="D31" s="119">
        <v>1075</v>
      </c>
      <c r="E31" s="119">
        <v>985</v>
      </c>
      <c r="F31" s="30">
        <f t="shared" si="0"/>
        <v>0.0006178399562431317</v>
      </c>
      <c r="G31" s="16">
        <f t="shared" si="1"/>
        <v>0.03684210526315789</v>
      </c>
      <c r="H31" s="97">
        <f t="shared" si="2"/>
        <v>35</v>
      </c>
      <c r="I31" s="27">
        <f t="shared" si="3"/>
        <v>0.00048607060522734216</v>
      </c>
      <c r="J31" s="163">
        <v>1056.282</v>
      </c>
      <c r="K31" s="166">
        <v>1041.729</v>
      </c>
      <c r="L31" s="151">
        <f t="shared" si="4"/>
        <v>-0.013777570762353126</v>
      </c>
      <c r="M31" s="152">
        <f t="shared" si="5"/>
        <v>-14.552999999999884</v>
      </c>
    </row>
    <row r="32" spans="1:13" ht="15">
      <c r="A32" s="1">
        <v>31</v>
      </c>
      <c r="B32" s="160" t="s">
        <v>123</v>
      </c>
      <c r="C32" s="119">
        <v>18671</v>
      </c>
      <c r="D32" s="119">
        <v>20140</v>
      </c>
      <c r="E32" s="119">
        <v>19965</v>
      </c>
      <c r="F32" s="30">
        <f t="shared" si="0"/>
        <v>0.012523020026796065</v>
      </c>
      <c r="G32" s="16">
        <f t="shared" si="1"/>
        <v>0.06930533983182476</v>
      </c>
      <c r="H32" s="97">
        <f t="shared" si="2"/>
        <v>1294</v>
      </c>
      <c r="I32" s="27">
        <f t="shared" si="3"/>
        <v>0.017970724661833738</v>
      </c>
      <c r="J32" s="181">
        <v>20068.01</v>
      </c>
      <c r="K32" s="158">
        <v>20256.2</v>
      </c>
      <c r="L32" s="147">
        <f t="shared" si="4"/>
        <v>0.009377611432324498</v>
      </c>
      <c r="M32" s="148">
        <f t="shared" si="5"/>
        <v>188.19000000000233</v>
      </c>
    </row>
    <row r="33" spans="1:13" ht="15">
      <c r="A33" s="1">
        <v>32</v>
      </c>
      <c r="B33" s="164" t="s">
        <v>124</v>
      </c>
      <c r="C33" s="119">
        <v>7575</v>
      </c>
      <c r="D33" s="119">
        <v>7824</v>
      </c>
      <c r="E33" s="119">
        <v>7701</v>
      </c>
      <c r="F33" s="30">
        <f t="shared" si="0"/>
        <v>0.004830442135054169</v>
      </c>
      <c r="G33" s="16">
        <f t="shared" si="1"/>
        <v>0.016633663366336635</v>
      </c>
      <c r="H33" s="97">
        <f t="shared" si="2"/>
        <v>126</v>
      </c>
      <c r="I33" s="27">
        <f t="shared" si="3"/>
        <v>0.0017498541788184318</v>
      </c>
      <c r="J33" s="163">
        <v>7784.834</v>
      </c>
      <c r="K33" s="166">
        <v>7818.114</v>
      </c>
      <c r="L33" s="151">
        <f t="shared" si="4"/>
        <v>0.004274978759983803</v>
      </c>
      <c r="M33" s="152">
        <f t="shared" si="5"/>
        <v>33.279999999999745</v>
      </c>
    </row>
    <row r="34" spans="1:13" ht="15">
      <c r="A34" s="1">
        <v>33</v>
      </c>
      <c r="B34" s="160" t="s">
        <v>125</v>
      </c>
      <c r="C34" s="119">
        <v>30623</v>
      </c>
      <c r="D34" s="119">
        <v>32167</v>
      </c>
      <c r="E34" s="119">
        <v>31956</v>
      </c>
      <c r="F34" s="30">
        <f aca="true" t="shared" si="6" ref="F34:F65">E34/$E$83</f>
        <v>0.020044359027112196</v>
      </c>
      <c r="G34" s="16">
        <f aca="true" t="shared" si="7" ref="G34:G65">(E34-C34)/C34</f>
        <v>0.04352937334683081</v>
      </c>
      <c r="H34" s="97">
        <f aca="true" t="shared" si="8" ref="H34:H65">E34-C34</f>
        <v>1333</v>
      </c>
      <c r="I34" s="27">
        <f aca="true" t="shared" si="9" ref="I34:I65">H34/$H$83</f>
        <v>0.018512346193372775</v>
      </c>
      <c r="J34" s="181">
        <v>32087.98</v>
      </c>
      <c r="K34" s="158">
        <v>32249.51</v>
      </c>
      <c r="L34" s="147">
        <f aca="true" t="shared" si="10" ref="L34:L65">(K34-J34)/J34</f>
        <v>0.005033972222620396</v>
      </c>
      <c r="M34" s="148">
        <f aca="true" t="shared" si="11" ref="M34:M65">K34-J34</f>
        <v>161.52999999999884</v>
      </c>
    </row>
    <row r="35" spans="1:13" ht="15">
      <c r="A35" s="1">
        <v>34</v>
      </c>
      <c r="B35" s="160" t="s">
        <v>126</v>
      </c>
      <c r="C35" s="119">
        <v>448261</v>
      </c>
      <c r="D35" s="119">
        <v>469149</v>
      </c>
      <c r="E35" s="119">
        <v>468526</v>
      </c>
      <c r="F35" s="30">
        <f t="shared" si="6"/>
        <v>0.29388231811042587</v>
      </c>
      <c r="G35" s="16">
        <f t="shared" si="7"/>
        <v>0.045208037281851424</v>
      </c>
      <c r="H35" s="97">
        <f t="shared" si="8"/>
        <v>20265</v>
      </c>
      <c r="I35" s="27">
        <f t="shared" si="9"/>
        <v>0.2814348804266311</v>
      </c>
      <c r="J35" s="181">
        <v>469307</v>
      </c>
      <c r="K35" s="158">
        <v>471274.6</v>
      </c>
      <c r="L35" s="147">
        <f t="shared" si="10"/>
        <v>0.004192564781688696</v>
      </c>
      <c r="M35" s="148">
        <f t="shared" si="11"/>
        <v>1967.5999999999767</v>
      </c>
    </row>
    <row r="36" spans="1:13" ht="15">
      <c r="A36" s="1">
        <v>35</v>
      </c>
      <c r="B36" s="160" t="s">
        <v>127</v>
      </c>
      <c r="C36" s="119">
        <v>107724</v>
      </c>
      <c r="D36" s="119">
        <v>111670</v>
      </c>
      <c r="E36" s="119">
        <v>111296</v>
      </c>
      <c r="F36" s="30">
        <f t="shared" si="6"/>
        <v>0.069810269817295</v>
      </c>
      <c r="G36" s="16">
        <f t="shared" si="7"/>
        <v>0.03315881326352531</v>
      </c>
      <c r="H36" s="97">
        <f t="shared" si="8"/>
        <v>3572</v>
      </c>
      <c r="I36" s="27">
        <f t="shared" si="9"/>
        <v>0.04960697719634475</v>
      </c>
      <c r="J36" s="181">
        <v>112376.9</v>
      </c>
      <c r="K36" s="158">
        <v>112740.8</v>
      </c>
      <c r="L36" s="147">
        <f t="shared" si="10"/>
        <v>0.0032382099879958316</v>
      </c>
      <c r="M36" s="148">
        <f t="shared" si="11"/>
        <v>363.90000000000873</v>
      </c>
    </row>
    <row r="37" spans="1:13" ht="15">
      <c r="A37" s="1">
        <v>36</v>
      </c>
      <c r="B37" s="164" t="s">
        <v>128</v>
      </c>
      <c r="C37" s="119">
        <v>2242</v>
      </c>
      <c r="D37" s="119">
        <v>2498</v>
      </c>
      <c r="E37" s="119">
        <v>2406</v>
      </c>
      <c r="F37" s="30">
        <f t="shared" si="6"/>
        <v>0.0015091603398182485</v>
      </c>
      <c r="G37" s="16">
        <f t="shared" si="7"/>
        <v>0.07314897413024085</v>
      </c>
      <c r="H37" s="97">
        <f t="shared" si="8"/>
        <v>164</v>
      </c>
      <c r="I37" s="27">
        <f t="shared" si="9"/>
        <v>0.0022775879787795463</v>
      </c>
      <c r="J37" s="163">
        <v>2457.431</v>
      </c>
      <c r="K37" s="166">
        <v>2477.198</v>
      </c>
      <c r="L37" s="151">
        <f t="shared" si="10"/>
        <v>0.008043766030460194</v>
      </c>
      <c r="M37" s="152">
        <f t="shared" si="11"/>
        <v>19.766999999999825</v>
      </c>
    </row>
    <row r="38" spans="1:13" ht="15">
      <c r="A38" s="1">
        <v>37</v>
      </c>
      <c r="B38" s="164" t="s">
        <v>129</v>
      </c>
      <c r="C38" s="119">
        <v>5934</v>
      </c>
      <c r="D38" s="119">
        <v>6290</v>
      </c>
      <c r="E38" s="119">
        <v>5970</v>
      </c>
      <c r="F38" s="30">
        <f t="shared" si="6"/>
        <v>0.003744674658651265</v>
      </c>
      <c r="G38" s="16">
        <f t="shared" si="7"/>
        <v>0.006066734074823054</v>
      </c>
      <c r="H38" s="97">
        <f t="shared" si="8"/>
        <v>36</v>
      </c>
      <c r="I38" s="27">
        <f t="shared" si="9"/>
        <v>0.0004999583368052662</v>
      </c>
      <c r="J38" s="163">
        <v>6196.226</v>
      </c>
      <c r="K38" s="166">
        <v>6207.802</v>
      </c>
      <c r="L38" s="151">
        <f t="shared" si="10"/>
        <v>0.0018682339863006969</v>
      </c>
      <c r="M38" s="152">
        <f t="shared" si="11"/>
        <v>11.576000000000022</v>
      </c>
    </row>
    <row r="39" spans="1:13" ht="15">
      <c r="A39" s="1">
        <v>38</v>
      </c>
      <c r="B39" s="160" t="s">
        <v>130</v>
      </c>
      <c r="C39" s="119">
        <v>24571</v>
      </c>
      <c r="D39" s="119">
        <v>26796</v>
      </c>
      <c r="E39" s="119">
        <v>26355</v>
      </c>
      <c r="F39" s="30">
        <f t="shared" si="6"/>
        <v>0.016531139133794653</v>
      </c>
      <c r="G39" s="16">
        <f t="shared" si="7"/>
        <v>0.07260591754507346</v>
      </c>
      <c r="H39" s="97">
        <f t="shared" si="8"/>
        <v>1784</v>
      </c>
      <c r="I39" s="27">
        <f t="shared" si="9"/>
        <v>0.024775713135016527</v>
      </c>
      <c r="J39" s="181">
        <v>26820.4</v>
      </c>
      <c r="K39" s="158">
        <v>26975.68</v>
      </c>
      <c r="L39" s="147">
        <f t="shared" si="10"/>
        <v>0.005789622824417191</v>
      </c>
      <c r="M39" s="148">
        <f t="shared" si="11"/>
        <v>155.27999999999884</v>
      </c>
    </row>
    <row r="40" spans="1:13" ht="15">
      <c r="A40" s="1">
        <v>39</v>
      </c>
      <c r="B40" s="164" t="s">
        <v>131</v>
      </c>
      <c r="C40" s="119">
        <v>7067</v>
      </c>
      <c r="D40" s="119">
        <v>7386</v>
      </c>
      <c r="E40" s="119">
        <v>7212</v>
      </c>
      <c r="F40" s="30">
        <f t="shared" si="6"/>
        <v>0.004523717527335497</v>
      </c>
      <c r="G40" s="16">
        <f t="shared" si="7"/>
        <v>0.020517900099051932</v>
      </c>
      <c r="H40" s="97">
        <f t="shared" si="8"/>
        <v>145</v>
      </c>
      <c r="I40" s="27">
        <f t="shared" si="9"/>
        <v>0.002013721078798989</v>
      </c>
      <c r="J40" s="163">
        <v>7259.557</v>
      </c>
      <c r="K40" s="166">
        <v>7280.586</v>
      </c>
      <c r="L40" s="151">
        <f t="shared" si="10"/>
        <v>0.002896733230416188</v>
      </c>
      <c r="M40" s="152">
        <f t="shared" si="11"/>
        <v>21.02900000000045</v>
      </c>
    </row>
    <row r="41" spans="1:13" ht="15">
      <c r="A41" s="1">
        <v>40</v>
      </c>
      <c r="B41" s="164" t="s">
        <v>132</v>
      </c>
      <c r="C41" s="119">
        <v>3143</v>
      </c>
      <c r="D41" s="119">
        <v>3292</v>
      </c>
      <c r="E41" s="119">
        <v>3193</v>
      </c>
      <c r="F41" s="30">
        <f t="shared" si="6"/>
        <v>0.0020028050561262125</v>
      </c>
      <c r="G41" s="16">
        <f t="shared" si="7"/>
        <v>0.01590836780146357</v>
      </c>
      <c r="H41" s="97">
        <f t="shared" si="8"/>
        <v>50</v>
      </c>
      <c r="I41" s="27">
        <f t="shared" si="9"/>
        <v>0.0006943865788962031</v>
      </c>
      <c r="J41" s="163">
        <v>3286.805</v>
      </c>
      <c r="K41" s="166">
        <v>3286.314</v>
      </c>
      <c r="L41" s="151">
        <f t="shared" si="10"/>
        <v>-0.00014938519321955075</v>
      </c>
      <c r="M41" s="152">
        <f t="shared" si="11"/>
        <v>-0.49099999999998545</v>
      </c>
    </row>
    <row r="42" spans="1:13" ht="15">
      <c r="A42" s="1">
        <v>41</v>
      </c>
      <c r="B42" s="160" t="s">
        <v>133</v>
      </c>
      <c r="C42" s="119">
        <v>36673</v>
      </c>
      <c r="D42" s="119">
        <v>38461</v>
      </c>
      <c r="E42" s="119">
        <v>38257</v>
      </c>
      <c r="F42" s="30">
        <f t="shared" si="6"/>
        <v>0.023996653001008617</v>
      </c>
      <c r="G42" s="16">
        <f t="shared" si="7"/>
        <v>0.0431925394704551</v>
      </c>
      <c r="H42" s="97">
        <f t="shared" si="8"/>
        <v>1584</v>
      </c>
      <c r="I42" s="27">
        <f t="shared" si="9"/>
        <v>0.021998166819431713</v>
      </c>
      <c r="J42" s="181">
        <v>38327.59</v>
      </c>
      <c r="K42" s="158">
        <v>38466.28</v>
      </c>
      <c r="L42" s="147">
        <f t="shared" si="10"/>
        <v>0.0036185421520111842</v>
      </c>
      <c r="M42" s="148">
        <f t="shared" si="11"/>
        <v>138.69000000000233</v>
      </c>
    </row>
    <row r="43" spans="1:13" ht="15">
      <c r="A43" s="1">
        <v>42</v>
      </c>
      <c r="B43" s="160" t="s">
        <v>134</v>
      </c>
      <c r="C43" s="119">
        <v>37397</v>
      </c>
      <c r="D43" s="119">
        <v>39751</v>
      </c>
      <c r="E43" s="119">
        <v>39019</v>
      </c>
      <c r="F43" s="30">
        <f t="shared" si="6"/>
        <v>0.02447461650015305</v>
      </c>
      <c r="G43" s="16">
        <f t="shared" si="7"/>
        <v>0.04337246303179399</v>
      </c>
      <c r="H43" s="97">
        <f t="shared" si="8"/>
        <v>1622</v>
      </c>
      <c r="I43" s="27">
        <f t="shared" si="9"/>
        <v>0.022525900619392827</v>
      </c>
      <c r="J43" s="181">
        <v>39603.36</v>
      </c>
      <c r="K43" s="158">
        <v>39724.21</v>
      </c>
      <c r="L43" s="147">
        <f t="shared" si="10"/>
        <v>0.003051508760872778</v>
      </c>
      <c r="M43" s="148">
        <f t="shared" si="11"/>
        <v>120.84999999999854</v>
      </c>
    </row>
    <row r="44" spans="1:13" ht="15">
      <c r="A44" s="1">
        <v>43</v>
      </c>
      <c r="B44" s="164" t="s">
        <v>135</v>
      </c>
      <c r="C44" s="119">
        <v>9626</v>
      </c>
      <c r="D44" s="119">
        <v>9935</v>
      </c>
      <c r="E44" s="119">
        <v>9657</v>
      </c>
      <c r="F44" s="30">
        <f t="shared" si="6"/>
        <v>0.006057340565928855</v>
      </c>
      <c r="G44" s="16">
        <f t="shared" si="7"/>
        <v>0.003220444629129441</v>
      </c>
      <c r="H44" s="97">
        <f t="shared" si="8"/>
        <v>31</v>
      </c>
      <c r="I44" s="27">
        <f t="shared" si="9"/>
        <v>0.0004305196789156459</v>
      </c>
      <c r="J44" s="163">
        <v>9774.159</v>
      </c>
      <c r="K44" s="166">
        <v>9805.644</v>
      </c>
      <c r="L44" s="151">
        <f t="shared" si="10"/>
        <v>0.003221249009761411</v>
      </c>
      <c r="M44" s="152">
        <f t="shared" si="11"/>
        <v>31.485000000000582</v>
      </c>
    </row>
    <row r="45" spans="1:13" ht="15">
      <c r="A45" s="1">
        <v>44</v>
      </c>
      <c r="B45" s="164" t="s">
        <v>136</v>
      </c>
      <c r="C45" s="119">
        <v>9514</v>
      </c>
      <c r="D45" s="119">
        <v>10099</v>
      </c>
      <c r="E45" s="119">
        <v>9797</v>
      </c>
      <c r="F45" s="30">
        <f t="shared" si="6"/>
        <v>0.00614515538204463</v>
      </c>
      <c r="G45" s="16">
        <f t="shared" si="7"/>
        <v>0.02974563800714736</v>
      </c>
      <c r="H45" s="97">
        <f t="shared" si="8"/>
        <v>283</v>
      </c>
      <c r="I45" s="27">
        <f t="shared" si="9"/>
        <v>0.003930228036552509</v>
      </c>
      <c r="J45" s="163">
        <v>10043.36</v>
      </c>
      <c r="K45" s="166">
        <v>10026.49</v>
      </c>
      <c r="L45" s="151">
        <f t="shared" si="10"/>
        <v>-0.0016797167481799717</v>
      </c>
      <c r="M45" s="152">
        <f t="shared" si="11"/>
        <v>-16.8700000000008</v>
      </c>
    </row>
    <row r="46" spans="1:13" ht="15">
      <c r="A46" s="1">
        <v>45</v>
      </c>
      <c r="B46" s="164" t="s">
        <v>137</v>
      </c>
      <c r="C46" s="119">
        <v>24031</v>
      </c>
      <c r="D46" s="119">
        <v>25132</v>
      </c>
      <c r="E46" s="119">
        <v>24742</v>
      </c>
      <c r="F46" s="30">
        <f t="shared" si="6"/>
        <v>0.015519387002403616</v>
      </c>
      <c r="G46" s="16">
        <f t="shared" si="7"/>
        <v>0.029586783737672172</v>
      </c>
      <c r="H46" s="97">
        <f t="shared" si="8"/>
        <v>711</v>
      </c>
      <c r="I46" s="27">
        <f t="shared" si="9"/>
        <v>0.009874177151904008</v>
      </c>
      <c r="J46" s="163">
        <v>24752.62</v>
      </c>
      <c r="K46" s="166">
        <v>24799.25</v>
      </c>
      <c r="L46" s="151">
        <f t="shared" si="10"/>
        <v>0.001883840983297971</v>
      </c>
      <c r="M46" s="152">
        <f t="shared" si="11"/>
        <v>46.63000000000102</v>
      </c>
    </row>
    <row r="47" spans="1:13" ht="15">
      <c r="A47" s="1">
        <v>46</v>
      </c>
      <c r="B47" s="160" t="s">
        <v>138</v>
      </c>
      <c r="C47" s="119">
        <v>11236</v>
      </c>
      <c r="D47" s="119">
        <v>12710</v>
      </c>
      <c r="E47" s="119">
        <v>12515</v>
      </c>
      <c r="F47" s="30">
        <f t="shared" si="6"/>
        <v>0.007850017312063749</v>
      </c>
      <c r="G47" s="16">
        <f t="shared" si="7"/>
        <v>0.11383054467782129</v>
      </c>
      <c r="H47" s="97">
        <f t="shared" si="8"/>
        <v>1279</v>
      </c>
      <c r="I47" s="27">
        <f t="shared" si="9"/>
        <v>0.017762408688164876</v>
      </c>
      <c r="J47" s="181">
        <v>12716.36</v>
      </c>
      <c r="K47" s="158">
        <v>12831.51</v>
      </c>
      <c r="L47" s="147">
        <f t="shared" si="10"/>
        <v>0.00905526424228314</v>
      </c>
      <c r="M47" s="148">
        <f t="shared" si="11"/>
        <v>115.14999999999964</v>
      </c>
    </row>
    <row r="48" spans="1:13" ht="15">
      <c r="A48" s="1">
        <v>47</v>
      </c>
      <c r="B48" s="164" t="s">
        <v>139</v>
      </c>
      <c r="C48" s="119">
        <v>3937</v>
      </c>
      <c r="D48" s="119">
        <v>4553</v>
      </c>
      <c r="E48" s="119">
        <v>4525</v>
      </c>
      <c r="F48" s="30">
        <f t="shared" si="6"/>
        <v>0.002838300306599158</v>
      </c>
      <c r="G48" s="16">
        <f t="shared" si="7"/>
        <v>0.1493522987045974</v>
      </c>
      <c r="H48" s="97">
        <f t="shared" si="8"/>
        <v>588</v>
      </c>
      <c r="I48" s="27">
        <f t="shared" si="9"/>
        <v>0.008165986167819349</v>
      </c>
      <c r="J48" s="163">
        <v>4437.814</v>
      </c>
      <c r="K48" s="166">
        <v>4473.86</v>
      </c>
      <c r="L48" s="151">
        <f t="shared" si="10"/>
        <v>0.008122467503144423</v>
      </c>
      <c r="M48" s="152">
        <f t="shared" si="11"/>
        <v>36.04599999999937</v>
      </c>
    </row>
    <row r="49" spans="1:13" ht="15">
      <c r="A49" s="1">
        <v>48</v>
      </c>
      <c r="B49" s="164" t="s">
        <v>140</v>
      </c>
      <c r="C49" s="119">
        <v>28881</v>
      </c>
      <c r="D49" s="119">
        <v>30313</v>
      </c>
      <c r="E49" s="119">
        <v>29926</v>
      </c>
      <c r="F49" s="30">
        <f t="shared" si="6"/>
        <v>0.018771044193433457</v>
      </c>
      <c r="G49" s="16">
        <f t="shared" si="7"/>
        <v>0.03618295765382085</v>
      </c>
      <c r="H49" s="97">
        <f t="shared" si="8"/>
        <v>1045</v>
      </c>
      <c r="I49" s="27">
        <f t="shared" si="9"/>
        <v>0.014512679498930644</v>
      </c>
      <c r="J49" s="163">
        <v>31274.08</v>
      </c>
      <c r="K49" s="166">
        <v>31372.66</v>
      </c>
      <c r="L49" s="151">
        <f t="shared" si="10"/>
        <v>0.0031521310938642513</v>
      </c>
      <c r="M49" s="152">
        <f t="shared" si="11"/>
        <v>98.57999999999811</v>
      </c>
    </row>
    <row r="50" spans="1:13" ht="15">
      <c r="A50" s="1">
        <v>49</v>
      </c>
      <c r="B50" s="164" t="s">
        <v>141</v>
      </c>
      <c r="C50" s="119">
        <v>1560</v>
      </c>
      <c r="D50" s="119">
        <v>1866</v>
      </c>
      <c r="E50" s="119">
        <v>1752</v>
      </c>
      <c r="F50" s="30">
        <f t="shared" si="6"/>
        <v>0.0010989396988202707</v>
      </c>
      <c r="G50" s="16">
        <f t="shared" si="7"/>
        <v>0.12307692307692308</v>
      </c>
      <c r="H50" s="97">
        <f t="shared" si="8"/>
        <v>192</v>
      </c>
      <c r="I50" s="27">
        <f t="shared" si="9"/>
        <v>0.00266644446296142</v>
      </c>
      <c r="J50" s="163">
        <v>1851.724</v>
      </c>
      <c r="K50" s="166">
        <v>1864.369</v>
      </c>
      <c r="L50" s="151">
        <f t="shared" si="10"/>
        <v>0.006828771458381477</v>
      </c>
      <c r="M50" s="152">
        <f t="shared" si="11"/>
        <v>12.644999999999982</v>
      </c>
    </row>
    <row r="51" spans="1:13" ht="15">
      <c r="A51" s="1">
        <v>50</v>
      </c>
      <c r="B51" s="164" t="s">
        <v>142</v>
      </c>
      <c r="C51" s="119">
        <v>4993</v>
      </c>
      <c r="D51" s="119">
        <v>5350</v>
      </c>
      <c r="E51" s="119">
        <v>5168</v>
      </c>
      <c r="F51" s="30">
        <f t="shared" si="6"/>
        <v>0.003241621212045182</v>
      </c>
      <c r="G51" s="16">
        <f t="shared" si="7"/>
        <v>0.03504906869617464</v>
      </c>
      <c r="H51" s="97">
        <f t="shared" si="8"/>
        <v>175</v>
      </c>
      <c r="I51" s="27">
        <f t="shared" si="9"/>
        <v>0.002430353026136711</v>
      </c>
      <c r="J51" s="163">
        <v>5401.848</v>
      </c>
      <c r="K51" s="166">
        <v>5411.699</v>
      </c>
      <c r="L51" s="151">
        <f t="shared" si="10"/>
        <v>0.0018236351707785294</v>
      </c>
      <c r="M51" s="152">
        <f t="shared" si="11"/>
        <v>9.850999999999658</v>
      </c>
    </row>
    <row r="52" spans="1:13" ht="15">
      <c r="A52" s="1">
        <v>51</v>
      </c>
      <c r="B52" s="164" t="s">
        <v>143</v>
      </c>
      <c r="C52" s="119">
        <v>4580</v>
      </c>
      <c r="D52" s="119">
        <v>5020</v>
      </c>
      <c r="E52" s="119">
        <v>4846</v>
      </c>
      <c r="F52" s="30">
        <f t="shared" si="6"/>
        <v>0.0030396471349788995</v>
      </c>
      <c r="G52" s="16">
        <f t="shared" si="7"/>
        <v>0.058078602620087336</v>
      </c>
      <c r="H52" s="97">
        <f t="shared" si="8"/>
        <v>266</v>
      </c>
      <c r="I52" s="27">
        <f t="shared" si="9"/>
        <v>0.0036941365997278006</v>
      </c>
      <c r="J52" s="163">
        <v>4920.283</v>
      </c>
      <c r="K52" s="166">
        <v>4973.582</v>
      </c>
      <c r="L52" s="151">
        <f t="shared" si="10"/>
        <v>0.010832506991975863</v>
      </c>
      <c r="M52" s="152">
        <f t="shared" si="11"/>
        <v>53.29899999999998</v>
      </c>
    </row>
    <row r="53" spans="1:13" ht="15">
      <c r="A53" s="1">
        <v>52</v>
      </c>
      <c r="B53" s="164" t="s">
        <v>144</v>
      </c>
      <c r="C53" s="119">
        <v>10398</v>
      </c>
      <c r="D53" s="119">
        <v>10937</v>
      </c>
      <c r="E53" s="119">
        <v>10685</v>
      </c>
      <c r="F53" s="30">
        <f t="shared" si="6"/>
        <v>0.00670215221569326</v>
      </c>
      <c r="G53" s="16">
        <f t="shared" si="7"/>
        <v>0.02760146181958069</v>
      </c>
      <c r="H53" s="97">
        <f t="shared" si="8"/>
        <v>287</v>
      </c>
      <c r="I53" s="27">
        <f t="shared" si="9"/>
        <v>0.003985778962864206</v>
      </c>
      <c r="J53" s="163">
        <v>10702.05</v>
      </c>
      <c r="K53" s="166">
        <v>10713.5</v>
      </c>
      <c r="L53" s="151">
        <f t="shared" si="10"/>
        <v>0.0010698884793101068</v>
      </c>
      <c r="M53" s="152">
        <f t="shared" si="11"/>
        <v>11.450000000000728</v>
      </c>
    </row>
    <row r="54" spans="1:13" ht="15">
      <c r="A54" s="1">
        <v>53</v>
      </c>
      <c r="B54" s="164" t="s">
        <v>145</v>
      </c>
      <c r="C54" s="119">
        <v>5597</v>
      </c>
      <c r="D54" s="119">
        <v>5889</v>
      </c>
      <c r="E54" s="119">
        <v>5764</v>
      </c>
      <c r="F54" s="30">
        <f t="shared" si="6"/>
        <v>0.003615461429223767</v>
      </c>
      <c r="G54" s="16">
        <f t="shared" si="7"/>
        <v>0.029837412899767733</v>
      </c>
      <c r="H54" s="97">
        <f t="shared" si="8"/>
        <v>167</v>
      </c>
      <c r="I54" s="27">
        <f t="shared" si="9"/>
        <v>0.0023192511735133183</v>
      </c>
      <c r="J54" s="163">
        <v>5763.805</v>
      </c>
      <c r="K54" s="166">
        <v>5781.149</v>
      </c>
      <c r="L54" s="151">
        <f t="shared" si="10"/>
        <v>0.0030091233135055837</v>
      </c>
      <c r="M54" s="152">
        <f t="shared" si="11"/>
        <v>17.34400000000005</v>
      </c>
    </row>
    <row r="55" spans="1:13" ht="15">
      <c r="A55" s="1">
        <v>54</v>
      </c>
      <c r="B55" s="164" t="s">
        <v>146</v>
      </c>
      <c r="C55" s="119">
        <v>17906</v>
      </c>
      <c r="D55" s="119">
        <v>19209</v>
      </c>
      <c r="E55" s="119">
        <v>19023</v>
      </c>
      <c r="F55" s="30">
        <f t="shared" si="6"/>
        <v>0.011932151764074205</v>
      </c>
      <c r="G55" s="16">
        <f t="shared" si="7"/>
        <v>0.06238132469563275</v>
      </c>
      <c r="H55" s="97">
        <f t="shared" si="8"/>
        <v>1117</v>
      </c>
      <c r="I55" s="27">
        <f t="shared" si="9"/>
        <v>0.015512596172541178</v>
      </c>
      <c r="J55" s="163">
        <v>19067.34</v>
      </c>
      <c r="K55" s="166">
        <v>19173.65</v>
      </c>
      <c r="L55" s="151">
        <f t="shared" si="10"/>
        <v>0.005575502403586515</v>
      </c>
      <c r="M55" s="152">
        <f t="shared" si="11"/>
        <v>106.31000000000131</v>
      </c>
    </row>
    <row r="56" spans="1:13" ht="15">
      <c r="A56" s="1">
        <v>55</v>
      </c>
      <c r="B56" s="164" t="s">
        <v>147</v>
      </c>
      <c r="C56" s="119">
        <v>20652</v>
      </c>
      <c r="D56" s="119">
        <v>22107</v>
      </c>
      <c r="E56" s="119">
        <v>21673</v>
      </c>
      <c r="F56" s="30">
        <f t="shared" si="6"/>
        <v>0.01359436078340852</v>
      </c>
      <c r="G56" s="16">
        <f t="shared" si="7"/>
        <v>0.04943831105946155</v>
      </c>
      <c r="H56" s="97">
        <f t="shared" si="8"/>
        <v>1021</v>
      </c>
      <c r="I56" s="27">
        <f t="shared" si="9"/>
        <v>0.014179373941060468</v>
      </c>
      <c r="J56" s="163">
        <v>21853.06</v>
      </c>
      <c r="K56" s="166">
        <v>21913.61</v>
      </c>
      <c r="L56" s="151">
        <f t="shared" si="10"/>
        <v>0.0027707790121840725</v>
      </c>
      <c r="M56" s="152">
        <f t="shared" si="11"/>
        <v>60.54999999999927</v>
      </c>
    </row>
    <row r="57" spans="1:13" ht="15">
      <c r="A57" s="1">
        <v>56</v>
      </c>
      <c r="B57" s="164" t="s">
        <v>148</v>
      </c>
      <c r="C57" s="119">
        <v>1689</v>
      </c>
      <c r="D57" s="119">
        <v>1930</v>
      </c>
      <c r="E57" s="119">
        <v>1851</v>
      </c>
      <c r="F57" s="30">
        <f t="shared" si="6"/>
        <v>0.0011610373187878544</v>
      </c>
      <c r="G57" s="16">
        <f t="shared" si="7"/>
        <v>0.09591474245115453</v>
      </c>
      <c r="H57" s="97">
        <f t="shared" si="8"/>
        <v>162</v>
      </c>
      <c r="I57" s="27">
        <f t="shared" si="9"/>
        <v>0.002249812515623698</v>
      </c>
      <c r="J57" s="163">
        <v>1885.599</v>
      </c>
      <c r="K57" s="166">
        <v>1899.022</v>
      </c>
      <c r="L57" s="151">
        <f t="shared" si="10"/>
        <v>0.007118692786748403</v>
      </c>
      <c r="M57" s="152">
        <f t="shared" si="11"/>
        <v>13.423000000000002</v>
      </c>
    </row>
    <row r="58" spans="1:13" ht="15">
      <c r="A58" s="1">
        <v>57</v>
      </c>
      <c r="B58" s="164" t="s">
        <v>149</v>
      </c>
      <c r="C58" s="119">
        <v>3406</v>
      </c>
      <c r="D58" s="119">
        <v>3611</v>
      </c>
      <c r="E58" s="119">
        <v>3541</v>
      </c>
      <c r="F58" s="30">
        <f t="shared" si="6"/>
        <v>0.0022210875990425678</v>
      </c>
      <c r="G58" s="16">
        <f t="shared" si="7"/>
        <v>0.03963593658250147</v>
      </c>
      <c r="H58" s="97">
        <f t="shared" si="8"/>
        <v>135</v>
      </c>
      <c r="I58" s="27">
        <f t="shared" si="9"/>
        <v>0.0018748437630197482</v>
      </c>
      <c r="J58" s="163">
        <v>3592.206</v>
      </c>
      <c r="K58" s="166">
        <v>3600.224</v>
      </c>
      <c r="L58" s="151">
        <f t="shared" si="10"/>
        <v>0.0022320546204755596</v>
      </c>
      <c r="M58" s="152">
        <f t="shared" si="11"/>
        <v>8.018000000000029</v>
      </c>
    </row>
    <row r="59" spans="1:13" ht="15">
      <c r="A59" s="1">
        <v>58</v>
      </c>
      <c r="B59" s="164" t="s">
        <v>150</v>
      </c>
      <c r="C59" s="119">
        <v>7496</v>
      </c>
      <c r="D59" s="119">
        <v>8289</v>
      </c>
      <c r="E59" s="119">
        <v>7863</v>
      </c>
      <c r="F59" s="30">
        <f t="shared" si="6"/>
        <v>0.004932056422273852</v>
      </c>
      <c r="G59" s="16">
        <f t="shared" si="7"/>
        <v>0.04895944503735326</v>
      </c>
      <c r="H59" s="97">
        <f t="shared" si="8"/>
        <v>367</v>
      </c>
      <c r="I59" s="27">
        <f t="shared" si="9"/>
        <v>0.005096797489098131</v>
      </c>
      <c r="J59" s="163">
        <v>8179.624</v>
      </c>
      <c r="K59" s="166">
        <v>8220.539</v>
      </c>
      <c r="L59" s="151">
        <f t="shared" si="10"/>
        <v>0.005002063664540189</v>
      </c>
      <c r="M59" s="152">
        <f t="shared" si="11"/>
        <v>40.91500000000087</v>
      </c>
    </row>
    <row r="60" spans="1:13" ht="15">
      <c r="A60" s="1">
        <v>59</v>
      </c>
      <c r="B60" s="160" t="s">
        <v>151</v>
      </c>
      <c r="C60" s="119">
        <v>19103</v>
      </c>
      <c r="D60" s="119">
        <v>20517</v>
      </c>
      <c r="E60" s="119">
        <v>20326</v>
      </c>
      <c r="F60" s="30">
        <f t="shared" si="6"/>
        <v>0.012749456802637456</v>
      </c>
      <c r="G60" s="16">
        <f t="shared" si="7"/>
        <v>0.06402135790190022</v>
      </c>
      <c r="H60" s="97">
        <f t="shared" si="8"/>
        <v>1223</v>
      </c>
      <c r="I60" s="27">
        <f t="shared" si="9"/>
        <v>0.016984695719801126</v>
      </c>
      <c r="J60" s="181">
        <v>20510.62</v>
      </c>
      <c r="K60" s="158">
        <v>20624.35</v>
      </c>
      <c r="L60" s="147">
        <f t="shared" si="10"/>
        <v>0.005544932332615961</v>
      </c>
      <c r="M60" s="148">
        <f t="shared" si="11"/>
        <v>113.72999999999956</v>
      </c>
    </row>
    <row r="61" spans="1:13" ht="15">
      <c r="A61" s="1">
        <v>60</v>
      </c>
      <c r="B61" s="164" t="s">
        <v>152</v>
      </c>
      <c r="C61" s="119">
        <v>6753</v>
      </c>
      <c r="D61" s="119">
        <v>7390</v>
      </c>
      <c r="E61" s="119">
        <v>7130</v>
      </c>
      <c r="F61" s="30">
        <f t="shared" si="6"/>
        <v>0.004472283135039115</v>
      </c>
      <c r="G61" s="16">
        <f t="shared" si="7"/>
        <v>0.05582703983414779</v>
      </c>
      <c r="H61" s="97">
        <f t="shared" si="8"/>
        <v>377</v>
      </c>
      <c r="I61" s="27">
        <f t="shared" si="9"/>
        <v>0.005235674804877371</v>
      </c>
      <c r="J61" s="163">
        <v>7253.9</v>
      </c>
      <c r="K61" s="166">
        <v>7274.656</v>
      </c>
      <c r="L61" s="151">
        <f t="shared" si="10"/>
        <v>0.0028613573388108896</v>
      </c>
      <c r="M61" s="152">
        <f t="shared" si="11"/>
        <v>20.756000000000313</v>
      </c>
    </row>
    <row r="62" spans="1:13" ht="15">
      <c r="A62" s="1">
        <v>61</v>
      </c>
      <c r="B62" s="164" t="s">
        <v>153</v>
      </c>
      <c r="C62" s="119">
        <v>14743</v>
      </c>
      <c r="D62" s="119">
        <v>15879</v>
      </c>
      <c r="E62" s="119">
        <v>15458</v>
      </c>
      <c r="F62" s="30">
        <f t="shared" si="6"/>
        <v>0.009696010196554649</v>
      </c>
      <c r="G62" s="16">
        <f t="shared" si="7"/>
        <v>0.048497592077596144</v>
      </c>
      <c r="H62" s="97">
        <f t="shared" si="8"/>
        <v>715</v>
      </c>
      <c r="I62" s="27">
        <f t="shared" si="9"/>
        <v>0.009929728078215704</v>
      </c>
      <c r="J62" s="163">
        <v>15688.65</v>
      </c>
      <c r="K62" s="166">
        <v>15757.89</v>
      </c>
      <c r="L62" s="151">
        <f t="shared" si="10"/>
        <v>0.004413381648516589</v>
      </c>
      <c r="M62" s="152">
        <f t="shared" si="11"/>
        <v>69.23999999999978</v>
      </c>
    </row>
    <row r="63" spans="1:13" ht="15">
      <c r="A63" s="1">
        <v>62</v>
      </c>
      <c r="B63" s="164" t="s">
        <v>154</v>
      </c>
      <c r="C63" s="119">
        <v>915</v>
      </c>
      <c r="D63" s="119">
        <v>1095</v>
      </c>
      <c r="E63" s="119">
        <v>1011</v>
      </c>
      <c r="F63" s="30">
        <f t="shared" si="6"/>
        <v>0.0006341484220932041</v>
      </c>
      <c r="G63" s="16">
        <f t="shared" si="7"/>
        <v>0.10491803278688525</v>
      </c>
      <c r="H63" s="97">
        <f t="shared" si="8"/>
        <v>96</v>
      </c>
      <c r="I63" s="27">
        <f t="shared" si="9"/>
        <v>0.00133322223148071</v>
      </c>
      <c r="J63" s="163">
        <v>1105.27</v>
      </c>
      <c r="K63" s="166">
        <v>1110.985</v>
      </c>
      <c r="L63" s="151">
        <f t="shared" si="10"/>
        <v>0.005170682276728689</v>
      </c>
      <c r="M63" s="152">
        <f t="shared" si="11"/>
        <v>5.714999999999918</v>
      </c>
    </row>
    <row r="64" spans="1:13" ht="15">
      <c r="A64" s="1">
        <v>63</v>
      </c>
      <c r="B64" s="160" t="s">
        <v>155</v>
      </c>
      <c r="C64" s="119">
        <v>9021</v>
      </c>
      <c r="D64" s="119">
        <v>10362</v>
      </c>
      <c r="E64" s="119">
        <v>10329</v>
      </c>
      <c r="F64" s="30">
        <f t="shared" si="6"/>
        <v>0.0064788516832845755</v>
      </c>
      <c r="G64" s="16">
        <f t="shared" si="7"/>
        <v>0.14499501163950781</v>
      </c>
      <c r="H64" s="97">
        <f t="shared" si="8"/>
        <v>1308</v>
      </c>
      <c r="I64" s="27">
        <f t="shared" si="9"/>
        <v>0.01816515290392467</v>
      </c>
      <c r="J64" s="181">
        <v>10227.4</v>
      </c>
      <c r="K64" s="158">
        <v>10370.39</v>
      </c>
      <c r="L64" s="147">
        <f t="shared" si="10"/>
        <v>0.013981070457789837</v>
      </c>
      <c r="M64" s="148">
        <f t="shared" si="11"/>
        <v>142.98999999999978</v>
      </c>
    </row>
    <row r="65" spans="1:13" ht="15">
      <c r="A65" s="1">
        <v>64</v>
      </c>
      <c r="B65" s="164" t="s">
        <v>156</v>
      </c>
      <c r="C65" s="119">
        <v>7395</v>
      </c>
      <c r="D65" s="119">
        <v>7847</v>
      </c>
      <c r="E65" s="119">
        <v>7741</v>
      </c>
      <c r="F65" s="30">
        <f t="shared" si="6"/>
        <v>0.004855532082515819</v>
      </c>
      <c r="G65" s="16">
        <f t="shared" si="7"/>
        <v>0.04678837052062204</v>
      </c>
      <c r="H65" s="97">
        <f t="shared" si="8"/>
        <v>346</v>
      </c>
      <c r="I65" s="27">
        <f t="shared" si="9"/>
        <v>0.004805155125961726</v>
      </c>
      <c r="J65" s="163">
        <v>7690.363</v>
      </c>
      <c r="K65" s="166">
        <v>7708.89</v>
      </c>
      <c r="L65" s="151">
        <f t="shared" si="10"/>
        <v>0.0024091190493868812</v>
      </c>
      <c r="M65" s="152">
        <f t="shared" si="11"/>
        <v>18.527000000000044</v>
      </c>
    </row>
    <row r="66" spans="1:13" ht="15">
      <c r="A66" s="1">
        <v>65</v>
      </c>
      <c r="B66" s="164" t="s">
        <v>157</v>
      </c>
      <c r="C66" s="119">
        <v>5426</v>
      </c>
      <c r="D66" s="119">
        <v>6185</v>
      </c>
      <c r="E66" s="119">
        <v>5993</v>
      </c>
      <c r="F66" s="30">
        <f aca="true" t="shared" si="12" ref="F66:F97">E66/$E$83</f>
        <v>0.0037591013784417137</v>
      </c>
      <c r="G66" s="16">
        <f aca="true" t="shared" si="13" ref="G66:G82">(E66-C66)/C66</f>
        <v>0.10449686693697015</v>
      </c>
      <c r="H66" s="97">
        <f aca="true" t="shared" si="14" ref="H66:H82">E66-C66</f>
        <v>567</v>
      </c>
      <c r="I66" s="27">
        <f aca="true" t="shared" si="15" ref="I66:I97">H66/$H$83</f>
        <v>0.007874343804682942</v>
      </c>
      <c r="J66" s="163">
        <v>6416.682</v>
      </c>
      <c r="K66" s="166">
        <v>6281.977</v>
      </c>
      <c r="L66" s="151">
        <f aca="true" t="shared" si="16" ref="L66:L97">(K66-J66)/J66</f>
        <v>-0.020992936848047</v>
      </c>
      <c r="M66" s="152">
        <f aca="true" t="shared" si="17" ref="M66:M82">K66-J66</f>
        <v>-134.70499999999993</v>
      </c>
    </row>
    <row r="67" spans="1:13" ht="15">
      <c r="A67" s="1">
        <v>66</v>
      </c>
      <c r="B67" s="164" t="s">
        <v>158</v>
      </c>
      <c r="C67" s="119">
        <v>4859</v>
      </c>
      <c r="D67" s="119">
        <v>5071</v>
      </c>
      <c r="E67" s="119">
        <v>4897</v>
      </c>
      <c r="F67" s="30">
        <f t="shared" si="12"/>
        <v>0.003071636817992503</v>
      </c>
      <c r="G67" s="16">
        <f t="shared" si="13"/>
        <v>0.00782053920559786</v>
      </c>
      <c r="H67" s="97">
        <f t="shared" si="14"/>
        <v>38</v>
      </c>
      <c r="I67" s="27">
        <f t="shared" si="15"/>
        <v>0.0005277337999611143</v>
      </c>
      <c r="J67" s="163">
        <v>5020.044</v>
      </c>
      <c r="K67" s="166">
        <v>5040.642</v>
      </c>
      <c r="L67" s="151">
        <f t="shared" si="16"/>
        <v>0.004103151287120184</v>
      </c>
      <c r="M67" s="152">
        <f t="shared" si="17"/>
        <v>20.597999999999956</v>
      </c>
    </row>
    <row r="68" spans="1:13" ht="15">
      <c r="A68" s="1">
        <v>67</v>
      </c>
      <c r="B68" s="164" t="s">
        <v>159</v>
      </c>
      <c r="C68" s="119">
        <v>10107</v>
      </c>
      <c r="D68" s="119">
        <v>10368</v>
      </c>
      <c r="E68" s="119">
        <v>10162</v>
      </c>
      <c r="F68" s="30">
        <f t="shared" si="12"/>
        <v>0.0063741011526321865</v>
      </c>
      <c r="G68" s="16">
        <f t="shared" si="13"/>
        <v>0.005441773028594043</v>
      </c>
      <c r="H68" s="97">
        <f t="shared" si="14"/>
        <v>55</v>
      </c>
      <c r="I68" s="27">
        <f t="shared" si="15"/>
        <v>0.0007638252367858234</v>
      </c>
      <c r="J68" s="163">
        <v>10216.51</v>
      </c>
      <c r="K68" s="166">
        <v>10223.37</v>
      </c>
      <c r="L68" s="151">
        <f t="shared" si="16"/>
        <v>0.0006714621725031916</v>
      </c>
      <c r="M68" s="152">
        <f t="shared" si="17"/>
        <v>6.860000000000582</v>
      </c>
    </row>
    <row r="69" spans="1:13" ht="15">
      <c r="A69" s="1">
        <v>68</v>
      </c>
      <c r="B69" s="164" t="s">
        <v>160</v>
      </c>
      <c r="C69" s="119">
        <v>5121</v>
      </c>
      <c r="D69" s="119">
        <v>5464</v>
      </c>
      <c r="E69" s="119">
        <v>5388</v>
      </c>
      <c r="F69" s="30">
        <f t="shared" si="12"/>
        <v>0.003379615923084257</v>
      </c>
      <c r="G69" s="16">
        <f t="shared" si="13"/>
        <v>0.05213825424721734</v>
      </c>
      <c r="H69" s="97">
        <f t="shared" si="14"/>
        <v>267</v>
      </c>
      <c r="I69" s="27">
        <f t="shared" si="15"/>
        <v>0.0037080243313057245</v>
      </c>
      <c r="J69" s="163">
        <v>5474.485</v>
      </c>
      <c r="K69" s="166">
        <v>5494.149</v>
      </c>
      <c r="L69" s="151">
        <f t="shared" si="16"/>
        <v>0.0035919360451258284</v>
      </c>
      <c r="M69" s="152">
        <f t="shared" si="17"/>
        <v>19.66400000000067</v>
      </c>
    </row>
    <row r="70" spans="1:13" ht="15">
      <c r="A70" s="1">
        <v>69</v>
      </c>
      <c r="B70" s="164" t="s">
        <v>161</v>
      </c>
      <c r="C70" s="119">
        <v>933</v>
      </c>
      <c r="D70" s="119">
        <v>1011</v>
      </c>
      <c r="E70" s="119">
        <v>964</v>
      </c>
      <c r="F70" s="30">
        <f t="shared" si="12"/>
        <v>0.0006046677338257654</v>
      </c>
      <c r="G70" s="16">
        <f t="shared" si="13"/>
        <v>0.03322615219721329</v>
      </c>
      <c r="H70" s="97">
        <f t="shared" si="14"/>
        <v>31</v>
      </c>
      <c r="I70" s="27">
        <f t="shared" si="15"/>
        <v>0.0004305196789156459</v>
      </c>
      <c r="J70" s="163">
        <v>1022.213</v>
      </c>
      <c r="K70" s="166">
        <v>1019.041</v>
      </c>
      <c r="L70" s="151">
        <f t="shared" si="16"/>
        <v>-0.0031030714733621192</v>
      </c>
      <c r="M70" s="152">
        <f t="shared" si="17"/>
        <v>-3.171999999999912</v>
      </c>
    </row>
    <row r="71" spans="1:13" ht="15">
      <c r="A71" s="1">
        <v>70</v>
      </c>
      <c r="B71" s="164" t="s">
        <v>162</v>
      </c>
      <c r="C71" s="119">
        <v>3374</v>
      </c>
      <c r="D71" s="119">
        <v>3668</v>
      </c>
      <c r="E71" s="119">
        <v>3541</v>
      </c>
      <c r="F71" s="30">
        <f t="shared" si="12"/>
        <v>0.0022210875990425678</v>
      </c>
      <c r="G71" s="16">
        <f t="shared" si="13"/>
        <v>0.04949614700652045</v>
      </c>
      <c r="H71" s="97">
        <f t="shared" si="14"/>
        <v>167</v>
      </c>
      <c r="I71" s="27">
        <f t="shared" si="15"/>
        <v>0.0023192511735133183</v>
      </c>
      <c r="J71" s="163">
        <v>3608.843</v>
      </c>
      <c r="K71" s="166">
        <v>3620.918</v>
      </c>
      <c r="L71" s="151">
        <f t="shared" si="16"/>
        <v>0.0033459477178697642</v>
      </c>
      <c r="M71" s="152">
        <f t="shared" si="17"/>
        <v>12.075000000000273</v>
      </c>
    </row>
    <row r="72" spans="1:13" ht="15">
      <c r="A72" s="1">
        <v>71</v>
      </c>
      <c r="B72" s="164" t="s">
        <v>163</v>
      </c>
      <c r="C72" s="119">
        <v>3959</v>
      </c>
      <c r="D72" s="119">
        <v>4224</v>
      </c>
      <c r="E72" s="119">
        <v>4147</v>
      </c>
      <c r="F72" s="30">
        <f t="shared" si="12"/>
        <v>0.0026012003030865655</v>
      </c>
      <c r="G72" s="16">
        <f t="shared" si="13"/>
        <v>0.04748673907552412</v>
      </c>
      <c r="H72" s="97">
        <f t="shared" si="14"/>
        <v>188</v>
      </c>
      <c r="I72" s="27">
        <f t="shared" si="15"/>
        <v>0.0026108935366497238</v>
      </c>
      <c r="J72" s="163">
        <v>4181.646</v>
      </c>
      <c r="K72" s="166">
        <v>4190.61</v>
      </c>
      <c r="L72" s="151">
        <f t="shared" si="16"/>
        <v>0.002143653479993271</v>
      </c>
      <c r="M72" s="152">
        <f t="shared" si="17"/>
        <v>8.963999999999942</v>
      </c>
    </row>
    <row r="73" spans="1:13" ht="15">
      <c r="A73" s="1">
        <v>72</v>
      </c>
      <c r="B73" s="164" t="s">
        <v>164</v>
      </c>
      <c r="C73" s="119">
        <v>2993</v>
      </c>
      <c r="D73" s="119">
        <v>3274</v>
      </c>
      <c r="E73" s="119">
        <v>3219</v>
      </c>
      <c r="F73" s="30">
        <f t="shared" si="12"/>
        <v>0.002019113521976285</v>
      </c>
      <c r="G73" s="16">
        <f t="shared" si="13"/>
        <v>0.07550952221850986</v>
      </c>
      <c r="H73" s="97">
        <f t="shared" si="14"/>
        <v>226</v>
      </c>
      <c r="I73" s="27">
        <f t="shared" si="15"/>
        <v>0.003138627336610838</v>
      </c>
      <c r="J73" s="163">
        <v>3214.348</v>
      </c>
      <c r="K73" s="166">
        <v>3208.055</v>
      </c>
      <c r="L73" s="151">
        <f t="shared" si="16"/>
        <v>-0.0019577842847134535</v>
      </c>
      <c r="M73" s="152">
        <f t="shared" si="17"/>
        <v>-6.29300000000012</v>
      </c>
    </row>
    <row r="74" spans="1:13" ht="15">
      <c r="A74" s="1">
        <v>73</v>
      </c>
      <c r="B74" s="164" t="s">
        <v>165</v>
      </c>
      <c r="C74" s="119">
        <v>1588</v>
      </c>
      <c r="D74" s="119">
        <v>1841</v>
      </c>
      <c r="E74" s="119">
        <v>1813</v>
      </c>
      <c r="F74" s="30">
        <f t="shared" si="12"/>
        <v>0.001137201868699287</v>
      </c>
      <c r="G74" s="16">
        <f t="shared" si="13"/>
        <v>0.14168765743073047</v>
      </c>
      <c r="H74" s="97">
        <f t="shared" si="14"/>
        <v>225</v>
      </c>
      <c r="I74" s="27">
        <f t="shared" si="15"/>
        <v>0.003124739605032914</v>
      </c>
      <c r="J74" s="163">
        <v>1772.111</v>
      </c>
      <c r="K74" s="166">
        <v>1788.81</v>
      </c>
      <c r="L74" s="151">
        <f t="shared" si="16"/>
        <v>0.009423224617419474</v>
      </c>
      <c r="M74" s="152">
        <f t="shared" si="17"/>
        <v>16.69899999999984</v>
      </c>
    </row>
    <row r="75" spans="1:13" ht="15">
      <c r="A75" s="1">
        <v>74</v>
      </c>
      <c r="B75" s="164" t="s">
        <v>166</v>
      </c>
      <c r="C75" s="119">
        <v>3347</v>
      </c>
      <c r="D75" s="119">
        <v>3649</v>
      </c>
      <c r="E75" s="119">
        <v>3604</v>
      </c>
      <c r="F75" s="30">
        <f t="shared" si="12"/>
        <v>0.0022606042662946663</v>
      </c>
      <c r="G75" s="16">
        <f t="shared" si="13"/>
        <v>0.07678518075888856</v>
      </c>
      <c r="H75" s="97">
        <f t="shared" si="14"/>
        <v>257</v>
      </c>
      <c r="I75" s="27">
        <f t="shared" si="15"/>
        <v>0.0035691470155264837</v>
      </c>
      <c r="J75" s="163">
        <v>3681.558</v>
      </c>
      <c r="K75" s="166">
        <v>3695.349</v>
      </c>
      <c r="L75" s="151">
        <f t="shared" si="16"/>
        <v>0.0037459684188053447</v>
      </c>
      <c r="M75" s="152">
        <f t="shared" si="17"/>
        <v>13.791000000000167</v>
      </c>
    </row>
    <row r="76" spans="1:13" ht="15">
      <c r="A76" s="1">
        <v>75</v>
      </c>
      <c r="B76" s="164" t="s">
        <v>167</v>
      </c>
      <c r="C76" s="119">
        <v>958</v>
      </c>
      <c r="D76" s="119">
        <v>1046</v>
      </c>
      <c r="E76" s="119">
        <v>988</v>
      </c>
      <c r="F76" s="30">
        <f t="shared" si="12"/>
        <v>0.0006197217023027554</v>
      </c>
      <c r="G76" s="16">
        <f t="shared" si="13"/>
        <v>0.031315240083507306</v>
      </c>
      <c r="H76" s="97">
        <f t="shared" si="14"/>
        <v>30</v>
      </c>
      <c r="I76" s="27">
        <f t="shared" si="15"/>
        <v>0.0004166319473377219</v>
      </c>
      <c r="J76" s="163">
        <v>1052.352</v>
      </c>
      <c r="K76" s="166">
        <v>1043.697</v>
      </c>
      <c r="L76" s="151">
        <f t="shared" si="16"/>
        <v>-0.008224434409779427</v>
      </c>
      <c r="M76" s="152">
        <f t="shared" si="17"/>
        <v>-8.6550000000002</v>
      </c>
    </row>
    <row r="77" spans="1:13" ht="15">
      <c r="A77" s="1">
        <v>76</v>
      </c>
      <c r="B77" s="164" t="s">
        <v>168</v>
      </c>
      <c r="C77" s="119">
        <v>1324</v>
      </c>
      <c r="D77" s="119">
        <v>1591</v>
      </c>
      <c r="E77" s="119">
        <v>1470</v>
      </c>
      <c r="F77" s="30">
        <f t="shared" si="12"/>
        <v>0.000922055569215638</v>
      </c>
      <c r="G77" s="16">
        <f t="shared" si="13"/>
        <v>0.11027190332326284</v>
      </c>
      <c r="H77" s="97">
        <f t="shared" si="14"/>
        <v>146</v>
      </c>
      <c r="I77" s="27">
        <f t="shared" si="15"/>
        <v>0.002027608810376913</v>
      </c>
      <c r="J77" s="163">
        <v>1575.287</v>
      </c>
      <c r="K77" s="166">
        <v>1583.517</v>
      </c>
      <c r="L77" s="151">
        <f t="shared" si="16"/>
        <v>0.005224444815452688</v>
      </c>
      <c r="M77" s="152">
        <f t="shared" si="17"/>
        <v>8.230000000000018</v>
      </c>
    </row>
    <row r="78" spans="1:13" ht="15">
      <c r="A78" s="1">
        <v>77</v>
      </c>
      <c r="B78" s="164" t="s">
        <v>169</v>
      </c>
      <c r="C78" s="119">
        <v>5338</v>
      </c>
      <c r="D78" s="119">
        <v>5768</v>
      </c>
      <c r="E78" s="119">
        <v>5688</v>
      </c>
      <c r="F78" s="30">
        <f t="shared" si="12"/>
        <v>0.003567790529046632</v>
      </c>
      <c r="G78" s="16">
        <f t="shared" si="13"/>
        <v>0.06556762832521544</v>
      </c>
      <c r="H78" s="97">
        <f t="shared" si="14"/>
        <v>350</v>
      </c>
      <c r="I78" s="27">
        <f t="shared" si="15"/>
        <v>0.004860706052273422</v>
      </c>
      <c r="J78" s="163">
        <v>5770.793</v>
      </c>
      <c r="K78" s="166">
        <v>5810.172</v>
      </c>
      <c r="L78" s="151">
        <f t="shared" si="16"/>
        <v>0.006823845526949227</v>
      </c>
      <c r="M78" s="152">
        <f t="shared" si="17"/>
        <v>39.378999999999905</v>
      </c>
    </row>
    <row r="79" spans="1:13" ht="15">
      <c r="A79" s="1">
        <v>78</v>
      </c>
      <c r="B79" s="164" t="s">
        <v>170</v>
      </c>
      <c r="C79" s="119">
        <v>4527</v>
      </c>
      <c r="D79" s="119">
        <v>4828</v>
      </c>
      <c r="E79" s="119">
        <v>4760</v>
      </c>
      <c r="F79" s="30">
        <f t="shared" si="12"/>
        <v>0.002985703747936352</v>
      </c>
      <c r="G79" s="16">
        <f t="shared" si="13"/>
        <v>0.05146896399381489</v>
      </c>
      <c r="H79" s="97">
        <f t="shared" si="14"/>
        <v>233</v>
      </c>
      <c r="I79" s="27">
        <f t="shared" si="15"/>
        <v>0.0032358414576563062</v>
      </c>
      <c r="J79" s="163">
        <v>4732.622</v>
      </c>
      <c r="K79" s="166">
        <v>4748.392</v>
      </c>
      <c r="L79" s="151">
        <f t="shared" si="16"/>
        <v>0.0033321909081265155</v>
      </c>
      <c r="M79" s="152">
        <f t="shared" si="17"/>
        <v>15.769999999999527</v>
      </c>
    </row>
    <row r="80" spans="1:13" ht="15">
      <c r="A80" s="1">
        <v>79</v>
      </c>
      <c r="B80" s="164" t="s">
        <v>171</v>
      </c>
      <c r="C80" s="119">
        <v>1184</v>
      </c>
      <c r="D80" s="119">
        <v>1417</v>
      </c>
      <c r="E80" s="119">
        <v>1394</v>
      </c>
      <c r="F80" s="30">
        <f t="shared" si="12"/>
        <v>0.0008743846690385031</v>
      </c>
      <c r="G80" s="16">
        <f t="shared" si="13"/>
        <v>0.17736486486486486</v>
      </c>
      <c r="H80" s="97">
        <f t="shared" si="14"/>
        <v>210</v>
      </c>
      <c r="I80" s="27">
        <f t="shared" si="15"/>
        <v>0.002916423631364053</v>
      </c>
      <c r="J80" s="163">
        <v>1371.744</v>
      </c>
      <c r="K80" s="166">
        <v>1385.666</v>
      </c>
      <c r="L80" s="151">
        <f t="shared" si="16"/>
        <v>0.010149124034805347</v>
      </c>
      <c r="M80" s="152">
        <f t="shared" si="17"/>
        <v>13.922000000000025</v>
      </c>
    </row>
    <row r="81" spans="1:13" ht="15">
      <c r="A81" s="1">
        <v>80</v>
      </c>
      <c r="B81" s="164" t="s">
        <v>172</v>
      </c>
      <c r="C81" s="119">
        <v>5414</v>
      </c>
      <c r="D81" s="119">
        <v>5763</v>
      </c>
      <c r="E81" s="119">
        <v>5732</v>
      </c>
      <c r="F81" s="30">
        <f t="shared" si="12"/>
        <v>0.0035953894712544474</v>
      </c>
      <c r="G81" s="16">
        <f t="shared" si="13"/>
        <v>0.05873660879202069</v>
      </c>
      <c r="H81" s="97">
        <f t="shared" si="14"/>
        <v>318</v>
      </c>
      <c r="I81" s="27">
        <f t="shared" si="15"/>
        <v>0.004416298641779851</v>
      </c>
      <c r="J81" s="163">
        <v>5642.322</v>
      </c>
      <c r="K81" s="166">
        <v>5671.147</v>
      </c>
      <c r="L81" s="151">
        <f t="shared" si="16"/>
        <v>0.005108712335098886</v>
      </c>
      <c r="M81" s="152">
        <f t="shared" si="17"/>
        <v>28.824999999999818</v>
      </c>
    </row>
    <row r="82" spans="1:13" ht="15.75" thickBot="1">
      <c r="A82" s="2">
        <v>81</v>
      </c>
      <c r="B82" s="165" t="s">
        <v>173</v>
      </c>
      <c r="C82" s="119">
        <v>5911</v>
      </c>
      <c r="D82" s="119">
        <v>6430</v>
      </c>
      <c r="E82" s="119">
        <v>6312</v>
      </c>
      <c r="F82" s="30">
        <f t="shared" si="12"/>
        <v>0.003959193709448372</v>
      </c>
      <c r="G82" s="16">
        <f t="shared" si="13"/>
        <v>0.06783962104550838</v>
      </c>
      <c r="H82" s="97">
        <f t="shared" si="14"/>
        <v>401</v>
      </c>
      <c r="I82" s="27">
        <f t="shared" si="15"/>
        <v>0.005568980362747548</v>
      </c>
      <c r="J82" s="163">
        <v>6353.305</v>
      </c>
      <c r="K82" s="166">
        <v>6393.986</v>
      </c>
      <c r="L82" s="151">
        <f t="shared" si="16"/>
        <v>0.006403124043312824</v>
      </c>
      <c r="M82" s="152">
        <f t="shared" si="17"/>
        <v>40.680999999999585</v>
      </c>
    </row>
    <row r="83" spans="1:13" s="49" customFormat="1" ht="15.75" thickBot="1">
      <c r="A83" s="190" t="s">
        <v>174</v>
      </c>
      <c r="B83" s="191"/>
      <c r="C83" s="43">
        <f>SUM(C2:C82)</f>
        <v>1522258</v>
      </c>
      <c r="D83" s="43">
        <f>SUM(D2:D82)</f>
        <v>1611292</v>
      </c>
      <c r="E83" s="43">
        <v>1594264</v>
      </c>
      <c r="F83" s="101">
        <f>E83/$E$83</f>
        <v>1</v>
      </c>
      <c r="G83" s="102">
        <f>(E83-C83)/C83</f>
        <v>0.0473020999068489</v>
      </c>
      <c r="H83" s="79">
        <f>E83-C83</f>
        <v>72006</v>
      </c>
      <c r="I83" s="103">
        <f>H83/$H$83</f>
        <v>1</v>
      </c>
      <c r="J83" s="156">
        <v>1607856</v>
      </c>
      <c r="K83" s="156">
        <v>1613872</v>
      </c>
      <c r="L83" s="153">
        <f>(K83-J83)/J83</f>
        <v>0.0037416286035565375</v>
      </c>
      <c r="M83" s="154">
        <f>K83-J83</f>
        <v>6016</v>
      </c>
    </row>
    <row r="84" spans="5:13" ht="15">
      <c r="E84" s="3"/>
      <c r="F84" s="64"/>
      <c r="I84" s="47"/>
      <c r="J84" s="3"/>
      <c r="K84" s="10"/>
      <c r="L84" s="47"/>
      <c r="M84" s="48"/>
    </row>
    <row r="85" spans="5:13" ht="15">
      <c r="E85" s="3"/>
      <c r="I85" s="47"/>
      <c r="J85" s="3"/>
      <c r="K85" s="48"/>
      <c r="L85" s="47"/>
      <c r="M85" s="48"/>
    </row>
    <row r="86" spans="5:13" ht="15">
      <c r="E86" s="3"/>
      <c r="I86" s="47"/>
      <c r="J86" s="3"/>
      <c r="K86" s="48"/>
      <c r="L86" s="47"/>
      <c r="M86" s="48"/>
    </row>
    <row r="87" spans="5:13" ht="15">
      <c r="E87" s="3"/>
      <c r="I87" s="47"/>
      <c r="J87" s="3"/>
      <c r="K87" s="48"/>
      <c r="L87" s="47"/>
      <c r="M87" s="48"/>
    </row>
    <row r="88" spans="5:13" ht="15">
      <c r="E88" s="3"/>
      <c r="I88" s="47"/>
      <c r="J88" s="3"/>
      <c r="K88" s="48"/>
      <c r="L88" s="47"/>
      <c r="M88" s="48"/>
    </row>
    <row r="89" spans="5:13" ht="15">
      <c r="E89" s="3"/>
      <c r="I89" s="47"/>
      <c r="J89" s="3"/>
      <c r="K89" s="48"/>
      <c r="L89" s="47"/>
      <c r="M89" s="48"/>
    </row>
    <row r="90" spans="5:10" ht="15">
      <c r="E90" s="3"/>
      <c r="J90" s="3"/>
    </row>
    <row r="91" spans="5:10" ht="15">
      <c r="E91" s="3"/>
      <c r="J91" s="3"/>
    </row>
    <row r="92" spans="5:10" ht="15">
      <c r="E92" s="3"/>
      <c r="J92" s="3"/>
    </row>
    <row r="93" spans="5:10" ht="15">
      <c r="E93" s="3"/>
      <c r="J93" s="3"/>
    </row>
    <row r="94" spans="5:10" ht="15">
      <c r="E94" s="3"/>
      <c r="J94" s="3"/>
    </row>
    <row r="95" spans="5:10" ht="15">
      <c r="E95" s="3"/>
      <c r="J95" s="3"/>
    </row>
    <row r="96" spans="5:10" ht="15">
      <c r="E96" s="3"/>
      <c r="J96" s="3"/>
    </row>
    <row r="97" spans="5:10" ht="15">
      <c r="E97" s="3"/>
      <c r="J97" s="3"/>
    </row>
    <row r="98" spans="5:10" ht="15">
      <c r="E98" s="3"/>
      <c r="J98" s="3"/>
    </row>
    <row r="99" spans="5:10" ht="15">
      <c r="E99" s="3"/>
      <c r="J99" s="3"/>
    </row>
    <row r="100" spans="5:10" ht="15">
      <c r="E100" s="3"/>
      <c r="J100" s="3"/>
    </row>
    <row r="101" spans="5:10" ht="15">
      <c r="E101" s="3"/>
      <c r="F101" s="59"/>
      <c r="J101" s="3"/>
    </row>
    <row r="102" spans="5:10" ht="15">
      <c r="E102" s="3"/>
      <c r="J102" s="3"/>
    </row>
    <row r="103" spans="5:10" ht="15">
      <c r="E103" s="3"/>
      <c r="J103" s="3"/>
    </row>
    <row r="104" spans="5:10" ht="15">
      <c r="E104" s="3"/>
      <c r="J104" s="3"/>
    </row>
    <row r="105" spans="5:10" ht="15">
      <c r="E105" s="3"/>
      <c r="J105" s="3"/>
    </row>
    <row r="106" spans="5:10" ht="15">
      <c r="E106" s="3"/>
      <c r="J106" s="3"/>
    </row>
    <row r="107" spans="5:10" ht="15">
      <c r="E107" s="3"/>
      <c r="J107" s="3"/>
    </row>
    <row r="108" spans="5:10" ht="15">
      <c r="E108" s="3"/>
      <c r="J108" s="3"/>
    </row>
    <row r="109" spans="5:10" ht="15">
      <c r="E109" s="3"/>
      <c r="J109" s="3"/>
    </row>
    <row r="110" spans="5:10" ht="15">
      <c r="E110" s="3"/>
      <c r="J110" s="3"/>
    </row>
    <row r="111" spans="5:10" ht="15">
      <c r="E111" s="3"/>
      <c r="J111" s="3"/>
    </row>
    <row r="112" spans="5:10" ht="15">
      <c r="E112" s="3"/>
      <c r="J112" s="3"/>
    </row>
    <row r="113" spans="5:10" ht="15">
      <c r="E113" s="3"/>
      <c r="J113" s="3"/>
    </row>
    <row r="114" spans="5:10" ht="15">
      <c r="E114" s="3"/>
      <c r="J114" s="3"/>
    </row>
    <row r="115" spans="5:10" ht="15">
      <c r="E115" s="3"/>
      <c r="J115" s="3"/>
    </row>
    <row r="116" spans="5:10" ht="15">
      <c r="E116" s="3"/>
      <c r="J116" s="3"/>
    </row>
    <row r="117" spans="5:10" ht="15">
      <c r="E117" s="3"/>
      <c r="J117" s="3"/>
    </row>
    <row r="118" spans="5:10" ht="15">
      <c r="E118" s="3"/>
      <c r="J118" s="3"/>
    </row>
    <row r="119" spans="5:10" ht="15">
      <c r="E119" s="3"/>
      <c r="J119" s="3"/>
    </row>
    <row r="120" spans="5:10" ht="15">
      <c r="E120" s="3"/>
      <c r="J120" s="3"/>
    </row>
    <row r="121" spans="5:10" ht="15">
      <c r="E121" s="3"/>
      <c r="J121" s="3"/>
    </row>
    <row r="122" spans="5:10" ht="15">
      <c r="E122" s="3"/>
      <c r="J122" s="3"/>
    </row>
    <row r="123" spans="5:10" ht="15">
      <c r="E123" s="3"/>
      <c r="J123" s="3"/>
    </row>
    <row r="124" spans="5:10" ht="15">
      <c r="E124" s="3"/>
      <c r="J124" s="3"/>
    </row>
    <row r="125" spans="5:10" ht="15">
      <c r="E125" s="3"/>
      <c r="J125" s="3"/>
    </row>
    <row r="126" spans="5:10" ht="15">
      <c r="E126" s="3"/>
      <c r="J126" s="3"/>
    </row>
    <row r="127" spans="5:10" ht="15">
      <c r="E127" s="3"/>
      <c r="J127" s="3"/>
    </row>
    <row r="128" spans="5:10" ht="15">
      <c r="E128" s="3"/>
      <c r="J128" s="3"/>
    </row>
    <row r="129" spans="5:10" ht="15">
      <c r="E129" s="3"/>
      <c r="J129" s="3"/>
    </row>
    <row r="130" spans="5:10" ht="15">
      <c r="E130" s="3"/>
      <c r="J130" s="3"/>
    </row>
    <row r="131" spans="5:10" ht="15">
      <c r="E131" s="3"/>
      <c r="J131" s="3"/>
    </row>
    <row r="132" spans="5:10" ht="15">
      <c r="E132" s="3"/>
      <c r="J132" s="3"/>
    </row>
    <row r="133" spans="5:10" ht="15">
      <c r="E133" s="3"/>
      <c r="J133" s="3"/>
    </row>
    <row r="134" spans="5:10" ht="15">
      <c r="E134" s="3"/>
      <c r="J134" s="3"/>
    </row>
    <row r="135" spans="5:10" ht="15">
      <c r="E135" s="3"/>
      <c r="J135" s="3"/>
    </row>
    <row r="136" spans="5:10" ht="15">
      <c r="E136" s="3"/>
      <c r="J136" s="3"/>
    </row>
    <row r="137" spans="5:10" ht="15">
      <c r="E137" s="3"/>
      <c r="J137" s="3"/>
    </row>
    <row r="138" spans="5:10" ht="15">
      <c r="E138" s="3"/>
      <c r="J138" s="3"/>
    </row>
    <row r="139" spans="5:10" ht="15">
      <c r="E139" s="3"/>
      <c r="J139" s="3"/>
    </row>
    <row r="140" spans="5:10" ht="15">
      <c r="E140" s="3"/>
      <c r="J140" s="3"/>
    </row>
    <row r="141" spans="5:10" ht="15">
      <c r="E141" s="3"/>
      <c r="J141" s="3"/>
    </row>
    <row r="142" spans="5:10" ht="15">
      <c r="E142" s="3"/>
      <c r="J142" s="3"/>
    </row>
    <row r="143" spans="5:10" ht="15">
      <c r="E143" s="63"/>
      <c r="J143" s="3"/>
    </row>
  </sheetData>
  <sheetProtection/>
  <autoFilter ref="A1:M90">
    <sortState ref="A2:M143">
      <sortCondition sortBy="value" ref="A2:A143"/>
    </sortState>
  </autoFilter>
  <mergeCells count="1">
    <mergeCell ref="A83:B8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Q92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S25" sqref="S25"/>
    </sheetView>
  </sheetViews>
  <sheetFormatPr defaultColWidth="9.140625" defaultRowHeight="15"/>
  <cols>
    <col min="1" max="1" width="13.7109375" style="0" bestFit="1" customWidth="1"/>
    <col min="2" max="2" width="34.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33.140625" style="0" customWidth="1"/>
    <col min="7" max="7" width="28.421875" style="0" customWidth="1"/>
    <col min="8" max="8" width="26.7109375" style="0" customWidth="1"/>
    <col min="9" max="9" width="20.28125" style="0" customWidth="1"/>
    <col min="10" max="11" width="21.28125" style="0" bestFit="1" customWidth="1"/>
    <col min="12" max="13" width="36.421875" style="0" customWidth="1"/>
    <col min="16" max="16" width="32.7109375" style="0" bestFit="1" customWidth="1"/>
  </cols>
  <sheetData>
    <row r="1" spans="1:13" ht="45.75" thickBot="1">
      <c r="A1" s="28" t="s">
        <v>1</v>
      </c>
      <c r="B1" s="17" t="s">
        <v>91</v>
      </c>
      <c r="C1" s="21">
        <v>41275</v>
      </c>
      <c r="D1" s="57">
        <v>41609</v>
      </c>
      <c r="E1" s="57">
        <v>41640</v>
      </c>
      <c r="F1" s="31" t="s">
        <v>295</v>
      </c>
      <c r="G1" s="39" t="s">
        <v>269</v>
      </c>
      <c r="H1" s="14" t="s">
        <v>270</v>
      </c>
      <c r="I1" s="31" t="s">
        <v>271</v>
      </c>
      <c r="J1" s="133" t="s">
        <v>266</v>
      </c>
      <c r="K1" s="55" t="s">
        <v>272</v>
      </c>
      <c r="L1" s="39" t="s">
        <v>296</v>
      </c>
      <c r="M1" s="31" t="s">
        <v>297</v>
      </c>
    </row>
    <row r="2" spans="1:17" ht="15">
      <c r="A2" s="173">
        <v>1</v>
      </c>
      <c r="B2" s="22" t="s">
        <v>2</v>
      </c>
      <c r="C2" s="121">
        <v>21034</v>
      </c>
      <c r="D2" s="121">
        <v>23312</v>
      </c>
      <c r="E2" s="121">
        <v>23435</v>
      </c>
      <c r="F2" s="29">
        <f aca="true" t="shared" si="0" ref="F2:F33">E2/$E$90</f>
        <v>0.007321161076477783</v>
      </c>
      <c r="G2" s="29">
        <f aca="true" t="shared" si="1" ref="G2:G33">(E2-C2)/C2</f>
        <v>0.1141485214414757</v>
      </c>
      <c r="H2" s="73">
        <f aca="true" t="shared" si="2" ref="H2:H33">E2-C2</f>
        <v>2401</v>
      </c>
      <c r="I2" s="33">
        <f aca="true" t="shared" si="3" ref="I2:I33">H2/$H$90</f>
        <v>0.011694624661484208</v>
      </c>
      <c r="J2" s="8">
        <v>23937.3</v>
      </c>
      <c r="K2" s="73">
        <v>24010.64</v>
      </c>
      <c r="L2" s="33">
        <f aca="true" t="shared" si="4" ref="L2:L33">(K2-J2)/J2</f>
        <v>0.0030638376090870796</v>
      </c>
      <c r="M2" s="74">
        <f aca="true" t="shared" si="5" ref="M2:M33">K2-J2</f>
        <v>73.34000000000015</v>
      </c>
      <c r="P2" s="48"/>
      <c r="Q2" s="61"/>
    </row>
    <row r="3" spans="1:17" ht="15">
      <c r="A3" s="70">
        <v>2</v>
      </c>
      <c r="B3" s="23" t="s">
        <v>3</v>
      </c>
      <c r="C3" s="82">
        <v>2782</v>
      </c>
      <c r="D3" s="82">
        <v>3597</v>
      </c>
      <c r="E3" s="82">
        <v>2959</v>
      </c>
      <c r="F3" s="30">
        <f t="shared" si="0"/>
        <v>0.0009244000693534355</v>
      </c>
      <c r="G3" s="30">
        <f t="shared" si="1"/>
        <v>0.06362329259525522</v>
      </c>
      <c r="H3" s="9">
        <f t="shared" si="2"/>
        <v>177</v>
      </c>
      <c r="I3" s="27">
        <f t="shared" si="3"/>
        <v>0.0008621193523876323</v>
      </c>
      <c r="J3" s="10">
        <v>3293.121</v>
      </c>
      <c r="K3" s="9">
        <v>3440.742</v>
      </c>
      <c r="L3" s="27">
        <f t="shared" si="4"/>
        <v>0.04482708045042988</v>
      </c>
      <c r="M3" s="75">
        <f t="shared" si="5"/>
        <v>147.6210000000001</v>
      </c>
      <c r="P3" s="48"/>
      <c r="Q3" s="61"/>
    </row>
    <row r="4" spans="1:17" ht="15">
      <c r="A4" s="70">
        <v>3</v>
      </c>
      <c r="B4" s="23" t="s">
        <v>4</v>
      </c>
      <c r="C4" s="82">
        <v>1645</v>
      </c>
      <c r="D4" s="82">
        <v>1470</v>
      </c>
      <c r="E4" s="82">
        <v>1377</v>
      </c>
      <c r="F4" s="30">
        <f t="shared" si="0"/>
        <v>0.00043017874129762775</v>
      </c>
      <c r="G4" s="30">
        <f t="shared" si="1"/>
        <v>-0.16291793313069908</v>
      </c>
      <c r="H4" s="9">
        <f t="shared" si="2"/>
        <v>-268</v>
      </c>
      <c r="I4" s="27">
        <f t="shared" si="3"/>
        <v>-0.0013053558555925731</v>
      </c>
      <c r="J4" s="10">
        <v>1455.708</v>
      </c>
      <c r="K4" s="9">
        <v>1411.04</v>
      </c>
      <c r="L4" s="27">
        <f t="shared" si="4"/>
        <v>-0.03068472523335732</v>
      </c>
      <c r="M4" s="75">
        <f t="shared" si="5"/>
        <v>-44.66800000000012</v>
      </c>
      <c r="P4" s="112"/>
      <c r="Q4" s="61"/>
    </row>
    <row r="5" spans="1:17" ht="15">
      <c r="A5" s="70">
        <v>5</v>
      </c>
      <c r="B5" s="23" t="s">
        <v>5</v>
      </c>
      <c r="C5" s="82">
        <v>477</v>
      </c>
      <c r="D5" s="82">
        <v>429</v>
      </c>
      <c r="E5" s="82">
        <v>430</v>
      </c>
      <c r="F5" s="30">
        <f t="shared" si="0"/>
        <v>0.00013433323076106023</v>
      </c>
      <c r="G5" s="30">
        <f t="shared" si="1"/>
        <v>-0.09853249475890985</v>
      </c>
      <c r="H5" s="9">
        <f t="shared" si="2"/>
        <v>-47</v>
      </c>
      <c r="I5" s="27">
        <f t="shared" si="3"/>
        <v>-0.0002289243478091453</v>
      </c>
      <c r="J5" s="10">
        <v>418.2126</v>
      </c>
      <c r="K5" s="9">
        <v>413.0367</v>
      </c>
      <c r="L5" s="27">
        <f t="shared" si="4"/>
        <v>-0.01237624117494311</v>
      </c>
      <c r="M5" s="75">
        <f t="shared" si="5"/>
        <v>-5.175900000000013</v>
      </c>
      <c r="P5" s="48"/>
      <c r="Q5" s="61"/>
    </row>
    <row r="6" spans="1:17" ht="15">
      <c r="A6" s="70">
        <v>6</v>
      </c>
      <c r="B6" s="23" t="s">
        <v>6</v>
      </c>
      <c r="C6" s="82">
        <v>98</v>
      </c>
      <c r="D6" s="82">
        <v>85</v>
      </c>
      <c r="E6" s="82">
        <v>104</v>
      </c>
      <c r="F6" s="30">
        <f t="shared" si="0"/>
        <v>3.2489897672442476E-05</v>
      </c>
      <c r="G6" s="30">
        <f t="shared" si="1"/>
        <v>0.061224489795918366</v>
      </c>
      <c r="H6" s="9">
        <f t="shared" si="2"/>
        <v>6</v>
      </c>
      <c r="I6" s="27">
        <f t="shared" si="3"/>
        <v>2.9224384826699397E-05</v>
      </c>
      <c r="J6" s="10">
        <v>85.11588</v>
      </c>
      <c r="K6" s="9">
        <v>101.123</v>
      </c>
      <c r="L6" s="27">
        <f t="shared" si="4"/>
        <v>0.18806267408619873</v>
      </c>
      <c r="M6" s="75">
        <f t="shared" si="5"/>
        <v>16.00712</v>
      </c>
      <c r="P6" s="112"/>
      <c r="Q6" s="61"/>
    </row>
    <row r="7" spans="1:17" ht="15">
      <c r="A7" s="70">
        <v>7</v>
      </c>
      <c r="B7" s="23" t="s">
        <v>7</v>
      </c>
      <c r="C7" s="82">
        <v>759</v>
      </c>
      <c r="D7" s="82">
        <v>827</v>
      </c>
      <c r="E7" s="82">
        <v>837</v>
      </c>
      <c r="F7" s="30">
        <f t="shared" si="0"/>
        <v>0.0002614811956907149</v>
      </c>
      <c r="G7" s="30">
        <f t="shared" si="1"/>
        <v>0.10276679841897234</v>
      </c>
      <c r="H7" s="9">
        <f t="shared" si="2"/>
        <v>78</v>
      </c>
      <c r="I7" s="27">
        <f t="shared" si="3"/>
        <v>0.0003799170027470922</v>
      </c>
      <c r="J7" s="10">
        <v>830.1818</v>
      </c>
      <c r="K7" s="9">
        <v>845.0299</v>
      </c>
      <c r="L7" s="27">
        <f t="shared" si="4"/>
        <v>0.017885359568229568</v>
      </c>
      <c r="M7" s="75">
        <f t="shared" si="5"/>
        <v>14.848100000000045</v>
      </c>
      <c r="P7" s="112"/>
      <c r="Q7" s="61"/>
    </row>
    <row r="8" spans="1:17" ht="15">
      <c r="A8" s="70">
        <v>8</v>
      </c>
      <c r="B8" s="23" t="s">
        <v>8</v>
      </c>
      <c r="C8" s="82">
        <v>2341</v>
      </c>
      <c r="D8" s="82">
        <v>2636</v>
      </c>
      <c r="E8" s="82">
        <v>2442</v>
      </c>
      <c r="F8" s="30">
        <f t="shared" si="0"/>
        <v>0.0007628877895779281</v>
      </c>
      <c r="G8" s="30">
        <f t="shared" si="1"/>
        <v>0.043143955574540795</v>
      </c>
      <c r="H8" s="9">
        <f t="shared" si="2"/>
        <v>101</v>
      </c>
      <c r="I8" s="27">
        <f t="shared" si="3"/>
        <v>0.0004919438112494399</v>
      </c>
      <c r="J8" s="10">
        <v>2742.545</v>
      </c>
      <c r="K8" s="9">
        <v>2750.024</v>
      </c>
      <c r="L8" s="27">
        <f t="shared" si="4"/>
        <v>0.002727029091591866</v>
      </c>
      <c r="M8" s="75">
        <f t="shared" si="5"/>
        <v>7.4789999999998145</v>
      </c>
      <c r="P8" s="129"/>
      <c r="Q8" s="61"/>
    </row>
    <row r="9" spans="1:17" ht="15">
      <c r="A9" s="70">
        <v>9</v>
      </c>
      <c r="B9" s="23" t="s">
        <v>9</v>
      </c>
      <c r="C9" s="82">
        <v>269</v>
      </c>
      <c r="D9" s="82">
        <v>383</v>
      </c>
      <c r="E9" s="82">
        <v>461</v>
      </c>
      <c r="F9" s="30">
        <f t="shared" si="0"/>
        <v>0.00014401771949034596</v>
      </c>
      <c r="G9" s="30">
        <f t="shared" si="1"/>
        <v>0.7137546468401487</v>
      </c>
      <c r="H9" s="9">
        <f t="shared" si="2"/>
        <v>192</v>
      </c>
      <c r="I9" s="27">
        <f t="shared" si="3"/>
        <v>0.0009351803144543807</v>
      </c>
      <c r="J9" s="10">
        <v>564.1543</v>
      </c>
      <c r="K9" s="9">
        <v>588.3687</v>
      </c>
      <c r="L9" s="27">
        <f t="shared" si="4"/>
        <v>0.04292159077755847</v>
      </c>
      <c r="M9" s="75">
        <f t="shared" si="5"/>
        <v>24.214399999999955</v>
      </c>
      <c r="P9" s="112"/>
      <c r="Q9" s="61"/>
    </row>
    <row r="10" spans="1:17" ht="15">
      <c r="A10" s="4">
        <v>10</v>
      </c>
      <c r="B10" s="23" t="s">
        <v>10</v>
      </c>
      <c r="C10" s="82">
        <v>102717</v>
      </c>
      <c r="D10" s="82">
        <v>111110</v>
      </c>
      <c r="E10" s="82">
        <v>109959</v>
      </c>
      <c r="F10" s="30">
        <f t="shared" si="0"/>
        <v>0.03435150632850098</v>
      </c>
      <c r="G10" s="30">
        <f t="shared" si="1"/>
        <v>0.0705043955723006</v>
      </c>
      <c r="H10" s="9">
        <f t="shared" si="2"/>
        <v>7242</v>
      </c>
      <c r="I10" s="27">
        <f t="shared" si="3"/>
        <v>0.035273832485826176</v>
      </c>
      <c r="J10" s="10">
        <v>110942.3</v>
      </c>
      <c r="K10" s="9">
        <v>112141.9</v>
      </c>
      <c r="L10" s="27">
        <f t="shared" si="4"/>
        <v>0.010812827929473169</v>
      </c>
      <c r="M10" s="75">
        <f t="shared" si="5"/>
        <v>1199.5999999999913</v>
      </c>
      <c r="P10" s="112"/>
      <c r="Q10" s="61"/>
    </row>
    <row r="11" spans="1:17" ht="15">
      <c r="A11" s="4">
        <v>11</v>
      </c>
      <c r="B11" s="23" t="s">
        <v>11</v>
      </c>
      <c r="C11" s="82">
        <v>1858</v>
      </c>
      <c r="D11" s="82">
        <v>2042</v>
      </c>
      <c r="E11" s="82">
        <v>2118</v>
      </c>
      <c r="F11" s="30">
        <f t="shared" si="0"/>
        <v>0.0006616692622137803</v>
      </c>
      <c r="G11" s="30">
        <f t="shared" si="1"/>
        <v>0.13993541442411195</v>
      </c>
      <c r="H11" s="9">
        <f t="shared" si="2"/>
        <v>260</v>
      </c>
      <c r="I11" s="27">
        <f t="shared" si="3"/>
        <v>0.0012663900091569738</v>
      </c>
      <c r="J11" s="10">
        <v>2096.787</v>
      </c>
      <c r="K11" s="9">
        <v>2182.085</v>
      </c>
      <c r="L11" s="27">
        <f t="shared" si="4"/>
        <v>0.040680336152408535</v>
      </c>
      <c r="M11" s="75">
        <f t="shared" si="5"/>
        <v>85.29800000000023</v>
      </c>
      <c r="P11" s="112"/>
      <c r="Q11" s="61"/>
    </row>
    <row r="12" spans="1:13" ht="15">
      <c r="A12" s="4">
        <v>12</v>
      </c>
      <c r="B12" s="23" t="s">
        <v>12</v>
      </c>
      <c r="C12" s="82">
        <v>1892</v>
      </c>
      <c r="D12" s="82">
        <v>991</v>
      </c>
      <c r="E12" s="82">
        <v>972</v>
      </c>
      <c r="F12" s="30">
        <f t="shared" si="0"/>
        <v>0.00030365558209244315</v>
      </c>
      <c r="G12" s="30">
        <f t="shared" si="1"/>
        <v>-0.48625792811839325</v>
      </c>
      <c r="H12" s="9">
        <f t="shared" si="2"/>
        <v>-920</v>
      </c>
      <c r="I12" s="27">
        <f t="shared" si="3"/>
        <v>-0.004481072340093908</v>
      </c>
      <c r="J12" s="10">
        <v>920.3236</v>
      </c>
      <c r="K12" s="9">
        <v>961.0766</v>
      </c>
      <c r="L12" s="27">
        <f t="shared" si="4"/>
        <v>0.04428116371241586</v>
      </c>
      <c r="M12" s="75">
        <f t="shared" si="5"/>
        <v>40.75299999999993</v>
      </c>
    </row>
    <row r="13" spans="1:13" ht="15">
      <c r="A13" s="4">
        <v>13</v>
      </c>
      <c r="B13" s="23" t="s">
        <v>13</v>
      </c>
      <c r="C13" s="82">
        <v>126868</v>
      </c>
      <c r="D13" s="82">
        <v>128251</v>
      </c>
      <c r="E13" s="82">
        <v>125628</v>
      </c>
      <c r="F13" s="30">
        <f t="shared" si="0"/>
        <v>0.03924654677686157</v>
      </c>
      <c r="G13" s="30">
        <f t="shared" si="1"/>
        <v>-0.009773938266544754</v>
      </c>
      <c r="H13" s="9">
        <f t="shared" si="2"/>
        <v>-1240</v>
      </c>
      <c r="I13" s="27">
        <f t="shared" si="3"/>
        <v>-0.006039706197517876</v>
      </c>
      <c r="J13" s="10">
        <v>127227.2</v>
      </c>
      <c r="K13" s="9">
        <v>125921.7</v>
      </c>
      <c r="L13" s="27">
        <f t="shared" si="4"/>
        <v>-0.010261170567300075</v>
      </c>
      <c r="M13" s="75">
        <f t="shared" si="5"/>
        <v>-1305.5</v>
      </c>
    </row>
    <row r="14" spans="1:13" ht="15">
      <c r="A14" s="4">
        <v>14</v>
      </c>
      <c r="B14" s="23" t="s">
        <v>14</v>
      </c>
      <c r="C14" s="82">
        <v>216183</v>
      </c>
      <c r="D14" s="82">
        <v>231492</v>
      </c>
      <c r="E14" s="82">
        <v>235343</v>
      </c>
      <c r="F14" s="30">
        <f t="shared" si="0"/>
        <v>0.0735218268069772</v>
      </c>
      <c r="G14" s="30">
        <f t="shared" si="1"/>
        <v>0.0886286155710671</v>
      </c>
      <c r="H14" s="9">
        <f t="shared" si="2"/>
        <v>19160</v>
      </c>
      <c r="I14" s="27">
        <f t="shared" si="3"/>
        <v>0.09332320221326008</v>
      </c>
      <c r="J14" s="10">
        <v>231549.7</v>
      </c>
      <c r="K14" s="9">
        <v>233786.8</v>
      </c>
      <c r="L14" s="27">
        <f t="shared" si="4"/>
        <v>0.009661424739483475</v>
      </c>
      <c r="M14" s="75">
        <f t="shared" si="5"/>
        <v>2237.0999999999767</v>
      </c>
    </row>
    <row r="15" spans="1:13" ht="15">
      <c r="A15" s="4">
        <v>15</v>
      </c>
      <c r="B15" s="23" t="s">
        <v>15</v>
      </c>
      <c r="C15" s="82">
        <v>11680</v>
      </c>
      <c r="D15" s="82">
        <v>12848</v>
      </c>
      <c r="E15" s="82">
        <v>12722</v>
      </c>
      <c r="F15" s="30">
        <f t="shared" si="0"/>
        <v>0.0039743892133539726</v>
      </c>
      <c r="G15" s="30">
        <f t="shared" si="1"/>
        <v>0.08921232876712329</v>
      </c>
      <c r="H15" s="9">
        <f t="shared" si="2"/>
        <v>1042</v>
      </c>
      <c r="I15" s="27">
        <f t="shared" si="3"/>
        <v>0.0050753014982367955</v>
      </c>
      <c r="J15" s="10">
        <v>12836.37</v>
      </c>
      <c r="K15" s="9">
        <v>12814.47</v>
      </c>
      <c r="L15" s="27">
        <f t="shared" si="4"/>
        <v>-0.0017060898057629575</v>
      </c>
      <c r="M15" s="75">
        <f t="shared" si="5"/>
        <v>-21.900000000001455</v>
      </c>
    </row>
    <row r="16" spans="1:13" ht="15">
      <c r="A16" s="4">
        <v>16</v>
      </c>
      <c r="B16" s="23" t="s">
        <v>16</v>
      </c>
      <c r="C16" s="82">
        <v>6307</v>
      </c>
      <c r="D16" s="82">
        <v>9588</v>
      </c>
      <c r="E16" s="82">
        <v>9237</v>
      </c>
      <c r="F16" s="30">
        <f t="shared" si="0"/>
        <v>0.002885665238464915</v>
      </c>
      <c r="G16" s="30">
        <f t="shared" si="1"/>
        <v>0.4645631837640717</v>
      </c>
      <c r="H16" s="9">
        <f t="shared" si="2"/>
        <v>2930</v>
      </c>
      <c r="I16" s="27">
        <f t="shared" si="3"/>
        <v>0.014271241257038205</v>
      </c>
      <c r="J16" s="10">
        <v>9464.615</v>
      </c>
      <c r="K16" s="9">
        <v>9399.037</v>
      </c>
      <c r="L16" s="27">
        <f t="shared" si="4"/>
        <v>-0.006928755158028036</v>
      </c>
      <c r="M16" s="75">
        <f t="shared" si="5"/>
        <v>-65.57799999999952</v>
      </c>
    </row>
    <row r="17" spans="1:13" ht="15">
      <c r="A17" s="4">
        <v>17</v>
      </c>
      <c r="B17" s="23" t="s">
        <v>17</v>
      </c>
      <c r="C17" s="82">
        <v>7607</v>
      </c>
      <c r="D17" s="82">
        <v>8464</v>
      </c>
      <c r="E17" s="82">
        <v>8729</v>
      </c>
      <c r="F17" s="30">
        <f t="shared" si="0"/>
        <v>0.0027269645844495228</v>
      </c>
      <c r="G17" s="30">
        <f t="shared" si="1"/>
        <v>0.14749572761929802</v>
      </c>
      <c r="H17" s="9">
        <f t="shared" si="2"/>
        <v>1122</v>
      </c>
      <c r="I17" s="27">
        <f t="shared" si="3"/>
        <v>0.005464959962592788</v>
      </c>
      <c r="J17" s="10">
        <v>8439.564</v>
      </c>
      <c r="K17" s="9">
        <v>8662.196</v>
      </c>
      <c r="L17" s="27">
        <f t="shared" si="4"/>
        <v>0.02637956178778899</v>
      </c>
      <c r="M17" s="75">
        <f t="shared" si="5"/>
        <v>222.6319999999996</v>
      </c>
    </row>
    <row r="18" spans="1:13" ht="15">
      <c r="A18" s="4">
        <v>18</v>
      </c>
      <c r="B18" s="23" t="s">
        <v>18</v>
      </c>
      <c r="C18" s="82">
        <v>16057</v>
      </c>
      <c r="D18" s="82">
        <v>16716</v>
      </c>
      <c r="E18" s="82">
        <v>16253</v>
      </c>
      <c r="F18" s="30">
        <f t="shared" si="0"/>
        <v>0.005077483719905841</v>
      </c>
      <c r="G18" s="30">
        <f t="shared" si="1"/>
        <v>0.012206514292831787</v>
      </c>
      <c r="H18" s="9">
        <f t="shared" si="2"/>
        <v>196</v>
      </c>
      <c r="I18" s="27">
        <f t="shared" si="3"/>
        <v>0.0009546632376721803</v>
      </c>
      <c r="J18" s="10">
        <v>16488.94</v>
      </c>
      <c r="K18" s="9">
        <v>16279.14</v>
      </c>
      <c r="L18" s="27">
        <f t="shared" si="4"/>
        <v>-0.012723680236570651</v>
      </c>
      <c r="M18" s="75">
        <f t="shared" si="5"/>
        <v>-209.79999999999927</v>
      </c>
    </row>
    <row r="19" spans="1:13" ht="15">
      <c r="A19" s="4">
        <v>19</v>
      </c>
      <c r="B19" s="23" t="s">
        <v>19</v>
      </c>
      <c r="C19" s="82">
        <v>1060</v>
      </c>
      <c r="D19" s="82">
        <v>983</v>
      </c>
      <c r="E19" s="82">
        <v>971</v>
      </c>
      <c r="F19" s="30">
        <f t="shared" si="0"/>
        <v>0.0003033431792302081</v>
      </c>
      <c r="G19" s="30">
        <f t="shared" si="1"/>
        <v>-0.08396226415094339</v>
      </c>
      <c r="H19" s="9">
        <f t="shared" si="2"/>
        <v>-89</v>
      </c>
      <c r="I19" s="27">
        <f t="shared" si="3"/>
        <v>-0.00043349504159604106</v>
      </c>
      <c r="J19" s="10">
        <v>978.1528</v>
      </c>
      <c r="K19" s="9">
        <v>976.9359</v>
      </c>
      <c r="L19" s="27">
        <f t="shared" si="4"/>
        <v>-0.001244079657084261</v>
      </c>
      <c r="M19" s="75">
        <f t="shared" si="5"/>
        <v>-1.2169000000000096</v>
      </c>
    </row>
    <row r="20" spans="1:13" ht="15">
      <c r="A20" s="4">
        <v>20</v>
      </c>
      <c r="B20" s="23" t="s">
        <v>20</v>
      </c>
      <c r="C20" s="82">
        <v>15651</v>
      </c>
      <c r="D20" s="82">
        <v>15902</v>
      </c>
      <c r="E20" s="82">
        <v>15477</v>
      </c>
      <c r="F20" s="30">
        <f t="shared" si="0"/>
        <v>0.004835059098811463</v>
      </c>
      <c r="G20" s="30">
        <f t="shared" si="1"/>
        <v>-0.011117500479202607</v>
      </c>
      <c r="H20" s="9">
        <f t="shared" si="2"/>
        <v>-174</v>
      </c>
      <c r="I20" s="27">
        <f t="shared" si="3"/>
        <v>-0.0008475071599742826</v>
      </c>
      <c r="J20" s="10">
        <v>15802.36</v>
      </c>
      <c r="K20" s="9">
        <v>15604.95</v>
      </c>
      <c r="L20" s="27">
        <f t="shared" si="4"/>
        <v>-0.012492437838398813</v>
      </c>
      <c r="M20" s="75">
        <f t="shared" si="5"/>
        <v>-197.40999999999985</v>
      </c>
    </row>
    <row r="21" spans="1:13" ht="15">
      <c r="A21" s="4">
        <v>21</v>
      </c>
      <c r="B21" s="23" t="s">
        <v>21</v>
      </c>
      <c r="C21" s="82">
        <v>5772</v>
      </c>
      <c r="D21" s="82">
        <v>6728</v>
      </c>
      <c r="E21" s="82">
        <v>6539</v>
      </c>
      <c r="F21" s="30">
        <f t="shared" si="0"/>
        <v>0.0020428023161548205</v>
      </c>
      <c r="G21" s="30">
        <f t="shared" si="1"/>
        <v>0.13288288288288289</v>
      </c>
      <c r="H21" s="9">
        <f t="shared" si="2"/>
        <v>767</v>
      </c>
      <c r="I21" s="27">
        <f t="shared" si="3"/>
        <v>0.003735850527013073</v>
      </c>
      <c r="J21" s="10">
        <v>6442.66</v>
      </c>
      <c r="K21" s="9">
        <v>6451.594</v>
      </c>
      <c r="L21" s="27">
        <f t="shared" si="4"/>
        <v>0.00138669431570193</v>
      </c>
      <c r="M21" s="75">
        <f t="shared" si="5"/>
        <v>8.934000000000196</v>
      </c>
    </row>
    <row r="22" spans="1:13" ht="15">
      <c r="A22" s="4">
        <v>22</v>
      </c>
      <c r="B22" s="23" t="s">
        <v>22</v>
      </c>
      <c r="C22" s="82">
        <v>31030</v>
      </c>
      <c r="D22" s="82">
        <v>34839</v>
      </c>
      <c r="E22" s="82">
        <v>34128</v>
      </c>
      <c r="F22" s="30">
        <f t="shared" si="0"/>
        <v>0.010661684882356892</v>
      </c>
      <c r="G22" s="30">
        <f t="shared" si="1"/>
        <v>0.09983886561392201</v>
      </c>
      <c r="H22" s="9">
        <f t="shared" si="2"/>
        <v>3098</v>
      </c>
      <c r="I22" s="27">
        <f t="shared" si="3"/>
        <v>0.015089524032185789</v>
      </c>
      <c r="J22" s="10">
        <v>34526.85</v>
      </c>
      <c r="K22" s="9">
        <v>34307.09</v>
      </c>
      <c r="L22" s="27">
        <f t="shared" si="4"/>
        <v>-0.006364901518673208</v>
      </c>
      <c r="M22" s="75">
        <f t="shared" si="5"/>
        <v>-219.76000000000204</v>
      </c>
    </row>
    <row r="23" spans="1:13" ht="15">
      <c r="A23" s="4">
        <v>23</v>
      </c>
      <c r="B23" s="23" t="s">
        <v>23</v>
      </c>
      <c r="C23" s="82">
        <v>21558</v>
      </c>
      <c r="D23" s="82">
        <v>24180</v>
      </c>
      <c r="E23" s="82">
        <v>23579</v>
      </c>
      <c r="F23" s="30">
        <f t="shared" si="0"/>
        <v>0.007366147088639626</v>
      </c>
      <c r="G23" s="30">
        <f t="shared" si="1"/>
        <v>0.09374710084423415</v>
      </c>
      <c r="H23" s="9">
        <f t="shared" si="2"/>
        <v>2021</v>
      </c>
      <c r="I23" s="27">
        <f t="shared" si="3"/>
        <v>0.009843746955793247</v>
      </c>
      <c r="J23" s="10">
        <v>24459.39</v>
      </c>
      <c r="K23" s="9">
        <v>24582.33</v>
      </c>
      <c r="L23" s="27">
        <f t="shared" si="4"/>
        <v>0.005026290516648303</v>
      </c>
      <c r="M23" s="75">
        <f t="shared" si="5"/>
        <v>122.94000000000233</v>
      </c>
    </row>
    <row r="24" spans="1:13" ht="15">
      <c r="A24" s="4">
        <v>24</v>
      </c>
      <c r="B24" s="23" t="s">
        <v>24</v>
      </c>
      <c r="C24" s="82">
        <v>12347</v>
      </c>
      <c r="D24" s="82">
        <v>12319</v>
      </c>
      <c r="E24" s="82">
        <v>11300</v>
      </c>
      <c r="F24" s="30">
        <f t="shared" si="0"/>
        <v>0.003530152343255769</v>
      </c>
      <c r="G24" s="30">
        <f t="shared" si="1"/>
        <v>-0.08479792662185147</v>
      </c>
      <c r="H24" s="9">
        <f t="shared" si="2"/>
        <v>-1047</v>
      </c>
      <c r="I24" s="27">
        <f t="shared" si="3"/>
        <v>-0.005099655152259045</v>
      </c>
      <c r="J24" s="10">
        <v>12374.19</v>
      </c>
      <c r="K24" s="9">
        <v>11312.64</v>
      </c>
      <c r="L24" s="27">
        <f t="shared" si="4"/>
        <v>-0.08578743335927451</v>
      </c>
      <c r="M24" s="75">
        <f t="shared" si="5"/>
        <v>-1061.550000000001</v>
      </c>
    </row>
    <row r="25" spans="1:13" ht="15">
      <c r="A25" s="4">
        <v>25</v>
      </c>
      <c r="B25" s="23" t="s">
        <v>25</v>
      </c>
      <c r="C25" s="82">
        <v>43857</v>
      </c>
      <c r="D25" s="82">
        <v>47850</v>
      </c>
      <c r="E25" s="82">
        <v>47308</v>
      </c>
      <c r="F25" s="30">
        <f t="shared" si="0"/>
        <v>0.014779154606614506</v>
      </c>
      <c r="G25" s="30">
        <f t="shared" si="1"/>
        <v>0.07868755272818478</v>
      </c>
      <c r="H25" s="9">
        <f t="shared" si="2"/>
        <v>3451</v>
      </c>
      <c r="I25" s="27">
        <f t="shared" si="3"/>
        <v>0.016808892006156605</v>
      </c>
      <c r="J25" s="10">
        <v>47675.79</v>
      </c>
      <c r="K25" s="9">
        <v>47477.47</v>
      </c>
      <c r="L25" s="27">
        <f t="shared" si="4"/>
        <v>-0.00415976326768785</v>
      </c>
      <c r="M25" s="75">
        <f t="shared" si="5"/>
        <v>-198.3199999999997</v>
      </c>
    </row>
    <row r="26" spans="1:13" ht="15">
      <c r="A26" s="4">
        <v>26</v>
      </c>
      <c r="B26" s="23" t="s">
        <v>26</v>
      </c>
      <c r="C26" s="82">
        <v>9780</v>
      </c>
      <c r="D26" s="82">
        <v>9979</v>
      </c>
      <c r="E26" s="82">
        <v>9798</v>
      </c>
      <c r="F26" s="30">
        <f t="shared" si="0"/>
        <v>0.0030609232441787633</v>
      </c>
      <c r="G26" s="30">
        <f t="shared" si="1"/>
        <v>0.0018404907975460123</v>
      </c>
      <c r="H26" s="9">
        <f t="shared" si="2"/>
        <v>18</v>
      </c>
      <c r="I26" s="27">
        <f t="shared" si="3"/>
        <v>8.76731544800982E-05</v>
      </c>
      <c r="J26" s="10">
        <v>9827.529</v>
      </c>
      <c r="K26" s="9">
        <v>9837.193</v>
      </c>
      <c r="L26" s="27">
        <f t="shared" si="4"/>
        <v>0.0009833601101557523</v>
      </c>
      <c r="M26" s="75">
        <f t="shared" si="5"/>
        <v>9.66399999999885</v>
      </c>
    </row>
    <row r="27" spans="1:13" ht="15">
      <c r="A27" s="4">
        <v>27</v>
      </c>
      <c r="B27" s="23" t="s">
        <v>27</v>
      </c>
      <c r="C27" s="82">
        <v>20472</v>
      </c>
      <c r="D27" s="82">
        <v>23455</v>
      </c>
      <c r="E27" s="82">
        <v>23733</v>
      </c>
      <c r="F27" s="30">
        <f t="shared" si="0"/>
        <v>0.007414257129423819</v>
      </c>
      <c r="G27" s="30">
        <f t="shared" si="1"/>
        <v>0.15929073856975381</v>
      </c>
      <c r="H27" s="9">
        <f t="shared" si="2"/>
        <v>3261</v>
      </c>
      <c r="I27" s="27">
        <f t="shared" si="3"/>
        <v>0.015883453153311123</v>
      </c>
      <c r="J27" s="10">
        <v>23388.06</v>
      </c>
      <c r="K27" s="9">
        <v>23619.52</v>
      </c>
      <c r="L27" s="27">
        <f t="shared" si="4"/>
        <v>0.009896502745417923</v>
      </c>
      <c r="M27" s="75">
        <f t="shared" si="5"/>
        <v>231.45999999999913</v>
      </c>
    </row>
    <row r="28" spans="1:13" ht="15">
      <c r="A28" s="4">
        <v>28</v>
      </c>
      <c r="B28" s="23" t="s">
        <v>28</v>
      </c>
      <c r="C28" s="82">
        <v>21707</v>
      </c>
      <c r="D28" s="82">
        <v>23716</v>
      </c>
      <c r="E28" s="82">
        <v>22538</v>
      </c>
      <c r="F28" s="30">
        <f t="shared" si="0"/>
        <v>0.007040935709052966</v>
      </c>
      <c r="G28" s="30">
        <f t="shared" si="1"/>
        <v>0.038282581655687105</v>
      </c>
      <c r="H28" s="9">
        <f t="shared" si="2"/>
        <v>831</v>
      </c>
      <c r="I28" s="27">
        <f t="shared" si="3"/>
        <v>0.004047577298497866</v>
      </c>
      <c r="J28" s="10">
        <v>23215.22</v>
      </c>
      <c r="K28" s="9">
        <v>23027.15</v>
      </c>
      <c r="L28" s="27">
        <f t="shared" si="4"/>
        <v>-0.008101150882912146</v>
      </c>
      <c r="M28" s="75">
        <f t="shared" si="5"/>
        <v>-188.0699999999997</v>
      </c>
    </row>
    <row r="29" spans="1:13" ht="15">
      <c r="A29" s="4">
        <v>29</v>
      </c>
      <c r="B29" s="23" t="s">
        <v>29</v>
      </c>
      <c r="C29" s="82">
        <v>17034</v>
      </c>
      <c r="D29" s="82">
        <v>19095</v>
      </c>
      <c r="E29" s="82">
        <v>20105</v>
      </c>
      <c r="F29" s="30">
        <f t="shared" si="0"/>
        <v>0.006280859545235154</v>
      </c>
      <c r="G29" s="30">
        <f t="shared" si="1"/>
        <v>0.18028648585182577</v>
      </c>
      <c r="H29" s="9">
        <f t="shared" si="2"/>
        <v>3071</v>
      </c>
      <c r="I29" s="27">
        <f t="shared" si="3"/>
        <v>0.014958014300465642</v>
      </c>
      <c r="J29" s="10">
        <v>19455.34</v>
      </c>
      <c r="K29" s="9">
        <v>19807.78</v>
      </c>
      <c r="L29" s="27">
        <f t="shared" si="4"/>
        <v>0.01811533491576085</v>
      </c>
      <c r="M29" s="75">
        <f t="shared" si="5"/>
        <v>352.4399999999987</v>
      </c>
    </row>
    <row r="30" spans="1:13" ht="15">
      <c r="A30" s="4">
        <v>30</v>
      </c>
      <c r="B30" s="23" t="s">
        <v>30</v>
      </c>
      <c r="C30" s="82">
        <v>2522</v>
      </c>
      <c r="D30" s="82">
        <v>2713</v>
      </c>
      <c r="E30" s="82">
        <v>2543</v>
      </c>
      <c r="F30" s="30">
        <f t="shared" si="0"/>
        <v>0.0007944404786636656</v>
      </c>
      <c r="G30" s="30">
        <f t="shared" si="1"/>
        <v>0.008326724821570182</v>
      </c>
      <c r="H30" s="9">
        <f t="shared" si="2"/>
        <v>21</v>
      </c>
      <c r="I30" s="27">
        <f t="shared" si="3"/>
        <v>0.00010228534689344789</v>
      </c>
      <c r="J30" s="10">
        <v>2734.901</v>
      </c>
      <c r="K30" s="9">
        <v>2499.575</v>
      </c>
      <c r="L30" s="27">
        <f t="shared" si="4"/>
        <v>-0.08604552779058548</v>
      </c>
      <c r="M30" s="75">
        <f t="shared" si="5"/>
        <v>-235.32600000000002</v>
      </c>
    </row>
    <row r="31" spans="1:13" ht="15">
      <c r="A31" s="4">
        <v>31</v>
      </c>
      <c r="B31" s="23" t="s">
        <v>31</v>
      </c>
      <c r="C31" s="82">
        <v>15925</v>
      </c>
      <c r="D31" s="82">
        <v>18566</v>
      </c>
      <c r="E31" s="82">
        <v>18681</v>
      </c>
      <c r="F31" s="30">
        <f t="shared" si="0"/>
        <v>0.005835997869412479</v>
      </c>
      <c r="G31" s="30">
        <f t="shared" si="1"/>
        <v>0.1730612244897959</v>
      </c>
      <c r="H31" s="9">
        <f t="shared" si="2"/>
        <v>2756</v>
      </c>
      <c r="I31" s="27">
        <f t="shared" si="3"/>
        <v>0.013423734097063924</v>
      </c>
      <c r="J31" s="10">
        <v>18605.41</v>
      </c>
      <c r="K31" s="9">
        <v>18757.37</v>
      </c>
      <c r="L31" s="27">
        <f t="shared" si="4"/>
        <v>0.008167516867405723</v>
      </c>
      <c r="M31" s="75">
        <f t="shared" si="5"/>
        <v>151.95999999999913</v>
      </c>
    </row>
    <row r="32" spans="1:13" ht="15">
      <c r="A32" s="4">
        <v>32</v>
      </c>
      <c r="B32" s="23" t="s">
        <v>32</v>
      </c>
      <c r="C32" s="82">
        <v>10858</v>
      </c>
      <c r="D32" s="82">
        <v>11860</v>
      </c>
      <c r="E32" s="82">
        <v>12484</v>
      </c>
      <c r="F32" s="30">
        <f t="shared" si="0"/>
        <v>0.0039000373321420373</v>
      </c>
      <c r="G32" s="30">
        <f t="shared" si="1"/>
        <v>0.14975133542088784</v>
      </c>
      <c r="H32" s="9">
        <f t="shared" si="2"/>
        <v>1626</v>
      </c>
      <c r="I32" s="27">
        <f t="shared" si="3"/>
        <v>0.007919808288035537</v>
      </c>
      <c r="J32" s="10">
        <v>11824.05</v>
      </c>
      <c r="K32" s="9">
        <v>12202.07</v>
      </c>
      <c r="L32" s="27">
        <f t="shared" si="4"/>
        <v>0.03197043314262037</v>
      </c>
      <c r="M32" s="75">
        <f t="shared" si="5"/>
        <v>378.02000000000044</v>
      </c>
    </row>
    <row r="33" spans="1:13" ht="15">
      <c r="A33" s="4">
        <v>33</v>
      </c>
      <c r="B33" s="23" t="s">
        <v>33</v>
      </c>
      <c r="C33" s="82">
        <v>18434</v>
      </c>
      <c r="D33" s="82">
        <v>18390</v>
      </c>
      <c r="E33" s="82">
        <v>17227</v>
      </c>
      <c r="F33" s="30">
        <f t="shared" si="0"/>
        <v>0.005381764107722755</v>
      </c>
      <c r="G33" s="30">
        <f t="shared" si="1"/>
        <v>-0.0654768362807855</v>
      </c>
      <c r="H33" s="9">
        <f t="shared" si="2"/>
        <v>-1207</v>
      </c>
      <c r="I33" s="27">
        <f t="shared" si="3"/>
        <v>-0.005878972080971029</v>
      </c>
      <c r="J33" s="10">
        <v>18285.51</v>
      </c>
      <c r="K33" s="9">
        <v>17506.88</v>
      </c>
      <c r="L33" s="27">
        <f t="shared" si="4"/>
        <v>-0.04258180384358968</v>
      </c>
      <c r="M33" s="75">
        <f t="shared" si="5"/>
        <v>-778.6299999999974</v>
      </c>
    </row>
    <row r="34" spans="1:13" ht="15">
      <c r="A34" s="4">
        <v>35</v>
      </c>
      <c r="B34" s="23" t="s">
        <v>34</v>
      </c>
      <c r="C34" s="82">
        <v>10607</v>
      </c>
      <c r="D34" s="82">
        <v>11572</v>
      </c>
      <c r="E34" s="82">
        <v>10668</v>
      </c>
      <c r="F34" s="30">
        <f aca="true" t="shared" si="6" ref="F34:F65">E34/$E$90</f>
        <v>0.003332713734323234</v>
      </c>
      <c r="G34" s="30">
        <f aca="true" t="shared" si="7" ref="G34:G65">(E34-C34)/C34</f>
        <v>0.0057509192042990475</v>
      </c>
      <c r="H34" s="9">
        <f aca="true" t="shared" si="8" ref="H34:H65">E34-C34</f>
        <v>61</v>
      </c>
      <c r="I34" s="27">
        <f aca="true" t="shared" si="9" ref="I34:I65">H34/$H$90</f>
        <v>0.00029711457907144386</v>
      </c>
      <c r="J34" s="10">
        <v>11174.85</v>
      </c>
      <c r="K34" s="9">
        <v>10425.86</v>
      </c>
      <c r="L34" s="27">
        <f aca="true" t="shared" si="10" ref="L34:L65">(K34-J34)/J34</f>
        <v>-0.06702461330577142</v>
      </c>
      <c r="M34" s="75">
        <f aca="true" t="shared" si="11" ref="M34:M65">K34-J34</f>
        <v>-748.9899999999998</v>
      </c>
    </row>
    <row r="35" spans="1:13" ht="15">
      <c r="A35" s="4">
        <v>36</v>
      </c>
      <c r="B35" s="23" t="s">
        <v>35</v>
      </c>
      <c r="C35" s="82">
        <v>1365</v>
      </c>
      <c r="D35" s="82">
        <v>1214</v>
      </c>
      <c r="E35" s="82">
        <v>1244</v>
      </c>
      <c r="F35" s="30">
        <f t="shared" si="6"/>
        <v>0.0003886291606203696</v>
      </c>
      <c r="G35" s="30">
        <f t="shared" si="7"/>
        <v>-0.08864468864468865</v>
      </c>
      <c r="H35" s="9">
        <f t="shared" si="8"/>
        <v>-121</v>
      </c>
      <c r="I35" s="27">
        <f t="shared" si="9"/>
        <v>-0.0005893584273384379</v>
      </c>
      <c r="J35" s="10">
        <v>1210.593</v>
      </c>
      <c r="K35" s="9">
        <v>1246.485</v>
      </c>
      <c r="L35" s="27">
        <f t="shared" si="10"/>
        <v>0.02964827980997728</v>
      </c>
      <c r="M35" s="75">
        <f t="shared" si="11"/>
        <v>35.891999999999825</v>
      </c>
    </row>
    <row r="36" spans="1:13" ht="15">
      <c r="A36" s="4">
        <v>37</v>
      </c>
      <c r="B36" s="23" t="s">
        <v>36</v>
      </c>
      <c r="C36" s="82">
        <v>269</v>
      </c>
      <c r="D36" s="82">
        <v>356</v>
      </c>
      <c r="E36" s="82">
        <v>391</v>
      </c>
      <c r="F36" s="30">
        <f t="shared" si="6"/>
        <v>0.0001221495191338943</v>
      </c>
      <c r="G36" s="30">
        <f t="shared" si="7"/>
        <v>0.45353159851301117</v>
      </c>
      <c r="H36" s="9">
        <f t="shared" si="8"/>
        <v>122</v>
      </c>
      <c r="I36" s="27">
        <f t="shared" si="9"/>
        <v>0.0005942291581428877</v>
      </c>
      <c r="J36" s="10">
        <v>359.5911</v>
      </c>
      <c r="K36" s="9">
        <v>386.565</v>
      </c>
      <c r="L36" s="27">
        <f t="shared" si="10"/>
        <v>0.07501270192727244</v>
      </c>
      <c r="M36" s="75">
        <f t="shared" si="11"/>
        <v>26.973900000000015</v>
      </c>
    </row>
    <row r="37" spans="1:13" ht="15">
      <c r="A37" s="4">
        <v>38</v>
      </c>
      <c r="B37" s="23" t="s">
        <v>37</v>
      </c>
      <c r="C37" s="82">
        <v>5456</v>
      </c>
      <c r="D37" s="82">
        <v>5746</v>
      </c>
      <c r="E37" s="82">
        <v>5845</v>
      </c>
      <c r="F37" s="30">
        <f t="shared" si="6"/>
        <v>0.0018259947297637141</v>
      </c>
      <c r="G37" s="30">
        <f t="shared" si="7"/>
        <v>0.07129765395894429</v>
      </c>
      <c r="H37" s="9">
        <f t="shared" si="8"/>
        <v>389</v>
      </c>
      <c r="I37" s="27">
        <f t="shared" si="9"/>
        <v>0.001894714282931011</v>
      </c>
      <c r="J37" s="10">
        <v>5730.986</v>
      </c>
      <c r="K37" s="9">
        <v>5762.142</v>
      </c>
      <c r="L37" s="27">
        <f t="shared" si="10"/>
        <v>0.005436411814651083</v>
      </c>
      <c r="M37" s="75">
        <f t="shared" si="11"/>
        <v>31.15599999999995</v>
      </c>
    </row>
    <row r="38" spans="1:13" ht="15">
      <c r="A38" s="4">
        <v>39</v>
      </c>
      <c r="B38" s="23" t="s">
        <v>38</v>
      </c>
      <c r="C38" s="82">
        <v>413</v>
      </c>
      <c r="D38" s="82">
        <v>265</v>
      </c>
      <c r="E38" s="82">
        <v>267</v>
      </c>
      <c r="F38" s="30">
        <f t="shared" si="6"/>
        <v>8.341156421675135E-05</v>
      </c>
      <c r="G38" s="30">
        <f t="shared" si="7"/>
        <v>-0.35351089588377727</v>
      </c>
      <c r="H38" s="9">
        <f t="shared" si="8"/>
        <v>-146</v>
      </c>
      <c r="I38" s="27">
        <f t="shared" si="9"/>
        <v>-0.0007111266974496853</v>
      </c>
      <c r="J38" s="10">
        <v>266.6337</v>
      </c>
      <c r="K38" s="9">
        <v>270.349</v>
      </c>
      <c r="L38" s="27">
        <f t="shared" si="10"/>
        <v>0.0139340976028162</v>
      </c>
      <c r="M38" s="75">
        <f t="shared" si="11"/>
        <v>3.7153000000000134</v>
      </c>
    </row>
    <row r="39" spans="1:13" ht="15">
      <c r="A39" s="4">
        <v>41</v>
      </c>
      <c r="B39" s="23" t="s">
        <v>39</v>
      </c>
      <c r="C39" s="82">
        <v>27814</v>
      </c>
      <c r="D39" s="82">
        <v>29467</v>
      </c>
      <c r="E39" s="82">
        <v>28795</v>
      </c>
      <c r="F39" s="30">
        <f t="shared" si="6"/>
        <v>0.00899564041805751</v>
      </c>
      <c r="G39" s="30">
        <f t="shared" si="7"/>
        <v>0.03527000790968577</v>
      </c>
      <c r="H39" s="9">
        <f t="shared" si="8"/>
        <v>981</v>
      </c>
      <c r="I39" s="27">
        <f t="shared" si="9"/>
        <v>0.004778186919165352</v>
      </c>
      <c r="J39" s="10">
        <v>29515.3</v>
      </c>
      <c r="K39" s="9">
        <v>29865.42</v>
      </c>
      <c r="L39" s="27">
        <f t="shared" si="10"/>
        <v>0.011862322253204237</v>
      </c>
      <c r="M39" s="75">
        <f t="shared" si="11"/>
        <v>350.119999999999</v>
      </c>
    </row>
    <row r="40" spans="1:13" ht="15">
      <c r="A40" s="4">
        <v>42</v>
      </c>
      <c r="B40" s="23" t="s">
        <v>40</v>
      </c>
      <c r="C40" s="82">
        <v>14290</v>
      </c>
      <c r="D40" s="82">
        <v>14499</v>
      </c>
      <c r="E40" s="82">
        <v>13860</v>
      </c>
      <c r="F40" s="30">
        <f t="shared" si="6"/>
        <v>0.00432990367057743</v>
      </c>
      <c r="G40" s="30">
        <f t="shared" si="7"/>
        <v>-0.030090972708187544</v>
      </c>
      <c r="H40" s="9">
        <f t="shared" si="8"/>
        <v>-430</v>
      </c>
      <c r="I40" s="27">
        <f t="shared" si="9"/>
        <v>-0.002094414245913457</v>
      </c>
      <c r="J40" s="10">
        <v>14552.66</v>
      </c>
      <c r="K40" s="9">
        <v>14636.4</v>
      </c>
      <c r="L40" s="27">
        <f t="shared" si="10"/>
        <v>0.005754274476281298</v>
      </c>
      <c r="M40" s="75">
        <f t="shared" si="11"/>
        <v>83.73999999999978</v>
      </c>
    </row>
    <row r="41" spans="1:13" ht="15">
      <c r="A41" s="4">
        <v>43</v>
      </c>
      <c r="B41" s="23" t="s">
        <v>41</v>
      </c>
      <c r="C41" s="82">
        <v>47118</v>
      </c>
      <c r="D41" s="82">
        <v>49731</v>
      </c>
      <c r="E41" s="82">
        <v>44172</v>
      </c>
      <c r="F41" s="30">
        <f t="shared" si="6"/>
        <v>0.013799459230645472</v>
      </c>
      <c r="G41" s="30">
        <f t="shared" si="7"/>
        <v>-0.06252387622564624</v>
      </c>
      <c r="H41" s="9">
        <f t="shared" si="8"/>
        <v>-2946</v>
      </c>
      <c r="I41" s="27">
        <f t="shared" si="9"/>
        <v>-0.014349172949909405</v>
      </c>
      <c r="J41" s="10">
        <v>50177.81</v>
      </c>
      <c r="K41" s="9">
        <v>44691.69</v>
      </c>
      <c r="L41" s="27">
        <f t="shared" si="10"/>
        <v>-0.10933358789472868</v>
      </c>
      <c r="M41" s="75">
        <f t="shared" si="11"/>
        <v>-5486.119999999995</v>
      </c>
    </row>
    <row r="42" spans="1:13" ht="15">
      <c r="A42" s="4">
        <v>45</v>
      </c>
      <c r="B42" s="23" t="s">
        <v>42</v>
      </c>
      <c r="C42" s="82">
        <v>22087</v>
      </c>
      <c r="D42" s="82">
        <v>24666</v>
      </c>
      <c r="E42" s="82">
        <v>25747</v>
      </c>
      <c r="F42" s="30">
        <f t="shared" si="6"/>
        <v>0.008043436493965158</v>
      </c>
      <c r="G42" s="30">
        <f t="shared" si="7"/>
        <v>0.16570833521981257</v>
      </c>
      <c r="H42" s="9">
        <f t="shared" si="8"/>
        <v>3660</v>
      </c>
      <c r="I42" s="27">
        <f t="shared" si="9"/>
        <v>0.017826874744286632</v>
      </c>
      <c r="J42" s="10">
        <v>24919.52</v>
      </c>
      <c r="K42" s="9">
        <v>25590.52</v>
      </c>
      <c r="L42" s="27">
        <f t="shared" si="10"/>
        <v>0.026926682375904513</v>
      </c>
      <c r="M42" s="75">
        <f t="shared" si="11"/>
        <v>671</v>
      </c>
    </row>
    <row r="43" spans="1:13" ht="15">
      <c r="A43" s="4">
        <v>46</v>
      </c>
      <c r="B43" s="23" t="s">
        <v>43</v>
      </c>
      <c r="C43" s="82">
        <v>136931</v>
      </c>
      <c r="D43" s="82">
        <v>150712</v>
      </c>
      <c r="E43" s="82">
        <v>153532</v>
      </c>
      <c r="F43" s="30">
        <f t="shared" si="6"/>
        <v>0.04796383624466767</v>
      </c>
      <c r="G43" s="30">
        <f t="shared" si="7"/>
        <v>0.1212362430713279</v>
      </c>
      <c r="H43" s="9">
        <f t="shared" si="8"/>
        <v>16601</v>
      </c>
      <c r="I43" s="27">
        <f t="shared" si="9"/>
        <v>0.08085900208467278</v>
      </c>
      <c r="J43" s="10">
        <v>150957.5</v>
      </c>
      <c r="K43" s="9">
        <v>153957.6</v>
      </c>
      <c r="L43" s="27">
        <f t="shared" si="10"/>
        <v>0.019873805541294774</v>
      </c>
      <c r="M43" s="75">
        <f t="shared" si="11"/>
        <v>3000.100000000006</v>
      </c>
    </row>
    <row r="44" spans="1:13" ht="15">
      <c r="A44" s="4">
        <v>47</v>
      </c>
      <c r="B44" s="23" t="s">
        <v>44</v>
      </c>
      <c r="C44" s="82">
        <v>382174</v>
      </c>
      <c r="D44" s="82">
        <v>412958</v>
      </c>
      <c r="E44" s="82">
        <v>413880</v>
      </c>
      <c r="F44" s="30">
        <f t="shared" si="6"/>
        <v>0.12929729662183165</v>
      </c>
      <c r="G44" s="30">
        <f t="shared" si="7"/>
        <v>0.08296221093009991</v>
      </c>
      <c r="H44" s="9">
        <f t="shared" si="8"/>
        <v>31706</v>
      </c>
      <c r="I44" s="27">
        <f t="shared" si="9"/>
        <v>0.15443139088588853</v>
      </c>
      <c r="J44" s="10">
        <v>415265.5</v>
      </c>
      <c r="K44" s="9">
        <v>418746.2</v>
      </c>
      <c r="L44" s="27">
        <f t="shared" si="10"/>
        <v>0.008381866540803442</v>
      </c>
      <c r="M44" s="75">
        <f t="shared" si="11"/>
        <v>3480.7000000000116</v>
      </c>
    </row>
    <row r="45" spans="1:13" ht="15">
      <c r="A45" s="4">
        <v>49</v>
      </c>
      <c r="B45" s="23" t="s">
        <v>45</v>
      </c>
      <c r="C45" s="82">
        <v>62563</v>
      </c>
      <c r="D45" s="82">
        <v>63430</v>
      </c>
      <c r="E45" s="82">
        <v>59415</v>
      </c>
      <c r="F45" s="30">
        <f t="shared" si="6"/>
        <v>0.018561416059693938</v>
      </c>
      <c r="G45" s="30">
        <f t="shared" si="7"/>
        <v>-0.05031728018157697</v>
      </c>
      <c r="H45" s="9">
        <f t="shared" si="8"/>
        <v>-3148</v>
      </c>
      <c r="I45" s="27">
        <f t="shared" si="9"/>
        <v>-0.015333060572408285</v>
      </c>
      <c r="J45" s="10">
        <v>62976.42</v>
      </c>
      <c r="K45" s="9">
        <v>58972.06</v>
      </c>
      <c r="L45" s="27">
        <f t="shared" si="10"/>
        <v>-0.06358506882417261</v>
      </c>
      <c r="M45" s="75">
        <f t="shared" si="11"/>
        <v>-4004.3600000000006</v>
      </c>
    </row>
    <row r="46" spans="1:13" ht="15">
      <c r="A46" s="4">
        <v>50</v>
      </c>
      <c r="B46" s="23" t="s">
        <v>46</v>
      </c>
      <c r="C46" s="82">
        <v>1611</v>
      </c>
      <c r="D46" s="82">
        <v>1676</v>
      </c>
      <c r="E46" s="82">
        <v>1639</v>
      </c>
      <c r="F46" s="30">
        <f t="shared" si="6"/>
        <v>0.000512028291203204</v>
      </c>
      <c r="G46" s="30">
        <f t="shared" si="7"/>
        <v>0.01738050900062073</v>
      </c>
      <c r="H46" s="9">
        <f t="shared" si="8"/>
        <v>28</v>
      </c>
      <c r="I46" s="27">
        <f t="shared" si="9"/>
        <v>0.0001363804625245972</v>
      </c>
      <c r="J46" s="10">
        <v>1750.487</v>
      </c>
      <c r="K46" s="9">
        <v>1675.969</v>
      </c>
      <c r="L46" s="27">
        <f t="shared" si="10"/>
        <v>-0.04256986769967445</v>
      </c>
      <c r="M46" s="75">
        <f t="shared" si="11"/>
        <v>-74.51800000000003</v>
      </c>
    </row>
    <row r="47" spans="1:13" ht="15">
      <c r="A47" s="4">
        <v>51</v>
      </c>
      <c r="B47" s="23" t="s">
        <v>47</v>
      </c>
      <c r="C47" s="82">
        <v>7836</v>
      </c>
      <c r="D47" s="82">
        <v>3610</v>
      </c>
      <c r="E47" s="82">
        <v>8708</v>
      </c>
      <c r="F47" s="30">
        <f t="shared" si="6"/>
        <v>0.002720404124342587</v>
      </c>
      <c r="G47" s="30">
        <f t="shared" si="7"/>
        <v>0.11128126595201633</v>
      </c>
      <c r="H47" s="9">
        <f t="shared" si="8"/>
        <v>872</v>
      </c>
      <c r="I47" s="27">
        <f t="shared" si="9"/>
        <v>0.004247277261480313</v>
      </c>
      <c r="J47" s="10">
        <v>3770.012</v>
      </c>
      <c r="K47" s="9">
        <v>6642.009</v>
      </c>
      <c r="L47" s="27">
        <f t="shared" si="10"/>
        <v>0.761800492942728</v>
      </c>
      <c r="M47" s="75">
        <f t="shared" si="11"/>
        <v>2871.997</v>
      </c>
    </row>
    <row r="48" spans="1:13" ht="15">
      <c r="A48" s="4">
        <v>52</v>
      </c>
      <c r="B48" s="23" t="s">
        <v>48</v>
      </c>
      <c r="C48" s="82">
        <v>38302</v>
      </c>
      <c r="D48" s="82">
        <v>40672</v>
      </c>
      <c r="E48" s="82">
        <v>40314</v>
      </c>
      <c r="F48" s="30">
        <f t="shared" si="6"/>
        <v>0.012594208988142749</v>
      </c>
      <c r="G48" s="30">
        <f t="shared" si="7"/>
        <v>0.0525298940003133</v>
      </c>
      <c r="H48" s="9">
        <f t="shared" si="8"/>
        <v>2012</v>
      </c>
      <c r="I48" s="27">
        <f t="shared" si="9"/>
        <v>0.009799910378553198</v>
      </c>
      <c r="J48" s="10">
        <v>41685.68</v>
      </c>
      <c r="K48" s="9">
        <v>41706.71</v>
      </c>
      <c r="L48" s="27">
        <f t="shared" si="10"/>
        <v>0.0005044897912184433</v>
      </c>
      <c r="M48" s="75">
        <f t="shared" si="11"/>
        <v>21.029999999998836</v>
      </c>
    </row>
    <row r="49" spans="1:13" ht="15">
      <c r="A49" s="4">
        <v>53</v>
      </c>
      <c r="B49" s="23" t="s">
        <v>49</v>
      </c>
      <c r="C49" s="82">
        <v>3134</v>
      </c>
      <c r="D49" s="82">
        <v>4114</v>
      </c>
      <c r="E49" s="82">
        <v>4576</v>
      </c>
      <c r="F49" s="30">
        <f t="shared" si="6"/>
        <v>0.001429555497587469</v>
      </c>
      <c r="G49" s="30">
        <f t="shared" si="7"/>
        <v>0.4601148691767709</v>
      </c>
      <c r="H49" s="9">
        <f t="shared" si="8"/>
        <v>1442</v>
      </c>
      <c r="I49" s="27">
        <f t="shared" si="9"/>
        <v>0.007023593820016756</v>
      </c>
      <c r="J49" s="10">
        <v>4198.488</v>
      </c>
      <c r="K49" s="9">
        <v>4524.078</v>
      </c>
      <c r="L49" s="27">
        <f t="shared" si="10"/>
        <v>0.0775493463361096</v>
      </c>
      <c r="M49" s="75">
        <f t="shared" si="11"/>
        <v>325.59000000000015</v>
      </c>
    </row>
    <row r="50" spans="1:13" ht="15">
      <c r="A50" s="4">
        <v>55</v>
      </c>
      <c r="B50" s="23" t="s">
        <v>50</v>
      </c>
      <c r="C50" s="82">
        <v>51128</v>
      </c>
      <c r="D50" s="82">
        <v>59267</v>
      </c>
      <c r="E50" s="82">
        <v>58873</v>
      </c>
      <c r="F50" s="30">
        <f t="shared" si="6"/>
        <v>0.018392093708362554</v>
      </c>
      <c r="G50" s="30">
        <f t="shared" si="7"/>
        <v>0.15148255359098733</v>
      </c>
      <c r="H50" s="9">
        <f t="shared" si="8"/>
        <v>7745</v>
      </c>
      <c r="I50" s="27">
        <f t="shared" si="9"/>
        <v>0.03772381008046447</v>
      </c>
      <c r="J50" s="10">
        <v>82223.47</v>
      </c>
      <c r="K50" s="9">
        <v>83259.7</v>
      </c>
      <c r="L50" s="27">
        <f t="shared" si="10"/>
        <v>0.012602606044235251</v>
      </c>
      <c r="M50" s="75">
        <f t="shared" si="11"/>
        <v>1036.229999999996</v>
      </c>
    </row>
    <row r="51" spans="1:13" ht="15">
      <c r="A51" s="4">
        <v>56</v>
      </c>
      <c r="B51" s="23" t="s">
        <v>51</v>
      </c>
      <c r="C51" s="82">
        <v>113567</v>
      </c>
      <c r="D51" s="82">
        <v>128114</v>
      </c>
      <c r="E51" s="82">
        <v>132782</v>
      </c>
      <c r="F51" s="30">
        <f t="shared" si="6"/>
        <v>0.04148147685329093</v>
      </c>
      <c r="G51" s="30">
        <f t="shared" si="7"/>
        <v>0.16919527679695687</v>
      </c>
      <c r="H51" s="9">
        <f t="shared" si="8"/>
        <v>19215</v>
      </c>
      <c r="I51" s="27">
        <f t="shared" si="9"/>
        <v>0.09359109240750482</v>
      </c>
      <c r="J51" s="10">
        <v>127716</v>
      </c>
      <c r="K51" s="9">
        <v>129845.4</v>
      </c>
      <c r="L51" s="27">
        <f t="shared" si="10"/>
        <v>0.016672930564690363</v>
      </c>
      <c r="M51" s="75">
        <f t="shared" si="11"/>
        <v>2129.399999999994</v>
      </c>
    </row>
    <row r="52" spans="1:13" ht="15">
      <c r="A52" s="4">
        <v>58</v>
      </c>
      <c r="B52" s="23" t="s">
        <v>52</v>
      </c>
      <c r="C52" s="82">
        <v>5671</v>
      </c>
      <c r="D52" s="82">
        <v>5782</v>
      </c>
      <c r="E52" s="82">
        <v>5870</v>
      </c>
      <c r="F52" s="30">
        <f t="shared" si="6"/>
        <v>0.0018338048013195898</v>
      </c>
      <c r="G52" s="30">
        <f t="shared" si="7"/>
        <v>0.03509081290777641</v>
      </c>
      <c r="H52" s="9">
        <f t="shared" si="8"/>
        <v>199</v>
      </c>
      <c r="I52" s="27">
        <f t="shared" si="9"/>
        <v>0.00096927543008553</v>
      </c>
      <c r="J52" s="10">
        <v>5707.992</v>
      </c>
      <c r="K52" s="9">
        <v>5858.859</v>
      </c>
      <c r="L52" s="27">
        <f t="shared" si="10"/>
        <v>0.02643083592268528</v>
      </c>
      <c r="M52" s="75">
        <f t="shared" si="11"/>
        <v>150.8670000000002</v>
      </c>
    </row>
    <row r="53" spans="1:13" ht="15">
      <c r="A53" s="4">
        <v>59</v>
      </c>
      <c r="B53" s="23" t="s">
        <v>53</v>
      </c>
      <c r="C53" s="82">
        <v>7551</v>
      </c>
      <c r="D53" s="82">
        <v>8493</v>
      </c>
      <c r="E53" s="82">
        <v>8344</v>
      </c>
      <c r="F53" s="30">
        <f t="shared" si="6"/>
        <v>0.0026066894824890384</v>
      </c>
      <c r="G53" s="30">
        <f t="shared" si="7"/>
        <v>0.10501920275460204</v>
      </c>
      <c r="H53" s="9">
        <f t="shared" si="8"/>
        <v>793</v>
      </c>
      <c r="I53" s="27">
        <f t="shared" si="9"/>
        <v>0.0038624895279287703</v>
      </c>
      <c r="J53" s="10">
        <v>8287.216</v>
      </c>
      <c r="K53" s="9">
        <v>8304.732</v>
      </c>
      <c r="L53" s="27">
        <f t="shared" si="10"/>
        <v>0.0021136169251531056</v>
      </c>
      <c r="M53" s="75">
        <f t="shared" si="11"/>
        <v>17.51599999999962</v>
      </c>
    </row>
    <row r="54" spans="1:13" ht="15">
      <c r="A54" s="4">
        <v>60</v>
      </c>
      <c r="B54" s="23" t="s">
        <v>54</v>
      </c>
      <c r="C54" s="82">
        <v>2328</v>
      </c>
      <c r="D54" s="82">
        <v>2501</v>
      </c>
      <c r="E54" s="82">
        <v>2594</v>
      </c>
      <c r="F54" s="30">
        <f t="shared" si="6"/>
        <v>0.0008103730246376517</v>
      </c>
      <c r="G54" s="30">
        <f t="shared" si="7"/>
        <v>0.11426116838487972</v>
      </c>
      <c r="H54" s="9">
        <f t="shared" si="8"/>
        <v>266</v>
      </c>
      <c r="I54" s="27">
        <f t="shared" si="9"/>
        <v>0.0012956143939836732</v>
      </c>
      <c r="J54" s="10">
        <v>2519.427</v>
      </c>
      <c r="K54" s="9">
        <v>2579.151</v>
      </c>
      <c r="L54" s="27">
        <f t="shared" si="10"/>
        <v>0.023705390154189702</v>
      </c>
      <c r="M54" s="75">
        <f t="shared" si="11"/>
        <v>59.723999999999705</v>
      </c>
    </row>
    <row r="55" spans="1:13" ht="15">
      <c r="A55" s="4">
        <v>61</v>
      </c>
      <c r="B55" s="23" t="s">
        <v>55</v>
      </c>
      <c r="C55" s="82">
        <v>6595</v>
      </c>
      <c r="D55" s="82">
        <v>7200</v>
      </c>
      <c r="E55" s="82">
        <v>7081</v>
      </c>
      <c r="F55" s="30">
        <f t="shared" si="6"/>
        <v>0.0022121246674862037</v>
      </c>
      <c r="G55" s="30">
        <f t="shared" si="7"/>
        <v>0.07369219105382865</v>
      </c>
      <c r="H55" s="9">
        <f t="shared" si="8"/>
        <v>486</v>
      </c>
      <c r="I55" s="27">
        <f t="shared" si="9"/>
        <v>0.002367175170962651</v>
      </c>
      <c r="J55" s="10">
        <v>6943.094</v>
      </c>
      <c r="K55" s="9">
        <v>6632.449</v>
      </c>
      <c r="L55" s="27">
        <f t="shared" si="10"/>
        <v>-0.04474158062673506</v>
      </c>
      <c r="M55" s="75">
        <f t="shared" si="11"/>
        <v>-310.64500000000044</v>
      </c>
    </row>
    <row r="56" spans="1:13" ht="15">
      <c r="A56" s="4">
        <v>62</v>
      </c>
      <c r="B56" s="23" t="s">
        <v>56</v>
      </c>
      <c r="C56" s="82">
        <v>16531</v>
      </c>
      <c r="D56" s="82">
        <v>18346</v>
      </c>
      <c r="E56" s="82">
        <v>19449</v>
      </c>
      <c r="F56" s="30">
        <f t="shared" si="6"/>
        <v>0.006075923267608978</v>
      </c>
      <c r="G56" s="30">
        <f t="shared" si="7"/>
        <v>0.17651684713568447</v>
      </c>
      <c r="H56" s="9">
        <f t="shared" si="8"/>
        <v>2918</v>
      </c>
      <c r="I56" s="27">
        <f t="shared" si="9"/>
        <v>0.014212792487384808</v>
      </c>
      <c r="J56" s="10">
        <v>18674.56</v>
      </c>
      <c r="K56" s="9">
        <v>19545.4</v>
      </c>
      <c r="L56" s="27">
        <f t="shared" si="10"/>
        <v>0.04663242400356421</v>
      </c>
      <c r="M56" s="75">
        <f t="shared" si="11"/>
        <v>870.8400000000001</v>
      </c>
    </row>
    <row r="57" spans="1:13" ht="15">
      <c r="A57" s="4">
        <v>63</v>
      </c>
      <c r="B57" s="23" t="s">
        <v>57</v>
      </c>
      <c r="C57" s="82">
        <v>32270</v>
      </c>
      <c r="D57" s="82">
        <v>29451</v>
      </c>
      <c r="E57" s="82">
        <v>32339</v>
      </c>
      <c r="F57" s="30">
        <f t="shared" si="6"/>
        <v>0.010102796161818434</v>
      </c>
      <c r="G57" s="30">
        <f t="shared" si="7"/>
        <v>0.002138208862720793</v>
      </c>
      <c r="H57" s="9">
        <f t="shared" si="8"/>
        <v>69</v>
      </c>
      <c r="I57" s="27">
        <f t="shared" si="9"/>
        <v>0.00033608042550704306</v>
      </c>
      <c r="J57" s="10">
        <v>30396.21</v>
      </c>
      <c r="K57" s="9">
        <v>30535.47</v>
      </c>
      <c r="L57" s="27">
        <f t="shared" si="10"/>
        <v>0.004581492232090844</v>
      </c>
      <c r="M57" s="75">
        <f t="shared" si="11"/>
        <v>139.26000000000204</v>
      </c>
    </row>
    <row r="58" spans="1:13" ht="15">
      <c r="A58" s="4">
        <v>64</v>
      </c>
      <c r="B58" s="23" t="s">
        <v>58</v>
      </c>
      <c r="C58" s="82">
        <v>39314</v>
      </c>
      <c r="D58" s="82">
        <v>42618</v>
      </c>
      <c r="E58" s="82">
        <v>43001</v>
      </c>
      <c r="F58" s="30">
        <f t="shared" si="6"/>
        <v>0.013433635478968258</v>
      </c>
      <c r="G58" s="30">
        <f t="shared" si="7"/>
        <v>0.09378338505367045</v>
      </c>
      <c r="H58" s="9">
        <f t="shared" si="8"/>
        <v>3687</v>
      </c>
      <c r="I58" s="27">
        <f t="shared" si="9"/>
        <v>0.01795838447600678</v>
      </c>
      <c r="J58" s="10">
        <v>42767.31</v>
      </c>
      <c r="K58" s="9">
        <v>43148.26</v>
      </c>
      <c r="L58" s="27">
        <f t="shared" si="10"/>
        <v>0.008907504353208195</v>
      </c>
      <c r="M58" s="75">
        <f t="shared" si="11"/>
        <v>380.95000000000437</v>
      </c>
    </row>
    <row r="59" spans="1:13" ht="15">
      <c r="A59" s="4">
        <v>65</v>
      </c>
      <c r="B59" s="23" t="s">
        <v>59</v>
      </c>
      <c r="C59" s="82">
        <v>12820</v>
      </c>
      <c r="D59" s="82">
        <v>13699</v>
      </c>
      <c r="E59" s="82">
        <v>13704</v>
      </c>
      <c r="F59" s="30">
        <f t="shared" si="6"/>
        <v>0.0042811688240687665</v>
      </c>
      <c r="G59" s="30">
        <f t="shared" si="7"/>
        <v>0.06895475819032762</v>
      </c>
      <c r="H59" s="9">
        <f t="shared" si="8"/>
        <v>884</v>
      </c>
      <c r="I59" s="27">
        <f t="shared" si="9"/>
        <v>0.004305726031133711</v>
      </c>
      <c r="J59" s="10">
        <v>13661.56</v>
      </c>
      <c r="K59" s="9">
        <v>13605.6</v>
      </c>
      <c r="L59" s="27">
        <f t="shared" si="10"/>
        <v>-0.004096164713253767</v>
      </c>
      <c r="M59" s="75">
        <f t="shared" si="11"/>
        <v>-55.95999999999913</v>
      </c>
    </row>
    <row r="60" spans="1:13" ht="15">
      <c r="A60" s="4">
        <v>66</v>
      </c>
      <c r="B60" s="23" t="s">
        <v>60</v>
      </c>
      <c r="C60" s="82">
        <v>20139</v>
      </c>
      <c r="D60" s="82">
        <v>21710</v>
      </c>
      <c r="E60" s="82">
        <v>21947</v>
      </c>
      <c r="F60" s="30">
        <f t="shared" si="6"/>
        <v>0.0068563056174720674</v>
      </c>
      <c r="G60" s="30">
        <f t="shared" si="7"/>
        <v>0.08977605640796464</v>
      </c>
      <c r="H60" s="9">
        <f t="shared" si="8"/>
        <v>1808</v>
      </c>
      <c r="I60" s="27">
        <f t="shared" si="9"/>
        <v>0.008806281294445419</v>
      </c>
      <c r="J60" s="10">
        <v>21696.57</v>
      </c>
      <c r="K60" s="9">
        <v>22042.42</v>
      </c>
      <c r="L60" s="27">
        <f t="shared" si="10"/>
        <v>0.015940307615443294</v>
      </c>
      <c r="M60" s="75">
        <f t="shared" si="11"/>
        <v>345.84999999999854</v>
      </c>
    </row>
    <row r="61" spans="1:13" ht="15">
      <c r="A61" s="4">
        <v>68</v>
      </c>
      <c r="B61" s="23" t="s">
        <v>61</v>
      </c>
      <c r="C61" s="82">
        <v>10652</v>
      </c>
      <c r="D61" s="82">
        <v>13427</v>
      </c>
      <c r="E61" s="82">
        <v>13896</v>
      </c>
      <c r="F61" s="30">
        <f t="shared" si="6"/>
        <v>0.004341150173617891</v>
      </c>
      <c r="G61" s="30">
        <f t="shared" si="7"/>
        <v>0.3045437476530229</v>
      </c>
      <c r="H61" s="9">
        <f t="shared" si="8"/>
        <v>3244</v>
      </c>
      <c r="I61" s="27">
        <f t="shared" si="9"/>
        <v>0.015800650729635473</v>
      </c>
      <c r="J61" s="10">
        <v>13490.52</v>
      </c>
      <c r="K61" s="9">
        <v>13818.8</v>
      </c>
      <c r="L61" s="27">
        <f t="shared" si="10"/>
        <v>0.024334125000370542</v>
      </c>
      <c r="M61" s="75">
        <f t="shared" si="11"/>
        <v>328.27999999999884</v>
      </c>
    </row>
    <row r="62" spans="1:13" ht="15">
      <c r="A62" s="4">
        <v>69</v>
      </c>
      <c r="B62" s="23" t="s">
        <v>62</v>
      </c>
      <c r="C62" s="82">
        <v>65238</v>
      </c>
      <c r="D62" s="82">
        <v>68758</v>
      </c>
      <c r="E62" s="82">
        <v>69298</v>
      </c>
      <c r="F62" s="30">
        <f t="shared" si="6"/>
        <v>0.02164889354716268</v>
      </c>
      <c r="G62" s="30">
        <f t="shared" si="7"/>
        <v>0.0622336674944051</v>
      </c>
      <c r="H62" s="9">
        <f t="shared" si="8"/>
        <v>4060</v>
      </c>
      <c r="I62" s="27">
        <f t="shared" si="9"/>
        <v>0.019775167066066593</v>
      </c>
      <c r="J62" s="10">
        <v>68711.01</v>
      </c>
      <c r="K62" s="9">
        <v>68987.48</v>
      </c>
      <c r="L62" s="27">
        <f t="shared" si="10"/>
        <v>0.0040236637476294005</v>
      </c>
      <c r="M62" s="75">
        <f t="shared" si="11"/>
        <v>276.47000000000116</v>
      </c>
    </row>
    <row r="63" spans="1:13" ht="15">
      <c r="A63" s="4">
        <v>70</v>
      </c>
      <c r="B63" s="23" t="s">
        <v>63</v>
      </c>
      <c r="C63" s="82">
        <v>93654</v>
      </c>
      <c r="D63" s="82">
        <v>91266</v>
      </c>
      <c r="E63" s="82">
        <v>90935</v>
      </c>
      <c r="F63" s="30">
        <f t="shared" si="6"/>
        <v>0.02840835427734189</v>
      </c>
      <c r="G63" s="30">
        <f t="shared" si="7"/>
        <v>-0.029032395840006834</v>
      </c>
      <c r="H63" s="9">
        <f t="shared" si="8"/>
        <v>-2719</v>
      </c>
      <c r="I63" s="27">
        <f t="shared" si="9"/>
        <v>-0.013243517057299278</v>
      </c>
      <c r="J63" s="10">
        <v>91344.38</v>
      </c>
      <c r="K63" s="9">
        <v>92342.13</v>
      </c>
      <c r="L63" s="27">
        <f t="shared" si="10"/>
        <v>0.010922948954276113</v>
      </c>
      <c r="M63" s="75">
        <f t="shared" si="11"/>
        <v>997.75</v>
      </c>
    </row>
    <row r="64" spans="1:13" ht="15">
      <c r="A64" s="4">
        <v>71</v>
      </c>
      <c r="B64" s="23" t="s">
        <v>64</v>
      </c>
      <c r="C64" s="82">
        <v>37476</v>
      </c>
      <c r="D64" s="82">
        <v>39128</v>
      </c>
      <c r="E64" s="82">
        <v>39557</v>
      </c>
      <c r="F64" s="30">
        <f t="shared" si="6"/>
        <v>0.012357720021430837</v>
      </c>
      <c r="G64" s="30">
        <f t="shared" si="7"/>
        <v>0.05552887181129256</v>
      </c>
      <c r="H64" s="9">
        <f t="shared" si="8"/>
        <v>2081</v>
      </c>
      <c r="I64" s="27">
        <f t="shared" si="9"/>
        <v>0.010135990804060241</v>
      </c>
      <c r="J64" s="10">
        <v>39283.25</v>
      </c>
      <c r="K64" s="9">
        <v>39385.62</v>
      </c>
      <c r="L64" s="27">
        <f t="shared" si="10"/>
        <v>0.0026059452820223028</v>
      </c>
      <c r="M64" s="75">
        <f t="shared" si="11"/>
        <v>102.37000000000262</v>
      </c>
    </row>
    <row r="65" spans="1:13" ht="15">
      <c r="A65" s="4">
        <v>72</v>
      </c>
      <c r="B65" s="23" t="s">
        <v>65</v>
      </c>
      <c r="C65" s="82">
        <v>2860</v>
      </c>
      <c r="D65" s="82">
        <v>3327</v>
      </c>
      <c r="E65" s="82">
        <v>3329</v>
      </c>
      <c r="F65" s="30">
        <f t="shared" si="6"/>
        <v>0.0010399891283803943</v>
      </c>
      <c r="G65" s="30">
        <f t="shared" si="7"/>
        <v>0.16398601398601398</v>
      </c>
      <c r="H65" s="9">
        <f t="shared" si="8"/>
        <v>469</v>
      </c>
      <c r="I65" s="27">
        <f t="shared" si="9"/>
        <v>0.002284372747287003</v>
      </c>
      <c r="J65" s="10">
        <v>3399.12</v>
      </c>
      <c r="K65" s="9">
        <v>3288.266</v>
      </c>
      <c r="L65" s="27">
        <f t="shared" si="10"/>
        <v>-0.03261255854456442</v>
      </c>
      <c r="M65" s="75">
        <f t="shared" si="11"/>
        <v>-110.85399999999981</v>
      </c>
    </row>
    <row r="66" spans="1:13" ht="15">
      <c r="A66" s="4">
        <v>73</v>
      </c>
      <c r="B66" s="23" t="s">
        <v>66</v>
      </c>
      <c r="C66" s="82">
        <v>22947</v>
      </c>
      <c r="D66" s="82">
        <v>25140</v>
      </c>
      <c r="E66" s="82">
        <v>24422</v>
      </c>
      <c r="F66" s="30">
        <f aca="true" t="shared" si="12" ref="F66:F97">E66/$E$90</f>
        <v>0.007629502701503752</v>
      </c>
      <c r="G66" s="30">
        <f aca="true" t="shared" si="13" ref="G66:G89">(E66-C66)/C66</f>
        <v>0.0642785549309278</v>
      </c>
      <c r="H66" s="9">
        <f aca="true" t="shared" si="14" ref="H66:H89">E66-C66</f>
        <v>1475</v>
      </c>
      <c r="I66" s="27">
        <f aca="true" t="shared" si="15" ref="I66:I97">H66/$H$90</f>
        <v>0.007184327936563602</v>
      </c>
      <c r="J66" s="10">
        <v>24876.31</v>
      </c>
      <c r="K66" s="9">
        <v>25225.94</v>
      </c>
      <c r="L66" s="27">
        <f aca="true" t="shared" si="16" ref="L66:L97">(K66-J66)/J66</f>
        <v>0.014054737217858973</v>
      </c>
      <c r="M66" s="75">
        <f aca="true" t="shared" si="17" ref="M66:M89">K66-J66</f>
        <v>349.6299999999974</v>
      </c>
    </row>
    <row r="67" spans="1:13" ht="15">
      <c r="A67" s="4">
        <v>74</v>
      </c>
      <c r="B67" s="23" t="s">
        <v>67</v>
      </c>
      <c r="C67" s="82">
        <v>5695</v>
      </c>
      <c r="D67" s="82">
        <v>6801</v>
      </c>
      <c r="E67" s="82">
        <v>7176</v>
      </c>
      <c r="F67" s="30">
        <f t="shared" si="12"/>
        <v>0.002241802939398531</v>
      </c>
      <c r="G67" s="30">
        <f t="shared" si="13"/>
        <v>0.26005267778753294</v>
      </c>
      <c r="H67" s="9">
        <f t="shared" si="14"/>
        <v>1481</v>
      </c>
      <c r="I67" s="27">
        <f t="shared" si="15"/>
        <v>0.007213552321390301</v>
      </c>
      <c r="J67" s="10">
        <v>6916.53</v>
      </c>
      <c r="K67" s="9">
        <v>7267.377</v>
      </c>
      <c r="L67" s="27">
        <f t="shared" si="16"/>
        <v>0.05072586976417375</v>
      </c>
      <c r="M67" s="75">
        <f t="shared" si="17"/>
        <v>350.84700000000066</v>
      </c>
    </row>
    <row r="68" spans="1:13" ht="15">
      <c r="A68" s="4">
        <v>75</v>
      </c>
      <c r="B68" s="23" t="s">
        <v>68</v>
      </c>
      <c r="C68" s="82">
        <v>3595</v>
      </c>
      <c r="D68" s="82">
        <v>2540</v>
      </c>
      <c r="E68" s="82">
        <v>2283</v>
      </c>
      <c r="F68" s="30">
        <f t="shared" si="12"/>
        <v>0.0007132157344825593</v>
      </c>
      <c r="G68" s="30">
        <f t="shared" si="13"/>
        <v>-0.36495132127955493</v>
      </c>
      <c r="H68" s="9">
        <f t="shared" si="14"/>
        <v>-1312</v>
      </c>
      <c r="I68" s="27">
        <f t="shared" si="15"/>
        <v>-0.006390398815438268</v>
      </c>
      <c r="J68" s="10">
        <v>2655.38</v>
      </c>
      <c r="K68" s="9">
        <v>2360.156</v>
      </c>
      <c r="L68" s="27">
        <f t="shared" si="16"/>
        <v>-0.11117956751952646</v>
      </c>
      <c r="M68" s="75">
        <f t="shared" si="17"/>
        <v>-295.22400000000016</v>
      </c>
    </row>
    <row r="69" spans="1:13" ht="15">
      <c r="A69" s="4">
        <v>77</v>
      </c>
      <c r="B69" s="23" t="s">
        <v>69</v>
      </c>
      <c r="C69" s="82">
        <v>6161</v>
      </c>
      <c r="D69" s="82">
        <v>6324</v>
      </c>
      <c r="E69" s="82">
        <v>6157</v>
      </c>
      <c r="F69" s="30">
        <f t="shared" si="12"/>
        <v>0.0019234644227810415</v>
      </c>
      <c r="G69" s="30">
        <f t="shared" si="13"/>
        <v>-0.0006492452523940919</v>
      </c>
      <c r="H69" s="9">
        <f t="shared" si="14"/>
        <v>-4</v>
      </c>
      <c r="I69" s="27">
        <f t="shared" si="15"/>
        <v>-1.94829232177996E-05</v>
      </c>
      <c r="J69" s="10">
        <v>6287.399</v>
      </c>
      <c r="K69" s="9">
        <v>6253.939</v>
      </c>
      <c r="L69" s="27">
        <f t="shared" si="16"/>
        <v>-0.005321755466767742</v>
      </c>
      <c r="M69" s="75">
        <f t="shared" si="17"/>
        <v>-33.460000000000036</v>
      </c>
    </row>
    <row r="70" spans="1:13" ht="15">
      <c r="A70" s="4">
        <v>78</v>
      </c>
      <c r="B70" s="23" t="s">
        <v>70</v>
      </c>
      <c r="C70" s="82">
        <v>5265</v>
      </c>
      <c r="D70" s="82">
        <v>5916</v>
      </c>
      <c r="E70" s="82">
        <v>6199</v>
      </c>
      <c r="F70" s="30">
        <f t="shared" si="12"/>
        <v>0.0019365853429949124</v>
      </c>
      <c r="G70" s="30">
        <f t="shared" si="13"/>
        <v>0.17739791073124406</v>
      </c>
      <c r="H70" s="9">
        <f t="shared" si="14"/>
        <v>934</v>
      </c>
      <c r="I70" s="27">
        <f t="shared" si="15"/>
        <v>0.004549262571356206</v>
      </c>
      <c r="J70" s="10">
        <v>5963.216</v>
      </c>
      <c r="K70" s="9">
        <v>6513.104</v>
      </c>
      <c r="L70" s="27">
        <f t="shared" si="16"/>
        <v>0.0922133291834473</v>
      </c>
      <c r="M70" s="75">
        <f t="shared" si="17"/>
        <v>549.8879999999999</v>
      </c>
    </row>
    <row r="71" spans="1:13" ht="15">
      <c r="A71" s="4">
        <v>79</v>
      </c>
      <c r="B71" s="23" t="s">
        <v>71</v>
      </c>
      <c r="C71" s="82">
        <v>18057</v>
      </c>
      <c r="D71" s="82">
        <v>18045</v>
      </c>
      <c r="E71" s="82">
        <v>17892</v>
      </c>
      <c r="F71" s="30">
        <f t="shared" si="12"/>
        <v>0.005589512011109046</v>
      </c>
      <c r="G71" s="30">
        <f t="shared" si="13"/>
        <v>-0.009137730520019937</v>
      </c>
      <c r="H71" s="9">
        <f t="shared" si="14"/>
        <v>-165</v>
      </c>
      <c r="I71" s="27">
        <f t="shared" si="15"/>
        <v>-0.0008036705827342334</v>
      </c>
      <c r="J71" s="10">
        <v>19654.27</v>
      </c>
      <c r="K71" s="9">
        <v>19538.3</v>
      </c>
      <c r="L71" s="27">
        <f t="shared" si="16"/>
        <v>-0.005900498975540743</v>
      </c>
      <c r="M71" s="75">
        <f t="shared" si="17"/>
        <v>-115.97000000000116</v>
      </c>
    </row>
    <row r="72" spans="1:13" ht="15">
      <c r="A72" s="4">
        <v>80</v>
      </c>
      <c r="B72" s="23" t="s">
        <v>72</v>
      </c>
      <c r="C72" s="82">
        <v>22955</v>
      </c>
      <c r="D72" s="82">
        <v>25482</v>
      </c>
      <c r="E72" s="82">
        <v>25936</v>
      </c>
      <c r="F72" s="30">
        <f t="shared" si="12"/>
        <v>0.008102480634927578</v>
      </c>
      <c r="G72" s="30">
        <f t="shared" si="13"/>
        <v>0.12986277499455456</v>
      </c>
      <c r="H72" s="9">
        <f t="shared" si="14"/>
        <v>2981</v>
      </c>
      <c r="I72" s="27">
        <f t="shared" si="15"/>
        <v>0.01451964852806515</v>
      </c>
      <c r="J72" s="10">
        <v>25758.48</v>
      </c>
      <c r="K72" s="9">
        <v>25944.42</v>
      </c>
      <c r="L72" s="27">
        <f t="shared" si="16"/>
        <v>0.007218593643724268</v>
      </c>
      <c r="M72" s="75">
        <f t="shared" si="17"/>
        <v>185.9399999999987</v>
      </c>
    </row>
    <row r="73" spans="1:13" ht="15">
      <c r="A73" s="4">
        <v>81</v>
      </c>
      <c r="B73" s="23" t="s">
        <v>73</v>
      </c>
      <c r="C73" s="82">
        <v>89541</v>
      </c>
      <c r="D73" s="82">
        <v>117140</v>
      </c>
      <c r="E73" s="82">
        <v>141670</v>
      </c>
      <c r="F73" s="30">
        <f t="shared" si="12"/>
        <v>0.04425811349283582</v>
      </c>
      <c r="G73" s="30">
        <f t="shared" si="13"/>
        <v>0.5821802302855675</v>
      </c>
      <c r="H73" s="9">
        <f t="shared" si="14"/>
        <v>52129</v>
      </c>
      <c r="I73" s="27">
        <f t="shared" si="15"/>
        <v>0.25390632610516883</v>
      </c>
      <c r="J73" s="10">
        <v>114007.1</v>
      </c>
      <c r="K73" s="9">
        <v>121422.7</v>
      </c>
      <c r="L73" s="27">
        <f t="shared" si="16"/>
        <v>0.06504507175430294</v>
      </c>
      <c r="M73" s="75">
        <f t="shared" si="17"/>
        <v>7415.599999999991</v>
      </c>
    </row>
    <row r="74" spans="1:13" ht="15">
      <c r="A74" s="4">
        <v>82</v>
      </c>
      <c r="B74" s="23" t="s">
        <v>74</v>
      </c>
      <c r="C74" s="82">
        <v>119864</v>
      </c>
      <c r="D74" s="82">
        <v>135519</v>
      </c>
      <c r="E74" s="82">
        <v>138210</v>
      </c>
      <c r="F74" s="30">
        <f t="shared" si="12"/>
        <v>0.04317719958950264</v>
      </c>
      <c r="G74" s="30">
        <f t="shared" si="13"/>
        <v>0.1530567977040646</v>
      </c>
      <c r="H74" s="9">
        <f t="shared" si="14"/>
        <v>18346</v>
      </c>
      <c r="I74" s="27">
        <f t="shared" si="15"/>
        <v>0.08935842733843787</v>
      </c>
      <c r="J74" s="10">
        <v>140003.7</v>
      </c>
      <c r="K74" s="9">
        <v>143019.3</v>
      </c>
      <c r="L74" s="27">
        <f t="shared" si="16"/>
        <v>0.021539430743615893</v>
      </c>
      <c r="M74" s="75">
        <f t="shared" si="17"/>
        <v>3015.5999999999767</v>
      </c>
    </row>
    <row r="75" spans="1:13" ht="15">
      <c r="A75" s="4">
        <v>84</v>
      </c>
      <c r="B75" s="23" t="s">
        <v>75</v>
      </c>
      <c r="C75" s="82">
        <v>686</v>
      </c>
      <c r="D75" s="82">
        <v>666</v>
      </c>
      <c r="E75" s="82">
        <v>652</v>
      </c>
      <c r="F75" s="30">
        <f t="shared" si="12"/>
        <v>0.00020368666617723551</v>
      </c>
      <c r="G75" s="30">
        <f t="shared" si="13"/>
        <v>-0.04956268221574344</v>
      </c>
      <c r="H75" s="9">
        <f t="shared" si="14"/>
        <v>-34</v>
      </c>
      <c r="I75" s="27">
        <f t="shared" si="15"/>
        <v>-0.0001656048473512966</v>
      </c>
      <c r="J75" s="10">
        <v>672.5368</v>
      </c>
      <c r="K75" s="9">
        <v>670.7475</v>
      </c>
      <c r="L75" s="27">
        <f t="shared" si="16"/>
        <v>-0.0026605235579674237</v>
      </c>
      <c r="M75" s="75">
        <f t="shared" si="17"/>
        <v>-1.7893000000000256</v>
      </c>
    </row>
    <row r="76" spans="1:13" ht="15">
      <c r="A76" s="4">
        <v>85</v>
      </c>
      <c r="B76" s="23" t="s">
        <v>76</v>
      </c>
      <c r="C76" s="82">
        <v>275565</v>
      </c>
      <c r="D76" s="82">
        <v>290056</v>
      </c>
      <c r="E76" s="82">
        <v>286336</v>
      </c>
      <c r="F76" s="30">
        <f t="shared" si="12"/>
        <v>0.08945218596092777</v>
      </c>
      <c r="G76" s="30">
        <f t="shared" si="13"/>
        <v>0.03908696677734836</v>
      </c>
      <c r="H76" s="9">
        <f t="shared" si="14"/>
        <v>10771</v>
      </c>
      <c r="I76" s="27">
        <f t="shared" si="15"/>
        <v>0.05246264149472987</v>
      </c>
      <c r="J76" s="10">
        <v>283606.4</v>
      </c>
      <c r="K76" s="9">
        <v>284135.6</v>
      </c>
      <c r="L76" s="27">
        <f t="shared" si="16"/>
        <v>0.001865966353368448</v>
      </c>
      <c r="M76" s="75">
        <f t="shared" si="17"/>
        <v>529.1999999999534</v>
      </c>
    </row>
    <row r="77" spans="1:13" ht="15">
      <c r="A77" s="4">
        <v>86</v>
      </c>
      <c r="B77" s="23" t="s">
        <v>77</v>
      </c>
      <c r="C77" s="82">
        <v>159738</v>
      </c>
      <c r="D77" s="82">
        <v>149455</v>
      </c>
      <c r="E77" s="82">
        <v>149430</v>
      </c>
      <c r="F77" s="30">
        <f t="shared" si="12"/>
        <v>0.046682359703779604</v>
      </c>
      <c r="G77" s="30">
        <f t="shared" si="13"/>
        <v>-0.06453066897043909</v>
      </c>
      <c r="H77" s="9">
        <f t="shared" si="14"/>
        <v>-10308</v>
      </c>
      <c r="I77" s="27">
        <f t="shared" si="15"/>
        <v>-0.05020749313226957</v>
      </c>
      <c r="J77" s="10">
        <v>149965</v>
      </c>
      <c r="K77" s="9">
        <v>149655.9</v>
      </c>
      <c r="L77" s="27">
        <f t="shared" si="16"/>
        <v>-0.002061147601106964</v>
      </c>
      <c r="M77" s="75">
        <f t="shared" si="17"/>
        <v>-309.1000000000058</v>
      </c>
    </row>
    <row r="78" spans="1:13" ht="15">
      <c r="A78" s="4">
        <v>87</v>
      </c>
      <c r="B78" s="23" t="s">
        <v>78</v>
      </c>
      <c r="C78" s="82">
        <v>12640</v>
      </c>
      <c r="D78" s="82">
        <v>11640</v>
      </c>
      <c r="E78" s="82">
        <v>12271</v>
      </c>
      <c r="F78" s="30">
        <f t="shared" si="12"/>
        <v>0.003833495522485977</v>
      </c>
      <c r="G78" s="30">
        <f t="shared" si="13"/>
        <v>-0.029193037974683544</v>
      </c>
      <c r="H78" s="9">
        <f t="shared" si="14"/>
        <v>-369</v>
      </c>
      <c r="I78" s="27">
        <f t="shared" si="15"/>
        <v>-0.001797299666842013</v>
      </c>
      <c r="J78" s="10">
        <v>11865.17</v>
      </c>
      <c r="K78" s="9">
        <v>12064.86</v>
      </c>
      <c r="L78" s="27">
        <f t="shared" si="16"/>
        <v>0.01682993164025467</v>
      </c>
      <c r="M78" s="75">
        <f t="shared" si="17"/>
        <v>199.6900000000005</v>
      </c>
    </row>
    <row r="79" spans="1:13" ht="15">
      <c r="A79" s="4">
        <v>88</v>
      </c>
      <c r="B79" s="23" t="s">
        <v>79</v>
      </c>
      <c r="C79" s="82">
        <v>20945</v>
      </c>
      <c r="D79" s="82">
        <v>22777</v>
      </c>
      <c r="E79" s="82">
        <v>24202</v>
      </c>
      <c r="F79" s="30">
        <f t="shared" si="12"/>
        <v>0.007560774071812046</v>
      </c>
      <c r="G79" s="30">
        <f t="shared" si="13"/>
        <v>0.1555025065648126</v>
      </c>
      <c r="H79" s="9">
        <f t="shared" si="14"/>
        <v>3257</v>
      </c>
      <c r="I79" s="27">
        <f t="shared" si="15"/>
        <v>0.015863970230093324</v>
      </c>
      <c r="J79" s="10">
        <v>22554.91</v>
      </c>
      <c r="K79" s="9">
        <v>23566.89</v>
      </c>
      <c r="L79" s="27">
        <f t="shared" si="16"/>
        <v>0.044867392510100884</v>
      </c>
      <c r="M79" s="75">
        <f t="shared" si="17"/>
        <v>1011.9799999999996</v>
      </c>
    </row>
    <row r="80" spans="1:13" ht="15">
      <c r="A80" s="4">
        <v>90</v>
      </c>
      <c r="B80" s="23" t="s">
        <v>80</v>
      </c>
      <c r="C80" s="82">
        <v>4070</v>
      </c>
      <c r="D80" s="82">
        <v>4449</v>
      </c>
      <c r="E80" s="82">
        <v>4178</v>
      </c>
      <c r="F80" s="30">
        <f t="shared" si="12"/>
        <v>0.0013052191584179294</v>
      </c>
      <c r="G80" s="30">
        <f t="shared" si="13"/>
        <v>0.026535626535626536</v>
      </c>
      <c r="H80" s="9">
        <f t="shared" si="14"/>
        <v>108</v>
      </c>
      <c r="I80" s="27">
        <f t="shared" si="15"/>
        <v>0.0005260389268805891</v>
      </c>
      <c r="J80" s="10">
        <v>4451.692</v>
      </c>
      <c r="K80" s="9">
        <v>4383.583</v>
      </c>
      <c r="L80" s="27">
        <f t="shared" si="16"/>
        <v>-0.01529957598144714</v>
      </c>
      <c r="M80" s="75">
        <f t="shared" si="17"/>
        <v>-68.10900000000038</v>
      </c>
    </row>
    <row r="81" spans="1:13" ht="15">
      <c r="A81" s="4">
        <v>91</v>
      </c>
      <c r="B81" s="23" t="s">
        <v>81</v>
      </c>
      <c r="C81" s="82">
        <v>587</v>
      </c>
      <c r="D81" s="82">
        <v>820</v>
      </c>
      <c r="E81" s="82">
        <v>811</v>
      </c>
      <c r="F81" s="30">
        <f t="shared" si="12"/>
        <v>0.0002533587212726043</v>
      </c>
      <c r="G81" s="30">
        <f t="shared" si="13"/>
        <v>0.38160136286201024</v>
      </c>
      <c r="H81" s="9">
        <f t="shared" si="14"/>
        <v>224</v>
      </c>
      <c r="I81" s="27">
        <f t="shared" si="15"/>
        <v>0.0010910437001967776</v>
      </c>
      <c r="J81" s="10">
        <v>742.639</v>
      </c>
      <c r="K81" s="9">
        <v>823.8878</v>
      </c>
      <c r="L81" s="27">
        <f t="shared" si="16"/>
        <v>0.10940551196476345</v>
      </c>
      <c r="M81" s="75">
        <f t="shared" si="17"/>
        <v>81.24879999999996</v>
      </c>
    </row>
    <row r="82" spans="1:13" ht="15">
      <c r="A82" s="4">
        <v>92</v>
      </c>
      <c r="B82" s="23" t="s">
        <v>82</v>
      </c>
      <c r="C82" s="82">
        <v>3229</v>
      </c>
      <c r="D82" s="82">
        <v>3311</v>
      </c>
      <c r="E82" s="82">
        <v>3215</v>
      </c>
      <c r="F82" s="30">
        <f t="shared" si="12"/>
        <v>0.0010043752020856016</v>
      </c>
      <c r="G82" s="30">
        <f t="shared" si="13"/>
        <v>-0.004335707649427067</v>
      </c>
      <c r="H82" s="9">
        <f t="shared" si="14"/>
        <v>-14</v>
      </c>
      <c r="I82" s="27">
        <f t="shared" si="15"/>
        <v>-6.81902312622986E-05</v>
      </c>
      <c r="J82" s="10">
        <v>3289.958</v>
      </c>
      <c r="K82" s="9">
        <v>3256.06</v>
      </c>
      <c r="L82" s="27">
        <f t="shared" si="16"/>
        <v>-0.010303474998769022</v>
      </c>
      <c r="M82" s="75">
        <f t="shared" si="17"/>
        <v>-33.89800000000014</v>
      </c>
    </row>
    <row r="83" spans="1:13" ht="15">
      <c r="A83" s="4">
        <v>93</v>
      </c>
      <c r="B83" s="23" t="s">
        <v>83</v>
      </c>
      <c r="C83" s="82">
        <v>14730</v>
      </c>
      <c r="D83" s="82">
        <v>16957</v>
      </c>
      <c r="E83" s="82">
        <v>16897</v>
      </c>
      <c r="F83" s="30">
        <f t="shared" si="12"/>
        <v>0.0052786711631851975</v>
      </c>
      <c r="G83" s="30">
        <f t="shared" si="13"/>
        <v>0.14711473183978277</v>
      </c>
      <c r="H83" s="9">
        <f t="shared" si="14"/>
        <v>2167</v>
      </c>
      <c r="I83" s="27">
        <f t="shared" si="15"/>
        <v>0.010554873653242933</v>
      </c>
      <c r="J83" s="10">
        <v>17283.61</v>
      </c>
      <c r="K83" s="9">
        <v>17243.88</v>
      </c>
      <c r="L83" s="27">
        <f t="shared" si="16"/>
        <v>-0.002298709586712473</v>
      </c>
      <c r="M83" s="75">
        <f t="shared" si="17"/>
        <v>-39.72999999999956</v>
      </c>
    </row>
    <row r="84" spans="1:13" ht="15">
      <c r="A84" s="4">
        <v>94</v>
      </c>
      <c r="B84" s="23" t="s">
        <v>84</v>
      </c>
      <c r="C84" s="82">
        <v>14475</v>
      </c>
      <c r="D84" s="82">
        <v>16466</v>
      </c>
      <c r="E84" s="82">
        <v>16794</v>
      </c>
      <c r="F84" s="30">
        <f t="shared" si="12"/>
        <v>0.0052464936683749895</v>
      </c>
      <c r="G84" s="30">
        <f t="shared" si="13"/>
        <v>0.16020725388601037</v>
      </c>
      <c r="H84" s="9">
        <f t="shared" si="14"/>
        <v>2319</v>
      </c>
      <c r="I84" s="27">
        <f t="shared" si="15"/>
        <v>0.011295224735519317</v>
      </c>
      <c r="J84" s="10">
        <v>16225.28</v>
      </c>
      <c r="K84" s="9">
        <v>16670.32</v>
      </c>
      <c r="L84" s="27">
        <f t="shared" si="16"/>
        <v>0.027428802461344215</v>
      </c>
      <c r="M84" s="75">
        <f t="shared" si="17"/>
        <v>445.03999999999905</v>
      </c>
    </row>
    <row r="85" spans="1:13" ht="15">
      <c r="A85" s="4">
        <v>95</v>
      </c>
      <c r="B85" s="23" t="s">
        <v>85</v>
      </c>
      <c r="C85" s="82">
        <v>14111</v>
      </c>
      <c r="D85" s="82">
        <v>14765</v>
      </c>
      <c r="E85" s="82">
        <v>14159</v>
      </c>
      <c r="F85" s="30">
        <f t="shared" si="12"/>
        <v>0.004423312126385702</v>
      </c>
      <c r="G85" s="30">
        <f t="shared" si="13"/>
        <v>0.003401601587414074</v>
      </c>
      <c r="H85" s="9">
        <f t="shared" si="14"/>
        <v>48</v>
      </c>
      <c r="I85" s="27">
        <f t="shared" si="15"/>
        <v>0.00023379507861359517</v>
      </c>
      <c r="J85" s="10">
        <v>14567.07</v>
      </c>
      <c r="K85" s="9">
        <v>14288.63</v>
      </c>
      <c r="L85" s="27">
        <f t="shared" si="16"/>
        <v>-0.01911434488884865</v>
      </c>
      <c r="M85" s="75">
        <f t="shared" si="17"/>
        <v>-278.4400000000005</v>
      </c>
    </row>
    <row r="86" spans="1:13" ht="15">
      <c r="A86" s="4">
        <v>96</v>
      </c>
      <c r="B86" s="23" t="s">
        <v>86</v>
      </c>
      <c r="C86" s="82">
        <v>120492</v>
      </c>
      <c r="D86" s="82">
        <v>100342</v>
      </c>
      <c r="E86" s="82">
        <v>85586</v>
      </c>
      <c r="F86" s="30">
        <f t="shared" si="12"/>
        <v>0.026737311367246747</v>
      </c>
      <c r="G86" s="30">
        <f t="shared" si="13"/>
        <v>-0.28969558144939084</v>
      </c>
      <c r="H86" s="9">
        <f t="shared" si="14"/>
        <v>-34906</v>
      </c>
      <c r="I86" s="27">
        <f t="shared" si="15"/>
        <v>-0.1700177294601282</v>
      </c>
      <c r="J86" s="10">
        <v>99386.29</v>
      </c>
      <c r="K86" s="9">
        <v>83294.22</v>
      </c>
      <c r="L86" s="27">
        <f t="shared" si="16"/>
        <v>-0.16191438477077666</v>
      </c>
      <c r="M86" s="75">
        <f t="shared" si="17"/>
        <v>-16092.069999999992</v>
      </c>
    </row>
    <row r="87" spans="1:13" ht="15">
      <c r="A87" s="4">
        <v>97</v>
      </c>
      <c r="B87" s="23" t="s">
        <v>87</v>
      </c>
      <c r="C87" s="82">
        <v>9504</v>
      </c>
      <c r="D87" s="82">
        <v>17197</v>
      </c>
      <c r="E87" s="82">
        <v>18440</v>
      </c>
      <c r="F87" s="30">
        <f t="shared" si="12"/>
        <v>0.0057607087796138386</v>
      </c>
      <c r="G87" s="30">
        <f t="shared" si="13"/>
        <v>0.9402356902356902</v>
      </c>
      <c r="H87" s="9">
        <f t="shared" si="14"/>
        <v>8936</v>
      </c>
      <c r="I87" s="27">
        <f t="shared" si="15"/>
        <v>0.0435248504685643</v>
      </c>
      <c r="J87" s="10">
        <v>17484.36</v>
      </c>
      <c r="K87" s="9">
        <v>18637.63</v>
      </c>
      <c r="L87" s="27">
        <f t="shared" si="16"/>
        <v>0.06596009233394877</v>
      </c>
      <c r="M87" s="75">
        <f t="shared" si="17"/>
        <v>1153.2700000000004</v>
      </c>
    </row>
    <row r="88" spans="1:13" ht="15">
      <c r="A88" s="4">
        <v>98</v>
      </c>
      <c r="B88" s="23" t="s">
        <v>88</v>
      </c>
      <c r="C88" s="82">
        <v>968</v>
      </c>
      <c r="D88" s="82">
        <v>963</v>
      </c>
      <c r="E88" s="82">
        <v>1038</v>
      </c>
      <c r="F88" s="30">
        <f t="shared" si="12"/>
        <v>0.0003242741709999547</v>
      </c>
      <c r="G88" s="30">
        <f t="shared" si="13"/>
        <v>0.07231404958677685</v>
      </c>
      <c r="H88" s="9">
        <f t="shared" si="14"/>
        <v>70</v>
      </c>
      <c r="I88" s="27">
        <f t="shared" si="15"/>
        <v>0.000340951156311493</v>
      </c>
      <c r="J88" s="10">
        <v>970.5223</v>
      </c>
      <c r="K88" s="9">
        <v>1032.066</v>
      </c>
      <c r="L88" s="27">
        <f t="shared" si="16"/>
        <v>0.06341296846038474</v>
      </c>
      <c r="M88" s="75">
        <f t="shared" si="17"/>
        <v>61.54370000000006</v>
      </c>
    </row>
    <row r="89" spans="1:13" ht="15.75" thickBot="1">
      <c r="A89" s="5">
        <v>99</v>
      </c>
      <c r="B89" s="24" t="s">
        <v>89</v>
      </c>
      <c r="C89" s="82">
        <v>1522</v>
      </c>
      <c r="D89" s="82">
        <v>1542</v>
      </c>
      <c r="E89" s="82">
        <v>1572</v>
      </c>
      <c r="F89" s="30">
        <f t="shared" si="12"/>
        <v>0.0004910972994334574</v>
      </c>
      <c r="G89" s="30">
        <f t="shared" si="13"/>
        <v>0.0328515111695138</v>
      </c>
      <c r="H89" s="9">
        <f t="shared" si="14"/>
        <v>50</v>
      </c>
      <c r="I89" s="27">
        <f t="shared" si="15"/>
        <v>0.00024353654022249497</v>
      </c>
      <c r="J89" s="10">
        <v>1521.394</v>
      </c>
      <c r="K89" s="9">
        <v>1493.844</v>
      </c>
      <c r="L89" s="27">
        <f t="shared" si="16"/>
        <v>-0.018108392697749533</v>
      </c>
      <c r="M89" s="75">
        <f t="shared" si="17"/>
        <v>-27.549999999999955</v>
      </c>
    </row>
    <row r="90" spans="1:13" s="49" customFormat="1" ht="15.75" thickBot="1">
      <c r="A90" s="186" t="s">
        <v>90</v>
      </c>
      <c r="B90" s="187"/>
      <c r="C90" s="90">
        <v>2995687</v>
      </c>
      <c r="D90" s="90">
        <v>3186904</v>
      </c>
      <c r="E90" s="90">
        <v>3200995</v>
      </c>
      <c r="F90" s="101">
        <f>E90/$E$90</f>
        <v>1</v>
      </c>
      <c r="G90" s="101">
        <f>(E90-C90)/C90</f>
        <v>0.06853452980902211</v>
      </c>
      <c r="H90" s="42">
        <f>E90-C90</f>
        <v>205308</v>
      </c>
      <c r="I90" s="103">
        <f>H90/$H$90</f>
        <v>1</v>
      </c>
      <c r="J90" s="77">
        <v>3207778</v>
      </c>
      <c r="K90" s="42">
        <v>3231471</v>
      </c>
      <c r="L90" s="103">
        <f>(K90-J90)/J90</f>
        <v>0.007386109637262927</v>
      </c>
      <c r="M90" s="76">
        <f>K90-J90</f>
        <v>23693</v>
      </c>
    </row>
    <row r="91" spans="3:11" s="48" customFormat="1" ht="15">
      <c r="C91" s="84"/>
      <c r="D91" s="3"/>
      <c r="E91" s="3"/>
      <c r="H91" s="68"/>
      <c r="I91" s="69"/>
      <c r="J91" s="72"/>
      <c r="K91" s="72"/>
    </row>
    <row r="92" spans="3:11" ht="15">
      <c r="C92" s="3"/>
      <c r="D92" s="3"/>
      <c r="E92" s="3"/>
      <c r="J92" s="71"/>
      <c r="K92" s="71"/>
    </row>
  </sheetData>
  <sheetProtection/>
  <autoFilter ref="A1:M90">
    <sortState ref="A2:M92">
      <sortCondition sortBy="value" ref="A2:A92"/>
    </sortState>
  </autoFilter>
  <mergeCells count="1">
    <mergeCell ref="A90:B9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R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Q23" sqref="Q23"/>
    </sheetView>
  </sheetViews>
  <sheetFormatPr defaultColWidth="8.8515625" defaultRowHeight="15"/>
  <cols>
    <col min="1" max="1" width="13.7109375" style="0" bestFit="1" customWidth="1"/>
    <col min="2" max="2" width="34.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22.57421875" style="0" customWidth="1"/>
    <col min="7" max="7" width="28.421875" style="0" customWidth="1"/>
    <col min="8" max="8" width="26.7109375" style="0" customWidth="1"/>
    <col min="9" max="9" width="20.28125" style="0" customWidth="1"/>
    <col min="10" max="11" width="21.28125" style="0" bestFit="1" customWidth="1"/>
    <col min="12" max="13" width="36.421875" style="0" customWidth="1"/>
    <col min="14" max="16" width="8.8515625" style="0" customWidth="1"/>
    <col min="17" max="17" width="31.140625" style="0" bestFit="1" customWidth="1"/>
  </cols>
  <sheetData>
    <row r="1" spans="1:13" ht="45.75" thickBot="1">
      <c r="A1" s="28" t="s">
        <v>1</v>
      </c>
      <c r="B1" s="17" t="s">
        <v>91</v>
      </c>
      <c r="C1" s="21">
        <v>41275</v>
      </c>
      <c r="D1" s="57">
        <v>41609</v>
      </c>
      <c r="E1" s="57">
        <v>41640</v>
      </c>
      <c r="F1" s="31" t="s">
        <v>295</v>
      </c>
      <c r="G1" s="39" t="s">
        <v>269</v>
      </c>
      <c r="H1" s="14" t="s">
        <v>270</v>
      </c>
      <c r="I1" s="31" t="s">
        <v>271</v>
      </c>
      <c r="J1" s="133" t="s">
        <v>266</v>
      </c>
      <c r="K1" s="55" t="s">
        <v>272</v>
      </c>
      <c r="L1" s="39" t="s">
        <v>298</v>
      </c>
      <c r="M1" s="31" t="s">
        <v>297</v>
      </c>
    </row>
    <row r="2" spans="1:18" ht="15">
      <c r="A2" s="4">
        <v>10</v>
      </c>
      <c r="B2" s="23" t="s">
        <v>10</v>
      </c>
      <c r="C2" s="121">
        <v>102717</v>
      </c>
      <c r="D2" s="121">
        <v>111110</v>
      </c>
      <c r="E2" s="121">
        <v>109959</v>
      </c>
      <c r="F2" s="29">
        <f aca="true" t="shared" si="0" ref="F2:F25">E2/$E$26</f>
        <v>0.13965317537326702</v>
      </c>
      <c r="G2" s="15">
        <f aca="true" t="shared" si="1" ref="G2:G25">(E2-C2)/C2</f>
        <v>0.0705043955723006</v>
      </c>
      <c r="H2" s="8">
        <f aca="true" t="shared" si="2" ref="H2:H25">E2-C2</f>
        <v>7242</v>
      </c>
      <c r="I2" s="33">
        <f aca="true" t="shared" si="3" ref="I2:I25">H2/$H$26</f>
        <v>0.15026143248402357</v>
      </c>
      <c r="J2" s="121">
        <v>110942.3</v>
      </c>
      <c r="K2" s="121">
        <v>112141.9</v>
      </c>
      <c r="L2" s="33">
        <f aca="true" t="shared" si="4" ref="L2:L25">(K2-J2)/J2</f>
        <v>0.010812827929473169</v>
      </c>
      <c r="M2" s="74">
        <f aca="true" t="shared" si="5" ref="M2:M25">K2-J2</f>
        <v>1199.5999999999913</v>
      </c>
      <c r="Q2" s="48"/>
      <c r="R2" s="61"/>
    </row>
    <row r="3" spans="1:18" ht="15">
      <c r="A3" s="4">
        <v>11</v>
      </c>
      <c r="B3" s="23" t="s">
        <v>11</v>
      </c>
      <c r="C3" s="82">
        <v>1858</v>
      </c>
      <c r="D3" s="82">
        <v>2042</v>
      </c>
      <c r="E3" s="82">
        <v>2118</v>
      </c>
      <c r="F3" s="30">
        <f t="shared" si="0"/>
        <v>0.0026899610349364724</v>
      </c>
      <c r="G3" s="16">
        <f t="shared" si="1"/>
        <v>0.13993541442411195</v>
      </c>
      <c r="H3" s="10">
        <f t="shared" si="2"/>
        <v>260</v>
      </c>
      <c r="I3" s="27">
        <f t="shared" si="3"/>
        <v>0.005394638559216533</v>
      </c>
      <c r="J3" s="82">
        <v>2096.787</v>
      </c>
      <c r="K3" s="82">
        <v>2182.085</v>
      </c>
      <c r="L3" s="27">
        <f t="shared" si="4"/>
        <v>0.040680336152408535</v>
      </c>
      <c r="M3" s="75">
        <f t="shared" si="5"/>
        <v>85.29800000000023</v>
      </c>
      <c r="Q3" s="112"/>
      <c r="R3" s="61"/>
    </row>
    <row r="4" spans="1:18" ht="15">
      <c r="A4" s="4">
        <v>12</v>
      </c>
      <c r="B4" s="23" t="s">
        <v>12</v>
      </c>
      <c r="C4" s="82">
        <v>1892</v>
      </c>
      <c r="D4" s="82">
        <v>991</v>
      </c>
      <c r="E4" s="82">
        <v>972</v>
      </c>
      <c r="F4" s="30">
        <f t="shared" si="0"/>
        <v>0.001234486367307956</v>
      </c>
      <c r="G4" s="16">
        <f t="shared" si="1"/>
        <v>-0.48625792811839325</v>
      </c>
      <c r="H4" s="10">
        <f t="shared" si="2"/>
        <v>-920</v>
      </c>
      <c r="I4" s="27">
        <f t="shared" si="3"/>
        <v>-0.01908872105568927</v>
      </c>
      <c r="J4" s="82">
        <v>920.3236</v>
      </c>
      <c r="K4" s="82">
        <v>961.0766</v>
      </c>
      <c r="L4" s="27">
        <f t="shared" si="4"/>
        <v>0.04428116371241586</v>
      </c>
      <c r="M4" s="75">
        <f t="shared" si="5"/>
        <v>40.75299999999993</v>
      </c>
      <c r="Q4" s="112"/>
      <c r="R4" s="61"/>
    </row>
    <row r="5" spans="1:18" ht="15">
      <c r="A5" s="4">
        <v>13</v>
      </c>
      <c r="B5" s="23" t="s">
        <v>13</v>
      </c>
      <c r="C5" s="82">
        <v>126868</v>
      </c>
      <c r="D5" s="82">
        <v>128251</v>
      </c>
      <c r="E5" s="82">
        <v>125628</v>
      </c>
      <c r="F5" s="30">
        <f t="shared" si="0"/>
        <v>0.15955355283144435</v>
      </c>
      <c r="G5" s="16">
        <f t="shared" si="1"/>
        <v>-0.009773938266544754</v>
      </c>
      <c r="H5" s="10">
        <f t="shared" si="2"/>
        <v>-1240</v>
      </c>
      <c r="I5" s="27">
        <f t="shared" si="3"/>
        <v>-0.02572827620549423</v>
      </c>
      <c r="J5" s="82">
        <v>127227.2</v>
      </c>
      <c r="K5" s="82">
        <v>125921.7</v>
      </c>
      <c r="L5" s="27">
        <f t="shared" si="4"/>
        <v>-0.010261170567300075</v>
      </c>
      <c r="M5" s="75">
        <f t="shared" si="5"/>
        <v>-1305.5</v>
      </c>
      <c r="Q5" s="112"/>
      <c r="R5" s="61"/>
    </row>
    <row r="6" spans="1:18" ht="15">
      <c r="A6" s="4">
        <v>14</v>
      </c>
      <c r="B6" s="23" t="s">
        <v>14</v>
      </c>
      <c r="C6" s="82">
        <v>216183</v>
      </c>
      <c r="D6" s="82">
        <v>231492</v>
      </c>
      <c r="E6" s="82">
        <v>235343</v>
      </c>
      <c r="F6" s="30">
        <f t="shared" si="0"/>
        <v>0.2988968365651814</v>
      </c>
      <c r="G6" s="16">
        <f t="shared" si="1"/>
        <v>0.0886286155710671</v>
      </c>
      <c r="H6" s="10">
        <f t="shared" si="2"/>
        <v>19160</v>
      </c>
      <c r="I6" s="27">
        <f t="shared" si="3"/>
        <v>0.3975433645945722</v>
      </c>
      <c r="J6" s="82">
        <v>231549.7</v>
      </c>
      <c r="K6" s="82">
        <v>233786.8</v>
      </c>
      <c r="L6" s="27">
        <f t="shared" si="4"/>
        <v>0.009661424739483475</v>
      </c>
      <c r="M6" s="75">
        <f t="shared" si="5"/>
        <v>2237.0999999999767</v>
      </c>
      <c r="Q6" s="112"/>
      <c r="R6" s="61"/>
    </row>
    <row r="7" spans="1:18" ht="15">
      <c r="A7" s="4">
        <v>15</v>
      </c>
      <c r="B7" s="23" t="s">
        <v>15</v>
      </c>
      <c r="C7" s="82">
        <v>11680</v>
      </c>
      <c r="D7" s="82">
        <v>12848</v>
      </c>
      <c r="E7" s="82">
        <v>12722</v>
      </c>
      <c r="F7" s="30">
        <f t="shared" si="0"/>
        <v>0.016157546877460717</v>
      </c>
      <c r="G7" s="16">
        <f t="shared" si="1"/>
        <v>0.08921232876712329</v>
      </c>
      <c r="H7" s="10">
        <f t="shared" si="2"/>
        <v>1042</v>
      </c>
      <c r="I7" s="27">
        <f t="shared" si="3"/>
        <v>0.02162005145655241</v>
      </c>
      <c r="J7" s="82">
        <v>12836.37</v>
      </c>
      <c r="K7" s="82">
        <v>12814.47</v>
      </c>
      <c r="L7" s="27">
        <f t="shared" si="4"/>
        <v>-0.0017060898057629575</v>
      </c>
      <c r="M7" s="75">
        <f t="shared" si="5"/>
        <v>-21.900000000001455</v>
      </c>
      <c r="Q7" s="112"/>
      <c r="R7" s="61"/>
    </row>
    <row r="8" spans="1:18" ht="15">
      <c r="A8" s="4">
        <v>16</v>
      </c>
      <c r="B8" s="23" t="s">
        <v>16</v>
      </c>
      <c r="C8" s="82">
        <v>6307</v>
      </c>
      <c r="D8" s="82">
        <v>9588</v>
      </c>
      <c r="E8" s="82">
        <v>9237</v>
      </c>
      <c r="F8" s="30">
        <f t="shared" si="0"/>
        <v>0.011731430632534559</v>
      </c>
      <c r="G8" s="16">
        <f t="shared" si="1"/>
        <v>0.4645631837640717</v>
      </c>
      <c r="H8" s="10">
        <f t="shared" si="2"/>
        <v>2930</v>
      </c>
      <c r="I8" s="27">
        <f t="shared" si="3"/>
        <v>0.06079342684040169</v>
      </c>
      <c r="J8" s="82">
        <v>9464.615</v>
      </c>
      <c r="K8" s="82">
        <v>9399.037</v>
      </c>
      <c r="L8" s="27">
        <f t="shared" si="4"/>
        <v>-0.006928755158028036</v>
      </c>
      <c r="M8" s="75">
        <f t="shared" si="5"/>
        <v>-65.57799999999952</v>
      </c>
      <c r="Q8" s="112"/>
      <c r="R8" s="61"/>
    </row>
    <row r="9" spans="1:18" ht="15">
      <c r="A9" s="4">
        <v>17</v>
      </c>
      <c r="B9" s="23" t="s">
        <v>17</v>
      </c>
      <c r="C9" s="82">
        <v>7607</v>
      </c>
      <c r="D9" s="82">
        <v>8464</v>
      </c>
      <c r="E9" s="82">
        <v>8729</v>
      </c>
      <c r="F9" s="30">
        <f t="shared" si="0"/>
        <v>0.011086246399414763</v>
      </c>
      <c r="G9" s="16">
        <f t="shared" si="1"/>
        <v>0.14749572761929802</v>
      </c>
      <c r="H9" s="10">
        <f t="shared" si="2"/>
        <v>1122</v>
      </c>
      <c r="I9" s="27">
        <f t="shared" si="3"/>
        <v>0.023279940244003653</v>
      </c>
      <c r="J9" s="82">
        <v>8439.564</v>
      </c>
      <c r="K9" s="82">
        <v>8662.196</v>
      </c>
      <c r="L9" s="27">
        <f t="shared" si="4"/>
        <v>0.02637956178778899</v>
      </c>
      <c r="M9" s="75">
        <f t="shared" si="5"/>
        <v>222.6319999999996</v>
      </c>
      <c r="Q9" s="112"/>
      <c r="R9" s="61"/>
    </row>
    <row r="10" spans="1:18" ht="15">
      <c r="A10" s="4">
        <v>18</v>
      </c>
      <c r="B10" s="23" t="s">
        <v>18</v>
      </c>
      <c r="C10" s="82">
        <v>16057</v>
      </c>
      <c r="D10" s="82">
        <v>16716</v>
      </c>
      <c r="E10" s="82">
        <v>16253</v>
      </c>
      <c r="F10" s="30">
        <f t="shared" si="0"/>
        <v>0.020642085316724495</v>
      </c>
      <c r="G10" s="16">
        <f t="shared" si="1"/>
        <v>0.012206514292831787</v>
      </c>
      <c r="H10" s="10">
        <f t="shared" si="2"/>
        <v>196</v>
      </c>
      <c r="I10" s="27">
        <f t="shared" si="3"/>
        <v>0.00406672752925554</v>
      </c>
      <c r="J10" s="82">
        <v>16488.94</v>
      </c>
      <c r="K10" s="82">
        <v>16279.14</v>
      </c>
      <c r="L10" s="27">
        <f t="shared" si="4"/>
        <v>-0.012723680236570651</v>
      </c>
      <c r="M10" s="75">
        <f t="shared" si="5"/>
        <v>-209.79999999999927</v>
      </c>
      <c r="Q10" s="112"/>
      <c r="R10" s="61"/>
    </row>
    <row r="11" spans="1:18" ht="15">
      <c r="A11" s="4">
        <v>19</v>
      </c>
      <c r="B11" s="23" t="s">
        <v>19</v>
      </c>
      <c r="C11" s="82">
        <v>1060</v>
      </c>
      <c r="D11" s="82">
        <v>983</v>
      </c>
      <c r="E11" s="82">
        <v>971</v>
      </c>
      <c r="F11" s="30">
        <f t="shared" si="0"/>
        <v>0.0012332163196049643</v>
      </c>
      <c r="G11" s="16">
        <f t="shared" si="1"/>
        <v>-0.08396226415094339</v>
      </c>
      <c r="H11" s="10">
        <f t="shared" si="2"/>
        <v>-89</v>
      </c>
      <c r="I11" s="27">
        <f t="shared" si="3"/>
        <v>-0.0018466262760395054</v>
      </c>
      <c r="J11" s="82">
        <v>978.1528</v>
      </c>
      <c r="K11" s="82">
        <v>976.9359</v>
      </c>
      <c r="L11" s="27">
        <f t="shared" si="4"/>
        <v>-0.001244079657084261</v>
      </c>
      <c r="M11" s="75">
        <f t="shared" si="5"/>
        <v>-1.2169000000000096</v>
      </c>
      <c r="Q11" s="112"/>
      <c r="R11" s="61"/>
    </row>
    <row r="12" spans="1:13" ht="15">
      <c r="A12" s="4">
        <v>20</v>
      </c>
      <c r="B12" s="23" t="s">
        <v>20</v>
      </c>
      <c r="C12" s="82">
        <v>15651</v>
      </c>
      <c r="D12" s="82">
        <v>15902</v>
      </c>
      <c r="E12" s="82">
        <v>15477</v>
      </c>
      <c r="F12" s="30">
        <f t="shared" si="0"/>
        <v>0.01965652829920292</v>
      </c>
      <c r="G12" s="16">
        <f t="shared" si="1"/>
        <v>-0.011117500479202607</v>
      </c>
      <c r="H12" s="10">
        <f t="shared" si="2"/>
        <v>-174</v>
      </c>
      <c r="I12" s="27">
        <f t="shared" si="3"/>
        <v>-0.0036102581127064486</v>
      </c>
      <c r="J12" s="82">
        <v>15802.36</v>
      </c>
      <c r="K12" s="82">
        <v>15604.95</v>
      </c>
      <c r="L12" s="27">
        <f t="shared" si="4"/>
        <v>-0.012492437838398813</v>
      </c>
      <c r="M12" s="75">
        <f t="shared" si="5"/>
        <v>-197.40999999999985</v>
      </c>
    </row>
    <row r="13" spans="1:13" ht="15">
      <c r="A13" s="4">
        <v>21</v>
      </c>
      <c r="B13" s="23" t="s">
        <v>21</v>
      </c>
      <c r="C13" s="82">
        <v>5772</v>
      </c>
      <c r="D13" s="82">
        <v>6728</v>
      </c>
      <c r="E13" s="82">
        <v>6539</v>
      </c>
      <c r="F13" s="30">
        <f t="shared" si="0"/>
        <v>0.008304841929862885</v>
      </c>
      <c r="G13" s="16">
        <f t="shared" si="1"/>
        <v>0.13288288288288289</v>
      </c>
      <c r="H13" s="10">
        <f t="shared" si="2"/>
        <v>767</v>
      </c>
      <c r="I13" s="27">
        <f t="shared" si="3"/>
        <v>0.01591418374968877</v>
      </c>
      <c r="J13" s="82">
        <v>6442.66</v>
      </c>
      <c r="K13" s="82">
        <v>6451.594</v>
      </c>
      <c r="L13" s="27">
        <f t="shared" si="4"/>
        <v>0.00138669431570193</v>
      </c>
      <c r="M13" s="75">
        <f t="shared" si="5"/>
        <v>8.934000000000196</v>
      </c>
    </row>
    <row r="14" spans="1:13" ht="15">
      <c r="A14" s="4">
        <v>22</v>
      </c>
      <c r="B14" s="23" t="s">
        <v>22</v>
      </c>
      <c r="C14" s="82">
        <v>31030</v>
      </c>
      <c r="D14" s="82">
        <v>34839</v>
      </c>
      <c r="E14" s="82">
        <v>34128</v>
      </c>
      <c r="F14" s="30">
        <f t="shared" si="0"/>
        <v>0.04334418800770157</v>
      </c>
      <c r="G14" s="16">
        <f t="shared" si="1"/>
        <v>0.09983886561392201</v>
      </c>
      <c r="H14" s="10">
        <f t="shared" si="2"/>
        <v>3098</v>
      </c>
      <c r="I14" s="27">
        <f t="shared" si="3"/>
        <v>0.0642791932940493</v>
      </c>
      <c r="J14" s="82">
        <v>34526.85</v>
      </c>
      <c r="K14" s="82">
        <v>34307.09</v>
      </c>
      <c r="L14" s="27">
        <f t="shared" si="4"/>
        <v>-0.006364901518673208</v>
      </c>
      <c r="M14" s="75">
        <f t="shared" si="5"/>
        <v>-219.76000000000204</v>
      </c>
    </row>
    <row r="15" spans="1:13" ht="15">
      <c r="A15" s="4">
        <v>23</v>
      </c>
      <c r="B15" s="23" t="s">
        <v>23</v>
      </c>
      <c r="C15" s="82">
        <v>21558</v>
      </c>
      <c r="D15" s="82">
        <v>24180</v>
      </c>
      <c r="E15" s="82">
        <v>23579</v>
      </c>
      <c r="F15" s="30">
        <f t="shared" si="0"/>
        <v>0.029946454788841868</v>
      </c>
      <c r="G15" s="16">
        <f t="shared" si="1"/>
        <v>0.09374710084423415</v>
      </c>
      <c r="H15" s="10">
        <f t="shared" si="2"/>
        <v>2021</v>
      </c>
      <c r="I15" s="27">
        <f t="shared" si="3"/>
        <v>0.04193294049298697</v>
      </c>
      <c r="J15" s="82">
        <v>24459.39</v>
      </c>
      <c r="K15" s="82">
        <v>24582.33</v>
      </c>
      <c r="L15" s="27">
        <f t="shared" si="4"/>
        <v>0.005026290516648303</v>
      </c>
      <c r="M15" s="75">
        <f t="shared" si="5"/>
        <v>122.94000000000233</v>
      </c>
    </row>
    <row r="16" spans="1:13" ht="15">
      <c r="A16" s="4">
        <v>24</v>
      </c>
      <c r="B16" s="23" t="s">
        <v>24</v>
      </c>
      <c r="C16" s="82">
        <v>12347</v>
      </c>
      <c r="D16" s="82">
        <v>12319</v>
      </c>
      <c r="E16" s="82">
        <v>11300</v>
      </c>
      <c r="F16" s="30">
        <f t="shared" si="0"/>
        <v>0.014351539043806486</v>
      </c>
      <c r="G16" s="16">
        <f t="shared" si="1"/>
        <v>-0.08479792662185147</v>
      </c>
      <c r="H16" s="10">
        <f t="shared" si="2"/>
        <v>-1047</v>
      </c>
      <c r="I16" s="27">
        <f t="shared" si="3"/>
        <v>-0.021723794505768113</v>
      </c>
      <c r="J16" s="82">
        <v>12374.19</v>
      </c>
      <c r="K16" s="82">
        <v>11312.64</v>
      </c>
      <c r="L16" s="27">
        <f t="shared" si="4"/>
        <v>-0.08578743335927451</v>
      </c>
      <c r="M16" s="75">
        <f t="shared" si="5"/>
        <v>-1061.550000000001</v>
      </c>
    </row>
    <row r="17" spans="1:13" ht="15">
      <c r="A17" s="4">
        <v>25</v>
      </c>
      <c r="B17" s="23" t="s">
        <v>25</v>
      </c>
      <c r="C17" s="82">
        <v>43857</v>
      </c>
      <c r="D17" s="82">
        <v>47850</v>
      </c>
      <c r="E17" s="82">
        <v>47308</v>
      </c>
      <c r="F17" s="30">
        <f t="shared" si="0"/>
        <v>0.0600834167331325</v>
      </c>
      <c r="G17" s="16">
        <f t="shared" si="1"/>
        <v>0.07868755272818478</v>
      </c>
      <c r="H17" s="10">
        <f t="shared" si="2"/>
        <v>3451</v>
      </c>
      <c r="I17" s="27">
        <f t="shared" si="3"/>
        <v>0.0716034525686779</v>
      </c>
      <c r="J17" s="82">
        <v>47675.79</v>
      </c>
      <c r="K17" s="82">
        <v>47477.47</v>
      </c>
      <c r="L17" s="27">
        <f t="shared" si="4"/>
        <v>-0.00415976326768785</v>
      </c>
      <c r="M17" s="75">
        <f t="shared" si="5"/>
        <v>-198.3199999999997</v>
      </c>
    </row>
    <row r="18" spans="1:13" ht="15">
      <c r="A18" s="4">
        <v>26</v>
      </c>
      <c r="B18" s="23" t="s">
        <v>26</v>
      </c>
      <c r="C18" s="82">
        <v>9780</v>
      </c>
      <c r="D18" s="82">
        <v>9979</v>
      </c>
      <c r="E18" s="82">
        <v>9798</v>
      </c>
      <c r="F18" s="30">
        <f t="shared" si="0"/>
        <v>0.012443927393912915</v>
      </c>
      <c r="G18" s="16">
        <f t="shared" si="1"/>
        <v>0.0018404907975460123</v>
      </c>
      <c r="H18" s="10">
        <f t="shared" si="2"/>
        <v>18</v>
      </c>
      <c r="I18" s="27">
        <f t="shared" si="3"/>
        <v>0.0003734749771765292</v>
      </c>
      <c r="J18" s="82">
        <v>9827.529</v>
      </c>
      <c r="K18" s="82">
        <v>9837.193</v>
      </c>
      <c r="L18" s="27">
        <f t="shared" si="4"/>
        <v>0.0009833601101557523</v>
      </c>
      <c r="M18" s="75">
        <f t="shared" si="5"/>
        <v>9.66399999999885</v>
      </c>
    </row>
    <row r="19" spans="1:13" ht="15">
      <c r="A19" s="4">
        <v>27</v>
      </c>
      <c r="B19" s="23" t="s">
        <v>27</v>
      </c>
      <c r="C19" s="82">
        <v>20472</v>
      </c>
      <c r="D19" s="82">
        <v>23455</v>
      </c>
      <c r="E19" s="82">
        <v>23733</v>
      </c>
      <c r="F19" s="30">
        <f t="shared" si="0"/>
        <v>0.030142042135102593</v>
      </c>
      <c r="G19" s="16">
        <f t="shared" si="1"/>
        <v>0.15929073856975381</v>
      </c>
      <c r="H19" s="10">
        <f t="shared" si="2"/>
        <v>3261</v>
      </c>
      <c r="I19" s="27">
        <f t="shared" si="3"/>
        <v>0.0676612166984812</v>
      </c>
      <c r="J19" s="82">
        <v>23388.06</v>
      </c>
      <c r="K19" s="82">
        <v>23619.52</v>
      </c>
      <c r="L19" s="27">
        <f t="shared" si="4"/>
        <v>0.009896502745417923</v>
      </c>
      <c r="M19" s="75">
        <f t="shared" si="5"/>
        <v>231.45999999999913</v>
      </c>
    </row>
    <row r="20" spans="1:13" ht="15">
      <c r="A20" s="4">
        <v>28</v>
      </c>
      <c r="B20" s="23" t="s">
        <v>28</v>
      </c>
      <c r="C20" s="82">
        <v>21707</v>
      </c>
      <c r="D20" s="82">
        <v>23716</v>
      </c>
      <c r="E20" s="82">
        <v>22538</v>
      </c>
      <c r="F20" s="30">
        <f t="shared" si="0"/>
        <v>0.028624335130027483</v>
      </c>
      <c r="G20" s="16">
        <f t="shared" si="1"/>
        <v>0.038282581655687105</v>
      </c>
      <c r="H20" s="10">
        <f t="shared" si="2"/>
        <v>831</v>
      </c>
      <c r="I20" s="27">
        <f t="shared" si="3"/>
        <v>0.017242094779649764</v>
      </c>
      <c r="J20" s="82">
        <v>23215.22</v>
      </c>
      <c r="K20" s="82">
        <v>23027.15</v>
      </c>
      <c r="L20" s="27">
        <f t="shared" si="4"/>
        <v>-0.008101150882912146</v>
      </c>
      <c r="M20" s="75">
        <f t="shared" si="5"/>
        <v>-188.0699999999997</v>
      </c>
    </row>
    <row r="21" spans="1:13" ht="15">
      <c r="A21" s="4">
        <v>29</v>
      </c>
      <c r="B21" s="23" t="s">
        <v>29</v>
      </c>
      <c r="C21" s="82">
        <v>17034</v>
      </c>
      <c r="D21" s="82">
        <v>19095</v>
      </c>
      <c r="E21" s="82">
        <v>20105</v>
      </c>
      <c r="F21" s="30">
        <f t="shared" si="0"/>
        <v>0.02553430906864862</v>
      </c>
      <c r="G21" s="16">
        <f t="shared" si="1"/>
        <v>0.18028648585182577</v>
      </c>
      <c r="H21" s="10">
        <f t="shared" si="2"/>
        <v>3071</v>
      </c>
      <c r="I21" s="27">
        <f t="shared" si="3"/>
        <v>0.0637189808282845</v>
      </c>
      <c r="J21" s="82">
        <v>19455.34</v>
      </c>
      <c r="K21" s="82">
        <v>19807.78</v>
      </c>
      <c r="L21" s="27">
        <f t="shared" si="4"/>
        <v>0.01811533491576085</v>
      </c>
      <c r="M21" s="75">
        <f t="shared" si="5"/>
        <v>352.4399999999987</v>
      </c>
    </row>
    <row r="22" spans="1:13" ht="15">
      <c r="A22" s="4">
        <v>30</v>
      </c>
      <c r="B22" s="23" t="s">
        <v>30</v>
      </c>
      <c r="C22" s="82">
        <v>2522</v>
      </c>
      <c r="D22" s="82">
        <v>2713</v>
      </c>
      <c r="E22" s="82">
        <v>2543</v>
      </c>
      <c r="F22" s="30">
        <f t="shared" si="0"/>
        <v>0.003229731308707955</v>
      </c>
      <c r="G22" s="16">
        <f t="shared" si="1"/>
        <v>0.008326724821570182</v>
      </c>
      <c r="H22" s="10">
        <f t="shared" si="2"/>
        <v>21</v>
      </c>
      <c r="I22" s="27">
        <f t="shared" si="3"/>
        <v>0.0004357208067059507</v>
      </c>
      <c r="J22" s="82">
        <v>2734.901</v>
      </c>
      <c r="K22" s="82">
        <v>2499.575</v>
      </c>
      <c r="L22" s="27">
        <f t="shared" si="4"/>
        <v>-0.08604552779058548</v>
      </c>
      <c r="M22" s="75">
        <f t="shared" si="5"/>
        <v>-235.32600000000002</v>
      </c>
    </row>
    <row r="23" spans="1:13" ht="15">
      <c r="A23" s="4">
        <v>31</v>
      </c>
      <c r="B23" s="23" t="s">
        <v>31</v>
      </c>
      <c r="C23" s="82">
        <v>15925</v>
      </c>
      <c r="D23" s="82">
        <v>18566</v>
      </c>
      <c r="E23" s="82">
        <v>18681</v>
      </c>
      <c r="F23" s="30">
        <f t="shared" si="0"/>
        <v>0.0237257611395884</v>
      </c>
      <c r="G23" s="16">
        <f t="shared" si="1"/>
        <v>0.1730612244897959</v>
      </c>
      <c r="H23" s="10">
        <f t="shared" si="2"/>
        <v>2756</v>
      </c>
      <c r="I23" s="27">
        <f t="shared" si="3"/>
        <v>0.057183168727695244</v>
      </c>
      <c r="J23" s="82">
        <v>18605.41</v>
      </c>
      <c r="K23" s="82">
        <v>18757.37</v>
      </c>
      <c r="L23" s="27">
        <f t="shared" si="4"/>
        <v>0.008167516867405723</v>
      </c>
      <c r="M23" s="75">
        <f t="shared" si="5"/>
        <v>151.95999999999913</v>
      </c>
    </row>
    <row r="24" spans="1:13" ht="15">
      <c r="A24" s="4">
        <v>32</v>
      </c>
      <c r="B24" s="23" t="s">
        <v>32</v>
      </c>
      <c r="C24" s="82">
        <v>10858</v>
      </c>
      <c r="D24" s="82">
        <v>11860</v>
      </c>
      <c r="E24" s="82">
        <v>12484</v>
      </c>
      <c r="F24" s="30">
        <f t="shared" si="0"/>
        <v>0.01585527552414869</v>
      </c>
      <c r="G24" s="16">
        <f t="shared" si="1"/>
        <v>0.14975133542088784</v>
      </c>
      <c r="H24" s="10">
        <f t="shared" si="2"/>
        <v>1626</v>
      </c>
      <c r="I24" s="27">
        <f t="shared" si="3"/>
        <v>0.03373723960494647</v>
      </c>
      <c r="J24" s="82">
        <v>11824.05</v>
      </c>
      <c r="K24" s="82">
        <v>12202.07</v>
      </c>
      <c r="L24" s="27">
        <f t="shared" si="4"/>
        <v>0.03197043314262037</v>
      </c>
      <c r="M24" s="75">
        <f t="shared" si="5"/>
        <v>378.02000000000044</v>
      </c>
    </row>
    <row r="25" spans="1:13" ht="15.75" thickBot="1">
      <c r="A25" s="4">
        <v>33</v>
      </c>
      <c r="B25" s="23" t="s">
        <v>33</v>
      </c>
      <c r="C25" s="83">
        <v>18434</v>
      </c>
      <c r="D25" s="83">
        <v>18390</v>
      </c>
      <c r="E25" s="83">
        <v>17227</v>
      </c>
      <c r="F25" s="30">
        <f t="shared" si="0"/>
        <v>0.021879111779438437</v>
      </c>
      <c r="G25" s="16">
        <f t="shared" si="1"/>
        <v>-0.0654768362807855</v>
      </c>
      <c r="H25" s="10">
        <f t="shared" si="2"/>
        <v>-1207</v>
      </c>
      <c r="I25" s="27">
        <f t="shared" si="3"/>
        <v>-0.025043572080670595</v>
      </c>
      <c r="J25" s="82">
        <v>18285.51</v>
      </c>
      <c r="K25" s="82">
        <v>17506.88</v>
      </c>
      <c r="L25" s="27">
        <f t="shared" si="4"/>
        <v>-0.04258180384358968</v>
      </c>
      <c r="M25" s="75">
        <f t="shared" si="5"/>
        <v>-778.6299999999974</v>
      </c>
    </row>
    <row r="26" spans="1:13" s="49" customFormat="1" ht="15.75" thickBot="1">
      <c r="A26" s="186" t="s">
        <v>259</v>
      </c>
      <c r="B26" s="192"/>
      <c r="C26" s="41">
        <f>SUM(C2:C25)</f>
        <v>739176</v>
      </c>
      <c r="D26" s="41">
        <f>SUM(D2:D25)</f>
        <v>792077</v>
      </c>
      <c r="E26" s="41">
        <f>SUM(E2:E25)</f>
        <v>787372</v>
      </c>
      <c r="F26" s="101">
        <f>E26/$E$26</f>
        <v>1</v>
      </c>
      <c r="G26" s="102">
        <f>(E26-C26)/C26</f>
        <v>0.06520233340909337</v>
      </c>
      <c r="H26" s="77">
        <f>E26-C26</f>
        <v>48196</v>
      </c>
      <c r="I26" s="103">
        <f>H26/$H$26</f>
        <v>1</v>
      </c>
      <c r="J26" s="90">
        <v>786491.2</v>
      </c>
      <c r="K26" s="90">
        <v>787887.4</v>
      </c>
      <c r="L26" s="103">
        <f>(K26-J26)/J26</f>
        <v>0.0017752264742441745</v>
      </c>
      <c r="M26" s="76">
        <f>K26-J26</f>
        <v>1396.2000000000698</v>
      </c>
    </row>
    <row r="27" spans="8:9" ht="15">
      <c r="H27" s="68"/>
      <c r="I27" s="69"/>
    </row>
  </sheetData>
  <sheetProtection/>
  <autoFilter ref="A1:M27"/>
  <mergeCells count="1">
    <mergeCell ref="A26:B2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U89"/>
  <sheetViews>
    <sheetView zoomScalePageLayoutView="0" workbookViewId="0" topLeftCell="L1">
      <pane ySplit="1" topLeftCell="A2" activePane="bottomLeft" state="frozen"/>
      <selection pane="topLeft" activeCell="A1" sqref="A1"/>
      <selection pane="bottomLeft" activeCell="S16" sqref="S16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9.28125" style="0" customWidth="1"/>
    <col min="7" max="7" width="18.140625" style="0" customWidth="1"/>
    <col min="8" max="8" width="30.421875" style="0" customWidth="1"/>
    <col min="9" max="9" width="27.421875" style="0" customWidth="1"/>
    <col min="10" max="10" width="22.28125" style="0" customWidth="1"/>
    <col min="11" max="12" width="28.28125" style="0" customWidth="1"/>
    <col min="13" max="13" width="29.8515625" style="0" customWidth="1"/>
    <col min="14" max="14" width="30.421875" style="0" customWidth="1"/>
  </cols>
  <sheetData>
    <row r="1" spans="1:14" s="53" customFormat="1" ht="60.75" thickBot="1">
      <c r="A1" s="11" t="s">
        <v>92</v>
      </c>
      <c r="B1" s="21" t="s">
        <v>175</v>
      </c>
      <c r="C1" s="21">
        <v>41275</v>
      </c>
      <c r="D1" s="57">
        <v>41609</v>
      </c>
      <c r="E1" s="57">
        <v>41640</v>
      </c>
      <c r="F1" s="14" t="s">
        <v>299</v>
      </c>
      <c r="G1" s="31" t="s">
        <v>282</v>
      </c>
      <c r="H1" s="54" t="s">
        <v>300</v>
      </c>
      <c r="I1" s="56" t="s">
        <v>301</v>
      </c>
      <c r="J1" s="56" t="s">
        <v>284</v>
      </c>
      <c r="K1" s="140" t="s">
        <v>266</v>
      </c>
      <c r="L1" s="56" t="s">
        <v>272</v>
      </c>
      <c r="M1" s="54" t="s">
        <v>302</v>
      </c>
      <c r="N1" s="56" t="s">
        <v>303</v>
      </c>
    </row>
    <row r="2" spans="1:21" ht="15">
      <c r="A2" s="20">
        <v>1</v>
      </c>
      <c r="B2" s="159" t="s">
        <v>93</v>
      </c>
      <c r="C2" s="118">
        <v>56758</v>
      </c>
      <c r="D2" s="118">
        <v>61578</v>
      </c>
      <c r="E2" s="118">
        <v>62046</v>
      </c>
      <c r="F2" s="85">
        <f>E2/4a_İl!E2</f>
        <v>0.2248002753573305</v>
      </c>
      <c r="G2" s="60">
        <f aca="true" t="shared" si="0" ref="G2:G33">E2/$E$83</f>
        <v>0.019383347990234286</v>
      </c>
      <c r="H2" s="29">
        <f aca="true" t="shared" si="1" ref="H2:H33">(E2-C2)/C2</f>
        <v>0.09316748299799148</v>
      </c>
      <c r="I2" s="73">
        <f aca="true" t="shared" si="2" ref="I2:I33">E2-C2</f>
        <v>5288</v>
      </c>
      <c r="J2" s="33">
        <f aca="true" t="shared" si="3" ref="J2:J33">I2/$I$83</f>
        <v>0.02575642449393107</v>
      </c>
      <c r="K2" s="157">
        <v>60898.36</v>
      </c>
      <c r="L2" s="157">
        <v>61493.61</v>
      </c>
      <c r="M2" s="145">
        <f aca="true" t="shared" si="4" ref="M2:M33">(L2-K2)/K2</f>
        <v>0.009774483253736225</v>
      </c>
      <c r="N2" s="168">
        <f aca="true" t="shared" si="5" ref="N2:N33">L2-K2</f>
        <v>595.25</v>
      </c>
      <c r="Q2" s="131"/>
      <c r="R2" s="61"/>
      <c r="S2" s="48"/>
      <c r="T2" s="131"/>
      <c r="U2" s="61"/>
    </row>
    <row r="3" spans="1:21" ht="15">
      <c r="A3" s="1">
        <v>2</v>
      </c>
      <c r="B3" s="164" t="s">
        <v>94</v>
      </c>
      <c r="C3" s="119">
        <v>7266</v>
      </c>
      <c r="D3" s="119">
        <v>7260</v>
      </c>
      <c r="E3" s="119">
        <v>7399</v>
      </c>
      <c r="F3" s="86">
        <f>E3/4a_İl!E3</f>
        <v>0.17675163039583383</v>
      </c>
      <c r="G3" s="61">
        <f t="shared" si="0"/>
        <v>0.002311468777676941</v>
      </c>
      <c r="H3" s="30">
        <f t="shared" si="1"/>
        <v>0.018304431599229287</v>
      </c>
      <c r="I3" s="9">
        <f t="shared" si="2"/>
        <v>133</v>
      </c>
      <c r="J3" s="27">
        <f t="shared" si="3"/>
        <v>0.0006478071969918366</v>
      </c>
      <c r="K3" s="166">
        <v>6963.347</v>
      </c>
      <c r="L3" s="166">
        <v>6975.159</v>
      </c>
      <c r="M3" s="151">
        <f t="shared" si="4"/>
        <v>0.0016963106965658754</v>
      </c>
      <c r="N3" s="166">
        <f t="shared" si="5"/>
        <v>11.811999999999898</v>
      </c>
      <c r="Q3" s="131"/>
      <c r="R3" s="61"/>
      <c r="S3" s="48"/>
      <c r="T3" s="131"/>
      <c r="U3" s="61"/>
    </row>
    <row r="4" spans="1:21" ht="15">
      <c r="A4" s="1">
        <v>3</v>
      </c>
      <c r="B4" s="164" t="s">
        <v>95</v>
      </c>
      <c r="C4" s="119">
        <v>13442</v>
      </c>
      <c r="D4" s="119">
        <v>13866</v>
      </c>
      <c r="E4" s="119">
        <v>14222</v>
      </c>
      <c r="F4" s="86">
        <f>E4/4a_İl!E4</f>
        <v>0.19150855742428935</v>
      </c>
      <c r="G4" s="61">
        <f t="shared" si="0"/>
        <v>0.0044429935067065085</v>
      </c>
      <c r="H4" s="30">
        <f t="shared" si="1"/>
        <v>0.058027079303675046</v>
      </c>
      <c r="I4" s="9">
        <f t="shared" si="2"/>
        <v>780</v>
      </c>
      <c r="J4" s="27">
        <f t="shared" si="3"/>
        <v>0.0037991700274709215</v>
      </c>
      <c r="K4" s="166">
        <v>14054.05</v>
      </c>
      <c r="L4" s="166">
        <v>14115.43</v>
      </c>
      <c r="M4" s="151">
        <f t="shared" si="4"/>
        <v>0.004367424336757093</v>
      </c>
      <c r="N4" s="166">
        <f t="shared" si="5"/>
        <v>61.38000000000102</v>
      </c>
      <c r="Q4" s="131"/>
      <c r="R4" s="61"/>
      <c r="S4" s="48"/>
      <c r="T4" s="131"/>
      <c r="U4" s="61"/>
    </row>
    <row r="5" spans="1:21" ht="15">
      <c r="A5" s="1">
        <v>4</v>
      </c>
      <c r="B5" s="164" t="s">
        <v>96</v>
      </c>
      <c r="C5" s="119">
        <v>2833</v>
      </c>
      <c r="D5" s="119">
        <v>2647</v>
      </c>
      <c r="E5" s="119">
        <v>2667</v>
      </c>
      <c r="F5" s="86">
        <f>E5/4a_İl!E5</f>
        <v>0.1455150589262331</v>
      </c>
      <c r="G5" s="61">
        <f t="shared" si="0"/>
        <v>0.0008331784335808085</v>
      </c>
      <c r="H5" s="30">
        <f t="shared" si="1"/>
        <v>-0.0585951288386869</v>
      </c>
      <c r="I5" s="9">
        <f t="shared" si="2"/>
        <v>-166</v>
      </c>
      <c r="J5" s="27">
        <f t="shared" si="3"/>
        <v>-0.0008085413135386834</v>
      </c>
      <c r="K5" s="166">
        <v>2425.392</v>
      </c>
      <c r="L5" s="166">
        <v>2497.034</v>
      </c>
      <c r="M5" s="151">
        <f t="shared" si="4"/>
        <v>0.029538317929637882</v>
      </c>
      <c r="N5" s="166">
        <f t="shared" si="5"/>
        <v>71.64200000000028</v>
      </c>
      <c r="Q5" s="131"/>
      <c r="R5" s="61"/>
      <c r="S5" s="48"/>
      <c r="T5" s="131"/>
      <c r="U5" s="61"/>
    </row>
    <row r="6" spans="1:21" ht="15">
      <c r="A6" s="1">
        <v>5</v>
      </c>
      <c r="B6" s="164" t="s">
        <v>97</v>
      </c>
      <c r="C6" s="119">
        <v>6708</v>
      </c>
      <c r="D6" s="119">
        <v>7267</v>
      </c>
      <c r="E6" s="119">
        <v>7586</v>
      </c>
      <c r="F6" s="86">
        <f>E6/4a_İl!E6</f>
        <v>0.2133415827661848</v>
      </c>
      <c r="G6" s="61">
        <f t="shared" si="0"/>
        <v>0.0023698881129148907</v>
      </c>
      <c r="H6" s="30">
        <f t="shared" si="1"/>
        <v>0.13088849135360764</v>
      </c>
      <c r="I6" s="9">
        <f t="shared" si="2"/>
        <v>878</v>
      </c>
      <c r="J6" s="27">
        <f t="shared" si="3"/>
        <v>0.004276501646307012</v>
      </c>
      <c r="K6" s="166">
        <v>7214.039</v>
      </c>
      <c r="L6" s="166">
        <v>7204.49</v>
      </c>
      <c r="M6" s="151">
        <f t="shared" si="4"/>
        <v>-0.0013236690292359077</v>
      </c>
      <c r="N6" s="166">
        <f t="shared" si="5"/>
        <v>-9.548999999999978</v>
      </c>
      <c r="Q6" s="131"/>
      <c r="R6" s="61"/>
      <c r="S6" s="48"/>
      <c r="T6" s="131"/>
      <c r="U6" s="61"/>
    </row>
    <row r="7" spans="1:21" ht="15">
      <c r="A7" s="1">
        <v>6</v>
      </c>
      <c r="B7" s="164" t="s">
        <v>98</v>
      </c>
      <c r="C7" s="119">
        <v>281679</v>
      </c>
      <c r="D7" s="119">
        <v>287086</v>
      </c>
      <c r="E7" s="119">
        <v>283624</v>
      </c>
      <c r="F7" s="86">
        <f>E7/4a_İl!E7</f>
        <v>0.2741804043335399</v>
      </c>
      <c r="G7" s="61">
        <f t="shared" si="0"/>
        <v>0.08860494939854639</v>
      </c>
      <c r="H7" s="30">
        <f t="shared" si="1"/>
        <v>0.006905023093663355</v>
      </c>
      <c r="I7" s="9">
        <f t="shared" si="2"/>
        <v>1945</v>
      </c>
      <c r="J7" s="27">
        <f t="shared" si="3"/>
        <v>0.009473571414655055</v>
      </c>
      <c r="K7" s="166">
        <v>282323.2</v>
      </c>
      <c r="L7" s="166">
        <v>283366.9</v>
      </c>
      <c r="M7" s="151">
        <f t="shared" si="4"/>
        <v>0.00369682689910008</v>
      </c>
      <c r="N7" s="166">
        <f t="shared" si="5"/>
        <v>1043.7000000000116</v>
      </c>
      <c r="Q7" s="131"/>
      <c r="R7" s="61"/>
      <c r="S7" s="48"/>
      <c r="T7" s="130"/>
      <c r="U7" s="61"/>
    </row>
    <row r="8" spans="1:21" ht="15">
      <c r="A8" s="1">
        <v>7</v>
      </c>
      <c r="B8" s="160" t="s">
        <v>99</v>
      </c>
      <c r="C8" s="119">
        <v>103545</v>
      </c>
      <c r="D8" s="119">
        <v>115628</v>
      </c>
      <c r="E8" s="119">
        <v>115647</v>
      </c>
      <c r="F8" s="86">
        <f>E8/4a_İl!E8</f>
        <v>0.2624493640004993</v>
      </c>
      <c r="G8" s="61">
        <f t="shared" si="0"/>
        <v>0.0361284538088938</v>
      </c>
      <c r="H8" s="30">
        <f t="shared" si="1"/>
        <v>0.11687672026655077</v>
      </c>
      <c r="I8" s="9">
        <f t="shared" si="2"/>
        <v>12102</v>
      </c>
      <c r="J8" s="27">
        <f t="shared" si="3"/>
        <v>0.058945584195452684</v>
      </c>
      <c r="K8" s="158">
        <v>136758</v>
      </c>
      <c r="L8" s="158">
        <v>138161.7</v>
      </c>
      <c r="M8" s="147">
        <f t="shared" si="4"/>
        <v>0.010264116176019038</v>
      </c>
      <c r="N8" s="169">
        <f t="shared" si="5"/>
        <v>1403.7000000000116</v>
      </c>
      <c r="Q8" s="131"/>
      <c r="R8" s="61"/>
      <c r="S8" s="48"/>
      <c r="T8" s="130"/>
      <c r="U8" s="61"/>
    </row>
    <row r="9" spans="1:21" ht="15">
      <c r="A9" s="1">
        <v>8</v>
      </c>
      <c r="B9" s="164" t="s">
        <v>100</v>
      </c>
      <c r="C9" s="119">
        <v>3634</v>
      </c>
      <c r="D9" s="119">
        <v>4408</v>
      </c>
      <c r="E9" s="119">
        <v>4410</v>
      </c>
      <c r="F9" s="86">
        <f>E9/4a_İl!E9</f>
        <v>0.19224062772449868</v>
      </c>
      <c r="G9" s="61">
        <f t="shared" si="0"/>
        <v>0.001377696622456455</v>
      </c>
      <c r="H9" s="30">
        <f t="shared" si="1"/>
        <v>0.2135388002201431</v>
      </c>
      <c r="I9" s="9">
        <f t="shared" si="2"/>
        <v>776</v>
      </c>
      <c r="J9" s="27">
        <f t="shared" si="3"/>
        <v>0.003779687104253122</v>
      </c>
      <c r="K9" s="166">
        <v>4154.388</v>
      </c>
      <c r="L9" s="166">
        <v>4228.1</v>
      </c>
      <c r="M9" s="151">
        <f t="shared" si="4"/>
        <v>0.017743166983921685</v>
      </c>
      <c r="N9" s="166">
        <f t="shared" si="5"/>
        <v>73.71200000000044</v>
      </c>
      <c r="Q9" s="131"/>
      <c r="R9" s="61"/>
      <c r="S9" s="48"/>
      <c r="T9" s="131"/>
      <c r="U9" s="61"/>
    </row>
    <row r="10" spans="1:21" ht="15">
      <c r="A10" s="1">
        <v>9</v>
      </c>
      <c r="B10" s="160" t="s">
        <v>101</v>
      </c>
      <c r="C10" s="119">
        <v>32442</v>
      </c>
      <c r="D10" s="119">
        <v>36455</v>
      </c>
      <c r="E10" s="119">
        <v>36123</v>
      </c>
      <c r="F10" s="86">
        <f>E10/4a_İl!E10</f>
        <v>0.2801274892983436</v>
      </c>
      <c r="G10" s="61">
        <f t="shared" si="0"/>
        <v>0.011284928592515765</v>
      </c>
      <c r="H10" s="30">
        <f t="shared" si="1"/>
        <v>0.11346402811170704</v>
      </c>
      <c r="I10" s="9">
        <f t="shared" si="2"/>
        <v>3681</v>
      </c>
      <c r="J10" s="27">
        <f t="shared" si="3"/>
        <v>0.01792916009118008</v>
      </c>
      <c r="K10" s="158">
        <v>37517.18</v>
      </c>
      <c r="L10" s="158">
        <v>37944.59</v>
      </c>
      <c r="M10" s="147">
        <f t="shared" si="4"/>
        <v>0.01139238077062285</v>
      </c>
      <c r="N10" s="169">
        <f t="shared" si="5"/>
        <v>427.4099999999962</v>
      </c>
      <c r="Q10" s="131"/>
      <c r="R10" s="61"/>
      <c r="S10" s="48"/>
      <c r="T10" s="131"/>
      <c r="U10" s="61"/>
    </row>
    <row r="11" spans="1:21" ht="15">
      <c r="A11" s="1">
        <v>10</v>
      </c>
      <c r="B11" s="164" t="s">
        <v>102</v>
      </c>
      <c r="C11" s="119">
        <v>32163</v>
      </c>
      <c r="D11" s="119">
        <v>34315</v>
      </c>
      <c r="E11" s="119">
        <v>34263</v>
      </c>
      <c r="F11" s="86">
        <f>E11/4a_İl!E11</f>
        <v>0.24068870562119785</v>
      </c>
      <c r="G11" s="61">
        <f t="shared" si="0"/>
        <v>0.01070385926875862</v>
      </c>
      <c r="H11" s="30">
        <f t="shared" si="1"/>
        <v>0.06529241675216864</v>
      </c>
      <c r="I11" s="9">
        <f t="shared" si="2"/>
        <v>2100</v>
      </c>
      <c r="J11" s="27">
        <f t="shared" si="3"/>
        <v>0.010228534689344789</v>
      </c>
      <c r="K11" s="166">
        <v>34881.04</v>
      </c>
      <c r="L11" s="166">
        <v>35038.99</v>
      </c>
      <c r="M11" s="151">
        <f t="shared" si="4"/>
        <v>0.004528248010953718</v>
      </c>
      <c r="N11" s="166">
        <f t="shared" si="5"/>
        <v>157.9499999999971</v>
      </c>
      <c r="Q11" s="131"/>
      <c r="R11" s="61"/>
      <c r="S11" s="48"/>
      <c r="T11" s="131"/>
      <c r="U11" s="61"/>
    </row>
    <row r="12" spans="1:21" ht="15">
      <c r="A12" s="1">
        <v>11</v>
      </c>
      <c r="B12" s="164" t="s">
        <v>103</v>
      </c>
      <c r="C12" s="119">
        <v>8270</v>
      </c>
      <c r="D12" s="119">
        <v>9287</v>
      </c>
      <c r="E12" s="119">
        <v>9382</v>
      </c>
      <c r="F12" s="86">
        <f>E12/4a_İl!E12</f>
        <v>0.23203818662973313</v>
      </c>
      <c r="G12" s="61">
        <f t="shared" si="0"/>
        <v>0.0029309636534889934</v>
      </c>
      <c r="H12" s="30">
        <f t="shared" si="1"/>
        <v>0.13446191051995163</v>
      </c>
      <c r="I12" s="9">
        <f t="shared" si="2"/>
        <v>1112</v>
      </c>
      <c r="J12" s="27">
        <f t="shared" si="3"/>
        <v>0.005416252654548289</v>
      </c>
      <c r="K12" s="166">
        <v>9205.155</v>
      </c>
      <c r="L12" s="166">
        <v>9307.181</v>
      </c>
      <c r="M12" s="151">
        <f t="shared" si="4"/>
        <v>0.011083572194058637</v>
      </c>
      <c r="N12" s="166">
        <f t="shared" si="5"/>
        <v>102.02599999999984</v>
      </c>
      <c r="Q12" s="131"/>
      <c r="R12" s="61"/>
      <c r="S12" s="48"/>
      <c r="T12" s="131"/>
      <c r="U12" s="61"/>
    </row>
    <row r="13" spans="1:21" ht="15">
      <c r="A13" s="1">
        <v>12</v>
      </c>
      <c r="B13" s="164" t="s">
        <v>104</v>
      </c>
      <c r="C13" s="119">
        <v>2454</v>
      </c>
      <c r="D13" s="119">
        <v>2902</v>
      </c>
      <c r="E13" s="119">
        <v>2851</v>
      </c>
      <c r="F13" s="86">
        <f>E13/4a_İl!E13</f>
        <v>0.1734079435557448</v>
      </c>
      <c r="G13" s="61">
        <f t="shared" si="0"/>
        <v>0.0008906605602320528</v>
      </c>
      <c r="H13" s="30">
        <f t="shared" si="1"/>
        <v>0.1617766911165444</v>
      </c>
      <c r="I13" s="9">
        <f t="shared" si="2"/>
        <v>397</v>
      </c>
      <c r="J13" s="27">
        <f t="shared" si="3"/>
        <v>0.0019336801293666102</v>
      </c>
      <c r="K13" s="166">
        <v>2667.006</v>
      </c>
      <c r="L13" s="166">
        <v>2707.204</v>
      </c>
      <c r="M13" s="151">
        <f t="shared" si="4"/>
        <v>0.015072332045747299</v>
      </c>
      <c r="N13" s="166">
        <f t="shared" si="5"/>
        <v>40.19800000000032</v>
      </c>
      <c r="Q13" s="131"/>
      <c r="R13" s="61"/>
      <c r="S13" s="48"/>
      <c r="T13" s="131"/>
      <c r="U13" s="61"/>
    </row>
    <row r="14" spans="1:21" ht="15">
      <c r="A14" s="1">
        <v>13</v>
      </c>
      <c r="B14" s="164" t="s">
        <v>105</v>
      </c>
      <c r="C14" s="119">
        <v>1778</v>
      </c>
      <c r="D14" s="119">
        <v>1985</v>
      </c>
      <c r="E14" s="119">
        <v>1939</v>
      </c>
      <c r="F14" s="86">
        <f>E14/4a_İl!E14</f>
        <v>0.1261302283223834</v>
      </c>
      <c r="G14" s="61">
        <f t="shared" si="0"/>
        <v>0.0006057491498737111</v>
      </c>
      <c r="H14" s="30">
        <f t="shared" si="1"/>
        <v>0.09055118110236221</v>
      </c>
      <c r="I14" s="9">
        <f t="shared" si="2"/>
        <v>161</v>
      </c>
      <c r="J14" s="27">
        <f t="shared" si="3"/>
        <v>0.0007841876595164339</v>
      </c>
      <c r="K14" s="166">
        <v>1995.705</v>
      </c>
      <c r="L14" s="166">
        <v>2009.724</v>
      </c>
      <c r="M14" s="151">
        <f t="shared" si="4"/>
        <v>0.00702458529692515</v>
      </c>
      <c r="N14" s="166">
        <f t="shared" si="5"/>
        <v>14.019000000000005</v>
      </c>
      <c r="Q14" s="131"/>
      <c r="R14" s="61"/>
      <c r="S14" s="48"/>
      <c r="T14" s="131"/>
      <c r="U14" s="61"/>
    </row>
    <row r="15" spans="1:21" ht="15">
      <c r="A15" s="1">
        <v>14</v>
      </c>
      <c r="B15" s="164" t="s">
        <v>106</v>
      </c>
      <c r="C15" s="119">
        <v>13696</v>
      </c>
      <c r="D15" s="119">
        <v>14048</v>
      </c>
      <c r="E15" s="119">
        <v>14070</v>
      </c>
      <c r="F15" s="86">
        <f>E15/4a_İl!E15</f>
        <v>0.27584990001176335</v>
      </c>
      <c r="G15" s="61">
        <f t="shared" si="0"/>
        <v>0.004395508271646785</v>
      </c>
      <c r="H15" s="30">
        <f t="shared" si="1"/>
        <v>0.027307242990654207</v>
      </c>
      <c r="I15" s="9">
        <f t="shared" si="2"/>
        <v>374</v>
      </c>
      <c r="J15" s="27">
        <f t="shared" si="3"/>
        <v>0.0018216533208642626</v>
      </c>
      <c r="K15" s="166">
        <v>14188.81</v>
      </c>
      <c r="L15" s="166">
        <v>14249</v>
      </c>
      <c r="M15" s="151">
        <f t="shared" si="4"/>
        <v>0.00424207526917342</v>
      </c>
      <c r="N15" s="166">
        <f t="shared" si="5"/>
        <v>60.19000000000051</v>
      </c>
      <c r="Q15" s="131"/>
      <c r="R15" s="61"/>
      <c r="S15" s="48"/>
      <c r="T15" s="130"/>
      <c r="U15" s="61"/>
    </row>
    <row r="16" spans="1:21" ht="15">
      <c r="A16" s="1">
        <v>15</v>
      </c>
      <c r="B16" s="164" t="s">
        <v>107</v>
      </c>
      <c r="C16" s="119">
        <v>6271</v>
      </c>
      <c r="D16" s="119">
        <v>7134</v>
      </c>
      <c r="E16" s="119">
        <v>7144</v>
      </c>
      <c r="F16" s="86">
        <f>E16/4a_İl!E16</f>
        <v>0.21303116147308782</v>
      </c>
      <c r="G16" s="61">
        <f t="shared" si="0"/>
        <v>0.00223180604780701</v>
      </c>
      <c r="H16" s="30">
        <f t="shared" si="1"/>
        <v>0.13921224685058203</v>
      </c>
      <c r="I16" s="9">
        <f t="shared" si="2"/>
        <v>873</v>
      </c>
      <c r="J16" s="27">
        <f t="shared" si="3"/>
        <v>0.0042521479922847626</v>
      </c>
      <c r="K16" s="166">
        <v>7190.513</v>
      </c>
      <c r="L16" s="166">
        <v>7326.096</v>
      </c>
      <c r="M16" s="151">
        <f t="shared" si="4"/>
        <v>0.018855817380484485</v>
      </c>
      <c r="N16" s="166">
        <f t="shared" si="5"/>
        <v>135.58299999999963</v>
      </c>
      <c r="Q16" s="131"/>
      <c r="R16" s="61"/>
      <c r="S16" s="48"/>
      <c r="T16" s="131"/>
      <c r="U16" s="61"/>
    </row>
    <row r="17" spans="1:14" ht="15">
      <c r="A17" s="1">
        <v>16</v>
      </c>
      <c r="B17" s="160" t="s">
        <v>108</v>
      </c>
      <c r="C17" s="119">
        <v>160651</v>
      </c>
      <c r="D17" s="119">
        <v>168691</v>
      </c>
      <c r="E17" s="119">
        <v>169860</v>
      </c>
      <c r="F17" s="86">
        <f>E17/4a_İl!E17</f>
        <v>0.28543533678042515</v>
      </c>
      <c r="G17" s="61">
        <f t="shared" si="0"/>
        <v>0.053064750179241144</v>
      </c>
      <c r="H17" s="30">
        <f t="shared" si="1"/>
        <v>0.057323016974684254</v>
      </c>
      <c r="I17" s="9">
        <f t="shared" si="2"/>
        <v>9209</v>
      </c>
      <c r="J17" s="27">
        <f t="shared" si="3"/>
        <v>0.04485455997817912</v>
      </c>
      <c r="K17" s="176">
        <v>168609.3</v>
      </c>
      <c r="L17" s="158">
        <v>169118.1</v>
      </c>
      <c r="M17" s="182">
        <f t="shared" si="4"/>
        <v>0.0030176271415634694</v>
      </c>
      <c r="N17" s="169">
        <f t="shared" si="5"/>
        <v>508.80000000001746</v>
      </c>
    </row>
    <row r="18" spans="1:14" ht="15">
      <c r="A18" s="1">
        <v>17</v>
      </c>
      <c r="B18" s="164" t="s">
        <v>109</v>
      </c>
      <c r="C18" s="119">
        <v>15386</v>
      </c>
      <c r="D18" s="119">
        <v>16993</v>
      </c>
      <c r="E18" s="119">
        <v>16847</v>
      </c>
      <c r="F18" s="86">
        <f>E18/4a_İl!E18</f>
        <v>0.24841121219717188</v>
      </c>
      <c r="G18" s="61">
        <f t="shared" si="0"/>
        <v>0.005263051020073446</v>
      </c>
      <c r="H18" s="30">
        <f t="shared" si="1"/>
        <v>0.09495645391914728</v>
      </c>
      <c r="I18" s="9">
        <f t="shared" si="2"/>
        <v>1461</v>
      </c>
      <c r="J18" s="27">
        <f t="shared" si="3"/>
        <v>0.007116137705301303</v>
      </c>
      <c r="K18" s="149">
        <v>17448.14</v>
      </c>
      <c r="L18" s="166">
        <v>17561.17</v>
      </c>
      <c r="M18" s="170">
        <f t="shared" si="4"/>
        <v>0.006478054394336522</v>
      </c>
      <c r="N18" s="166">
        <f t="shared" si="5"/>
        <v>113.02999999999884</v>
      </c>
    </row>
    <row r="19" spans="1:14" ht="15">
      <c r="A19" s="1">
        <v>18</v>
      </c>
      <c r="B19" s="164" t="s">
        <v>110</v>
      </c>
      <c r="C19" s="119">
        <v>4542</v>
      </c>
      <c r="D19" s="119">
        <v>4957</v>
      </c>
      <c r="E19" s="119">
        <v>4811</v>
      </c>
      <c r="F19" s="86">
        <f>E19/4a_İl!E19</f>
        <v>0.24220913255802246</v>
      </c>
      <c r="G19" s="61">
        <f t="shared" si="0"/>
        <v>0.0015029701702126996</v>
      </c>
      <c r="H19" s="30">
        <f t="shared" si="1"/>
        <v>0.05922501100836636</v>
      </c>
      <c r="I19" s="9">
        <f t="shared" si="2"/>
        <v>269</v>
      </c>
      <c r="J19" s="27">
        <f t="shared" si="3"/>
        <v>0.001310226586397023</v>
      </c>
      <c r="K19" s="149">
        <v>4750.147</v>
      </c>
      <c r="L19" s="166">
        <v>4779.726</v>
      </c>
      <c r="M19" s="170">
        <f t="shared" si="4"/>
        <v>0.006226965186551011</v>
      </c>
      <c r="N19" s="166">
        <f t="shared" si="5"/>
        <v>29.578999999999724</v>
      </c>
    </row>
    <row r="20" spans="1:14" ht="15">
      <c r="A20" s="1">
        <v>19</v>
      </c>
      <c r="B20" s="164" t="s">
        <v>111</v>
      </c>
      <c r="C20" s="119">
        <v>11184</v>
      </c>
      <c r="D20" s="119">
        <v>11471</v>
      </c>
      <c r="E20" s="119">
        <v>11379</v>
      </c>
      <c r="F20" s="86">
        <f>E20/4a_İl!E20</f>
        <v>0.22578276915750625</v>
      </c>
      <c r="G20" s="61">
        <f t="shared" si="0"/>
        <v>0.003554832169372336</v>
      </c>
      <c r="H20" s="30">
        <f t="shared" si="1"/>
        <v>0.017435622317596565</v>
      </c>
      <c r="I20" s="9">
        <f t="shared" si="2"/>
        <v>195</v>
      </c>
      <c r="J20" s="27">
        <f t="shared" si="3"/>
        <v>0.0009497925068677304</v>
      </c>
      <c r="K20" s="149">
        <v>11419.53</v>
      </c>
      <c r="L20" s="166">
        <v>11478.14</v>
      </c>
      <c r="M20" s="170">
        <f t="shared" si="4"/>
        <v>0.005132435397954098</v>
      </c>
      <c r="N20" s="166">
        <f t="shared" si="5"/>
        <v>58.60999999999876</v>
      </c>
    </row>
    <row r="21" spans="1:14" ht="15">
      <c r="A21" s="1">
        <v>20</v>
      </c>
      <c r="B21" s="164" t="s">
        <v>112</v>
      </c>
      <c r="C21" s="119">
        <v>57548</v>
      </c>
      <c r="D21" s="119">
        <v>55418</v>
      </c>
      <c r="E21" s="119">
        <v>55139</v>
      </c>
      <c r="F21" s="86">
        <f>E21/4a_İl!E21</f>
        <v>0.3090508592375038</v>
      </c>
      <c r="G21" s="61">
        <f t="shared" si="0"/>
        <v>0.017225581420776976</v>
      </c>
      <c r="H21" s="30">
        <f t="shared" si="1"/>
        <v>-0.04186070758323487</v>
      </c>
      <c r="I21" s="9">
        <f t="shared" si="2"/>
        <v>-2409</v>
      </c>
      <c r="J21" s="27">
        <f t="shared" si="3"/>
        <v>-0.011733590507919809</v>
      </c>
      <c r="K21" s="149">
        <v>55750.1</v>
      </c>
      <c r="L21" s="166">
        <v>56114.08</v>
      </c>
      <c r="M21" s="170">
        <f t="shared" si="4"/>
        <v>0.006528777526856512</v>
      </c>
      <c r="N21" s="166">
        <f t="shared" si="5"/>
        <v>363.9800000000032</v>
      </c>
    </row>
    <row r="22" spans="1:14" ht="15">
      <c r="A22" s="1">
        <v>21</v>
      </c>
      <c r="B22" s="164" t="s">
        <v>113</v>
      </c>
      <c r="C22" s="119">
        <v>17227</v>
      </c>
      <c r="D22" s="119">
        <v>17141</v>
      </c>
      <c r="E22" s="119">
        <v>17215</v>
      </c>
      <c r="F22" s="86">
        <f>E22/4a_İl!E22</f>
        <v>0.15863435311463325</v>
      </c>
      <c r="G22" s="61">
        <f t="shared" si="0"/>
        <v>0.005378015273375935</v>
      </c>
      <c r="H22" s="30">
        <f t="shared" si="1"/>
        <v>-0.0006965809485110582</v>
      </c>
      <c r="I22" s="9">
        <f t="shared" si="2"/>
        <v>-12</v>
      </c>
      <c r="J22" s="27">
        <f t="shared" si="3"/>
        <v>-5.844876965339879E-05</v>
      </c>
      <c r="K22" s="149">
        <v>16575.02</v>
      </c>
      <c r="L22" s="166">
        <v>16944.11</v>
      </c>
      <c r="M22" s="170">
        <f t="shared" si="4"/>
        <v>0.022267846433971127</v>
      </c>
      <c r="N22" s="166">
        <f t="shared" si="5"/>
        <v>369.09000000000015</v>
      </c>
    </row>
    <row r="23" spans="1:14" ht="15">
      <c r="A23" s="1">
        <v>22</v>
      </c>
      <c r="B23" s="164" t="s">
        <v>114</v>
      </c>
      <c r="C23" s="119">
        <v>16333</v>
      </c>
      <c r="D23" s="119">
        <v>17036</v>
      </c>
      <c r="E23" s="119">
        <v>17252</v>
      </c>
      <c r="F23" s="86">
        <f>E23/4a_İl!E23</f>
        <v>0.33179475344257253</v>
      </c>
      <c r="G23" s="61">
        <f t="shared" si="0"/>
        <v>0.00538957417927863</v>
      </c>
      <c r="H23" s="30">
        <f t="shared" si="1"/>
        <v>0.05626645441743709</v>
      </c>
      <c r="I23" s="9">
        <f t="shared" si="2"/>
        <v>919</v>
      </c>
      <c r="J23" s="27">
        <f t="shared" si="3"/>
        <v>0.004476201609289457</v>
      </c>
      <c r="K23" s="149">
        <v>17261.29</v>
      </c>
      <c r="L23" s="166">
        <v>17372.36</v>
      </c>
      <c r="M23" s="170">
        <f t="shared" si="4"/>
        <v>0.00643462916155164</v>
      </c>
      <c r="N23" s="166">
        <f t="shared" si="5"/>
        <v>111.06999999999971</v>
      </c>
    </row>
    <row r="24" spans="1:14" ht="15">
      <c r="A24" s="1">
        <v>23</v>
      </c>
      <c r="B24" s="164" t="s">
        <v>115</v>
      </c>
      <c r="C24" s="119">
        <v>8824</v>
      </c>
      <c r="D24" s="119">
        <v>8919</v>
      </c>
      <c r="E24" s="119">
        <v>9031</v>
      </c>
      <c r="F24" s="86">
        <f>E24/4a_İl!E24</f>
        <v>0.17034480156933757</v>
      </c>
      <c r="G24" s="61">
        <f t="shared" si="0"/>
        <v>0.0028213102488444997</v>
      </c>
      <c r="H24" s="30">
        <f t="shared" si="1"/>
        <v>0.023458748866727108</v>
      </c>
      <c r="I24" s="9">
        <f t="shared" si="2"/>
        <v>207</v>
      </c>
      <c r="J24" s="27">
        <f t="shared" si="3"/>
        <v>0.0010082412765211291</v>
      </c>
      <c r="K24" s="149">
        <v>8867.222</v>
      </c>
      <c r="L24" s="166">
        <v>8814.567</v>
      </c>
      <c r="M24" s="170">
        <f t="shared" si="4"/>
        <v>-0.005938161918129563</v>
      </c>
      <c r="N24" s="166">
        <f t="shared" si="5"/>
        <v>-52.655000000000655</v>
      </c>
    </row>
    <row r="25" spans="1:21" ht="15">
      <c r="A25" s="1">
        <v>24</v>
      </c>
      <c r="B25" s="164" t="s">
        <v>116</v>
      </c>
      <c r="C25" s="119">
        <v>4349</v>
      </c>
      <c r="D25" s="119">
        <v>4542</v>
      </c>
      <c r="E25" s="119">
        <v>4536</v>
      </c>
      <c r="F25" s="86">
        <f>E25/4a_İl!E25</f>
        <v>0.19389587073608616</v>
      </c>
      <c r="G25" s="61">
        <f t="shared" si="0"/>
        <v>0.001417059383098068</v>
      </c>
      <c r="H25" s="30">
        <f t="shared" si="1"/>
        <v>0.042998390434582666</v>
      </c>
      <c r="I25" s="9">
        <f t="shared" si="2"/>
        <v>187</v>
      </c>
      <c r="J25" s="27">
        <f t="shared" si="3"/>
        <v>0.0009108266604321313</v>
      </c>
      <c r="K25" s="149">
        <v>4535.571</v>
      </c>
      <c r="L25" s="166">
        <v>4564.361</v>
      </c>
      <c r="M25" s="170">
        <f t="shared" si="4"/>
        <v>0.006347602099052129</v>
      </c>
      <c r="N25" s="166">
        <f t="shared" si="5"/>
        <v>28.789999999999964</v>
      </c>
      <c r="Q25" s="131"/>
      <c r="R25" s="64"/>
      <c r="T25" s="131"/>
      <c r="U25" s="64"/>
    </row>
    <row r="26" spans="1:21" ht="15">
      <c r="A26" s="1">
        <v>25</v>
      </c>
      <c r="B26" s="164" t="s">
        <v>117</v>
      </c>
      <c r="C26" s="119">
        <v>10353</v>
      </c>
      <c r="D26" s="119">
        <v>10087</v>
      </c>
      <c r="E26" s="119">
        <v>10529</v>
      </c>
      <c r="F26" s="86">
        <f>E26/4a_İl!E26</f>
        <v>0.16233425840271354</v>
      </c>
      <c r="G26" s="61">
        <f t="shared" si="0"/>
        <v>0.0032892897364725656</v>
      </c>
      <c r="H26" s="30">
        <f t="shared" si="1"/>
        <v>0.016999903409639718</v>
      </c>
      <c r="I26" s="9">
        <f t="shared" si="2"/>
        <v>176</v>
      </c>
      <c r="J26" s="27">
        <f t="shared" si="3"/>
        <v>0.0008572486215831823</v>
      </c>
      <c r="K26" s="149">
        <v>10337.97</v>
      </c>
      <c r="L26" s="166">
        <v>10309.56</v>
      </c>
      <c r="M26" s="170">
        <f t="shared" si="4"/>
        <v>-0.0027481217298947333</v>
      </c>
      <c r="N26" s="166">
        <f t="shared" si="5"/>
        <v>-28.409999999999854</v>
      </c>
      <c r="Q26" s="131"/>
      <c r="R26" s="64"/>
      <c r="T26" s="131"/>
      <c r="U26" s="64"/>
    </row>
    <row r="27" spans="1:21" ht="15">
      <c r="A27" s="1">
        <v>26</v>
      </c>
      <c r="B27" s="160" t="s">
        <v>118</v>
      </c>
      <c r="C27" s="119">
        <v>38254</v>
      </c>
      <c r="D27" s="119">
        <v>42031</v>
      </c>
      <c r="E27" s="119">
        <v>41807</v>
      </c>
      <c r="F27" s="86">
        <f>E27/4a_İl!E27</f>
        <v>0.2681396914985729</v>
      </c>
      <c r="G27" s="61">
        <f t="shared" si="0"/>
        <v>0.01306062646145964</v>
      </c>
      <c r="H27" s="30">
        <f t="shared" si="1"/>
        <v>0.09287917603387881</v>
      </c>
      <c r="I27" s="9">
        <f t="shared" si="2"/>
        <v>3553</v>
      </c>
      <c r="J27" s="27">
        <f t="shared" si="3"/>
        <v>0.017305706548210495</v>
      </c>
      <c r="K27" s="176">
        <v>41512.99</v>
      </c>
      <c r="L27" s="158">
        <v>41751.24</v>
      </c>
      <c r="M27" s="182">
        <f t="shared" si="4"/>
        <v>0.005739167426870481</v>
      </c>
      <c r="N27" s="169">
        <f t="shared" si="5"/>
        <v>238.25</v>
      </c>
      <c r="Q27" s="131"/>
      <c r="R27" s="64"/>
      <c r="T27" s="131"/>
      <c r="U27" s="64"/>
    </row>
    <row r="28" spans="1:21" ht="15">
      <c r="A28" s="1">
        <v>27</v>
      </c>
      <c r="B28" s="160" t="s">
        <v>119</v>
      </c>
      <c r="C28" s="119">
        <v>32061</v>
      </c>
      <c r="D28" s="119">
        <v>36128</v>
      </c>
      <c r="E28" s="119">
        <v>36680</v>
      </c>
      <c r="F28" s="86">
        <f>E28/4a_İl!E28</f>
        <v>0.1432459980551661</v>
      </c>
      <c r="G28" s="61">
        <f t="shared" si="0"/>
        <v>0.011458936986780672</v>
      </c>
      <c r="H28" s="30">
        <f t="shared" si="1"/>
        <v>0.14406911824334862</v>
      </c>
      <c r="I28" s="9">
        <f t="shared" si="2"/>
        <v>4619</v>
      </c>
      <c r="J28" s="27">
        <f t="shared" si="3"/>
        <v>0.022497905585754086</v>
      </c>
      <c r="K28" s="176">
        <v>35724.77</v>
      </c>
      <c r="L28" s="158">
        <v>36382.93</v>
      </c>
      <c r="M28" s="182">
        <f t="shared" si="4"/>
        <v>0.018423071723065076</v>
      </c>
      <c r="N28" s="169">
        <f t="shared" si="5"/>
        <v>658.1600000000035</v>
      </c>
      <c r="Q28" s="131"/>
      <c r="R28" s="64"/>
      <c r="T28" s="131"/>
      <c r="U28" s="64"/>
    </row>
    <row r="29" spans="1:21" ht="15">
      <c r="A29" s="1">
        <v>28</v>
      </c>
      <c r="B29" s="164" t="s">
        <v>120</v>
      </c>
      <c r="C29" s="119">
        <v>12054</v>
      </c>
      <c r="D29" s="119">
        <v>12534</v>
      </c>
      <c r="E29" s="119">
        <v>12625</v>
      </c>
      <c r="F29" s="86">
        <f>E29/4a_İl!E29</f>
        <v>0.28517539698674077</v>
      </c>
      <c r="G29" s="61">
        <f t="shared" si="0"/>
        <v>0.003944086135717176</v>
      </c>
      <c r="H29" s="30">
        <f t="shared" si="1"/>
        <v>0.04737016757922681</v>
      </c>
      <c r="I29" s="9">
        <f t="shared" si="2"/>
        <v>571</v>
      </c>
      <c r="J29" s="27">
        <f t="shared" si="3"/>
        <v>0.002781187289340893</v>
      </c>
      <c r="K29" s="149">
        <v>12099.78</v>
      </c>
      <c r="L29" s="166">
        <v>12133.73</v>
      </c>
      <c r="M29" s="170">
        <f t="shared" si="4"/>
        <v>0.002805836139169382</v>
      </c>
      <c r="N29" s="166">
        <f t="shared" si="5"/>
        <v>33.94999999999891</v>
      </c>
      <c r="Q29" s="131"/>
      <c r="R29" s="64"/>
      <c r="T29" s="131"/>
      <c r="U29" s="64"/>
    </row>
    <row r="30" spans="1:21" ht="15">
      <c r="A30" s="1">
        <v>29</v>
      </c>
      <c r="B30" s="164" t="s">
        <v>121</v>
      </c>
      <c r="C30" s="119">
        <v>2246</v>
      </c>
      <c r="D30" s="119">
        <v>2192</v>
      </c>
      <c r="E30" s="119">
        <v>2232</v>
      </c>
      <c r="F30" s="86">
        <f>E30/4a_İl!E30</f>
        <v>0.18396109783235803</v>
      </c>
      <c r="G30" s="61">
        <f t="shared" si="0"/>
        <v>0.0006972831885085732</v>
      </c>
      <c r="H30" s="30">
        <f t="shared" si="1"/>
        <v>-0.006233303650934996</v>
      </c>
      <c r="I30" s="9">
        <f t="shared" si="2"/>
        <v>-14</v>
      </c>
      <c r="J30" s="27">
        <f t="shared" si="3"/>
        <v>-6.81902312622986E-05</v>
      </c>
      <c r="K30" s="149">
        <v>2201.847</v>
      </c>
      <c r="L30" s="166">
        <v>2229.404</v>
      </c>
      <c r="M30" s="170">
        <f t="shared" si="4"/>
        <v>0.012515401842180581</v>
      </c>
      <c r="N30" s="166">
        <f t="shared" si="5"/>
        <v>27.55699999999979</v>
      </c>
      <c r="Q30" s="131"/>
      <c r="R30" s="64"/>
      <c r="T30" s="131"/>
      <c r="U30" s="64"/>
    </row>
    <row r="31" spans="1:21" ht="15">
      <c r="A31" s="1">
        <v>30</v>
      </c>
      <c r="B31" s="164" t="s">
        <v>122</v>
      </c>
      <c r="C31" s="119">
        <v>1505</v>
      </c>
      <c r="D31" s="119">
        <v>1688</v>
      </c>
      <c r="E31" s="119">
        <v>1694</v>
      </c>
      <c r="F31" s="86">
        <f>E31/4a_İl!E31</f>
        <v>0.16082787429981962</v>
      </c>
      <c r="G31" s="61">
        <f t="shared" si="0"/>
        <v>0.0005292104486261303</v>
      </c>
      <c r="H31" s="30">
        <f t="shared" si="1"/>
        <v>0.12558139534883722</v>
      </c>
      <c r="I31" s="9">
        <f t="shared" si="2"/>
        <v>189</v>
      </c>
      <c r="J31" s="27">
        <f t="shared" si="3"/>
        <v>0.000920568122041031</v>
      </c>
      <c r="K31" s="149">
        <v>1405.936</v>
      </c>
      <c r="L31" s="166">
        <v>1507.812</v>
      </c>
      <c r="M31" s="170">
        <f t="shared" si="4"/>
        <v>0.07246133536661696</v>
      </c>
      <c r="N31" s="166">
        <f t="shared" si="5"/>
        <v>101.87599999999998</v>
      </c>
      <c r="Q31" s="131"/>
      <c r="R31" s="64"/>
      <c r="T31" s="130"/>
      <c r="U31" s="64"/>
    </row>
    <row r="32" spans="1:21" ht="15">
      <c r="A32" s="1">
        <v>31</v>
      </c>
      <c r="B32" s="160" t="s">
        <v>123</v>
      </c>
      <c r="C32" s="119">
        <v>23016</v>
      </c>
      <c r="D32" s="119">
        <v>25801</v>
      </c>
      <c r="E32" s="119">
        <v>26629</v>
      </c>
      <c r="F32" s="86">
        <f>E32/4a_İl!E32</f>
        <v>0.18392733803011466</v>
      </c>
      <c r="G32" s="61">
        <f t="shared" si="0"/>
        <v>0.00831897581845645</v>
      </c>
      <c r="H32" s="30">
        <f t="shared" si="1"/>
        <v>0.15697775460549182</v>
      </c>
      <c r="I32" s="9">
        <f t="shared" si="2"/>
        <v>3613</v>
      </c>
      <c r="J32" s="27">
        <f t="shared" si="3"/>
        <v>0.017597950396477487</v>
      </c>
      <c r="K32" s="176">
        <v>25713.46</v>
      </c>
      <c r="L32" s="158">
        <v>26342.78</v>
      </c>
      <c r="M32" s="182">
        <f t="shared" si="4"/>
        <v>0.02447434145385334</v>
      </c>
      <c r="N32" s="169">
        <f t="shared" si="5"/>
        <v>629.3199999999997</v>
      </c>
      <c r="Q32" s="131"/>
      <c r="R32" s="64"/>
      <c r="T32" s="131"/>
      <c r="U32" s="64"/>
    </row>
    <row r="33" spans="1:21" ht="15">
      <c r="A33" s="1">
        <v>32</v>
      </c>
      <c r="B33" s="164" t="s">
        <v>124</v>
      </c>
      <c r="C33" s="119">
        <v>11815</v>
      </c>
      <c r="D33" s="119">
        <v>12432</v>
      </c>
      <c r="E33" s="119">
        <v>12361</v>
      </c>
      <c r="F33" s="86">
        <f>E33/4a_İl!E33</f>
        <v>0.2542630875244266</v>
      </c>
      <c r="G33" s="61">
        <f t="shared" si="0"/>
        <v>0.003861611780087129</v>
      </c>
      <c r="H33" s="30">
        <f t="shared" si="1"/>
        <v>0.046212441811256874</v>
      </c>
      <c r="I33" s="9">
        <f t="shared" si="2"/>
        <v>546</v>
      </c>
      <c r="J33" s="27">
        <f t="shared" si="3"/>
        <v>0.0026594190192296453</v>
      </c>
      <c r="K33" s="149">
        <v>13038.11</v>
      </c>
      <c r="L33" s="166">
        <v>13077.72</v>
      </c>
      <c r="M33" s="170">
        <f t="shared" si="4"/>
        <v>0.0030380170132019717</v>
      </c>
      <c r="N33" s="166">
        <f t="shared" si="5"/>
        <v>39.60999999999876</v>
      </c>
      <c r="Q33" s="131"/>
      <c r="R33" s="64"/>
      <c r="T33" s="131"/>
      <c r="U33" s="64"/>
    </row>
    <row r="34" spans="1:21" ht="15">
      <c r="A34" s="1">
        <v>33</v>
      </c>
      <c r="B34" s="160" t="s">
        <v>125</v>
      </c>
      <c r="C34" s="119">
        <v>44230</v>
      </c>
      <c r="D34" s="119">
        <v>45150</v>
      </c>
      <c r="E34" s="119">
        <v>47670</v>
      </c>
      <c r="F34" s="86">
        <f>E34/4a_İl!E34</f>
        <v>0.22911880341058743</v>
      </c>
      <c r="G34" s="61">
        <f aca="true" t="shared" si="6" ref="G34:G65">E34/$E$83</f>
        <v>0.014892244442743584</v>
      </c>
      <c r="H34" s="30">
        <f aca="true" t="shared" si="7" ref="H34:H65">(E34-C34)/C34</f>
        <v>0.07777526565679403</v>
      </c>
      <c r="I34" s="9">
        <f aca="true" t="shared" si="8" ref="I34:I65">E34-C34</f>
        <v>3440</v>
      </c>
      <c r="J34" s="27">
        <f aca="true" t="shared" si="9" ref="J34:J65">I34/$I$83</f>
        <v>0.016755313967307655</v>
      </c>
      <c r="K34" s="176">
        <v>44639.39</v>
      </c>
      <c r="L34" s="158">
        <v>47690.21</v>
      </c>
      <c r="M34" s="182">
        <f aca="true" t="shared" si="10" ref="M34:M65">(L34-K34)/K34</f>
        <v>0.06834367584324068</v>
      </c>
      <c r="N34" s="169">
        <f aca="true" t="shared" si="11" ref="N34:N65">L34-K34</f>
        <v>3050.8199999999997</v>
      </c>
      <c r="Q34" s="131"/>
      <c r="R34" s="64"/>
      <c r="T34" s="131"/>
      <c r="U34" s="64"/>
    </row>
    <row r="35" spans="1:21" ht="15">
      <c r="A35" s="1">
        <v>34</v>
      </c>
      <c r="B35" s="160" t="s">
        <v>126</v>
      </c>
      <c r="C35" s="119">
        <v>1046665</v>
      </c>
      <c r="D35" s="119">
        <v>1119969</v>
      </c>
      <c r="E35" s="119">
        <v>1128853</v>
      </c>
      <c r="F35" s="86">
        <f>E35/4a_İl!E35</f>
        <v>0.300942801425199</v>
      </c>
      <c r="G35" s="61">
        <f t="shared" si="6"/>
        <v>0.3526569082425933</v>
      </c>
      <c r="H35" s="30">
        <f t="shared" si="7"/>
        <v>0.07852369191670687</v>
      </c>
      <c r="I35" s="9">
        <f t="shared" si="8"/>
        <v>82188</v>
      </c>
      <c r="J35" s="27">
        <f t="shared" si="9"/>
        <v>0.40031562335612836</v>
      </c>
      <c r="K35" s="176">
        <v>1120752</v>
      </c>
      <c r="L35" s="158">
        <v>1129077</v>
      </c>
      <c r="M35" s="182">
        <f t="shared" si="10"/>
        <v>0.007428048310420147</v>
      </c>
      <c r="N35" s="169">
        <f t="shared" si="11"/>
        <v>8325</v>
      </c>
      <c r="Q35" s="131"/>
      <c r="R35" s="64"/>
      <c r="T35" s="131"/>
      <c r="U35" s="64"/>
    </row>
    <row r="36" spans="1:21" ht="15">
      <c r="A36" s="1">
        <v>35</v>
      </c>
      <c r="B36" s="160" t="s">
        <v>127</v>
      </c>
      <c r="C36" s="119">
        <v>226154</v>
      </c>
      <c r="D36" s="119">
        <v>239020</v>
      </c>
      <c r="E36" s="119">
        <v>239450</v>
      </c>
      <c r="F36" s="86">
        <f>E36/4a_İl!E36</f>
        <v>0.3005681233352329</v>
      </c>
      <c r="G36" s="61">
        <f t="shared" si="6"/>
        <v>0.07480486536217645</v>
      </c>
      <c r="H36" s="30">
        <f t="shared" si="7"/>
        <v>0.05879179674027433</v>
      </c>
      <c r="I36" s="9">
        <f t="shared" si="8"/>
        <v>13296</v>
      </c>
      <c r="J36" s="27">
        <f t="shared" si="9"/>
        <v>0.06476123677596586</v>
      </c>
      <c r="K36" s="176">
        <v>240747.5</v>
      </c>
      <c r="L36" s="158">
        <v>241880.8</v>
      </c>
      <c r="M36" s="182">
        <f t="shared" si="10"/>
        <v>0.004707421676237503</v>
      </c>
      <c r="N36" s="169">
        <f t="shared" si="11"/>
        <v>1133.2999999999884</v>
      </c>
      <c r="Q36" s="131"/>
      <c r="R36" s="64"/>
      <c r="T36" s="130"/>
      <c r="U36" s="64"/>
    </row>
    <row r="37" spans="1:21" ht="15">
      <c r="A37" s="1">
        <v>36</v>
      </c>
      <c r="B37" s="164" t="s">
        <v>128</v>
      </c>
      <c r="C37" s="119">
        <v>3693</v>
      </c>
      <c r="D37" s="119">
        <v>3436</v>
      </c>
      <c r="E37" s="119">
        <v>3463</v>
      </c>
      <c r="F37" s="86">
        <f>E37/4a_İl!E37</f>
        <v>0.1935393729391382</v>
      </c>
      <c r="G37" s="61">
        <f t="shared" si="6"/>
        <v>0.0010818511119198874</v>
      </c>
      <c r="H37" s="30">
        <f t="shared" si="7"/>
        <v>-0.062279989168697536</v>
      </c>
      <c r="I37" s="9">
        <f t="shared" si="8"/>
        <v>-230</v>
      </c>
      <c r="J37" s="27">
        <f t="shared" si="9"/>
        <v>-0.001120268085023477</v>
      </c>
      <c r="K37" s="149">
        <v>3116.055</v>
      </c>
      <c r="L37" s="166">
        <v>3157.108</v>
      </c>
      <c r="M37" s="170">
        <f t="shared" si="10"/>
        <v>0.013174671178782255</v>
      </c>
      <c r="N37" s="166">
        <f t="shared" si="11"/>
        <v>41.05300000000034</v>
      </c>
      <c r="Q37" s="131"/>
      <c r="R37" s="64"/>
      <c r="T37" s="130"/>
      <c r="U37" s="64"/>
    </row>
    <row r="38" spans="1:21" ht="15">
      <c r="A38" s="1">
        <v>37</v>
      </c>
      <c r="B38" s="164" t="s">
        <v>129</v>
      </c>
      <c r="C38" s="119">
        <v>8541</v>
      </c>
      <c r="D38" s="119">
        <v>8998</v>
      </c>
      <c r="E38" s="119">
        <v>9006</v>
      </c>
      <c r="F38" s="86">
        <f>E38/4a_İl!E38</f>
        <v>0.2410728625729429</v>
      </c>
      <c r="G38" s="61">
        <f t="shared" si="6"/>
        <v>0.0028135001772886243</v>
      </c>
      <c r="H38" s="30">
        <f t="shared" si="7"/>
        <v>0.054443273621355814</v>
      </c>
      <c r="I38" s="9">
        <f t="shared" si="8"/>
        <v>465</v>
      </c>
      <c r="J38" s="27">
        <f t="shared" si="9"/>
        <v>0.0022648898240692035</v>
      </c>
      <c r="K38" s="149">
        <v>8879.741</v>
      </c>
      <c r="L38" s="166">
        <v>8906.782</v>
      </c>
      <c r="M38" s="170">
        <f t="shared" si="10"/>
        <v>0.0030452464773464967</v>
      </c>
      <c r="N38" s="166">
        <f t="shared" si="11"/>
        <v>27.040999999999258</v>
      </c>
      <c r="Q38" s="131"/>
      <c r="R38" s="64"/>
      <c r="T38" s="131"/>
      <c r="U38" s="64"/>
    </row>
    <row r="39" spans="1:21" ht="15">
      <c r="A39" s="1">
        <v>38</v>
      </c>
      <c r="B39" s="160" t="s">
        <v>130</v>
      </c>
      <c r="C39" s="119">
        <v>33169</v>
      </c>
      <c r="D39" s="119">
        <v>36397</v>
      </c>
      <c r="E39" s="119">
        <v>36332</v>
      </c>
      <c r="F39" s="86">
        <f>E39/4a_İl!E39</f>
        <v>0.18429075046285728</v>
      </c>
      <c r="G39" s="61">
        <f t="shared" si="6"/>
        <v>0.011350220790722884</v>
      </c>
      <c r="H39" s="30">
        <f t="shared" si="7"/>
        <v>0.09536012541831228</v>
      </c>
      <c r="I39" s="9">
        <f t="shared" si="8"/>
        <v>3163</v>
      </c>
      <c r="J39" s="27">
        <f t="shared" si="9"/>
        <v>0.015406121534475032</v>
      </c>
      <c r="K39" s="176">
        <v>36787.59</v>
      </c>
      <c r="L39" s="158">
        <v>37026.29</v>
      </c>
      <c r="M39" s="182">
        <f t="shared" si="10"/>
        <v>0.006488601183170857</v>
      </c>
      <c r="N39" s="169">
        <f t="shared" si="11"/>
        <v>238.70000000000437</v>
      </c>
      <c r="Q39" s="131"/>
      <c r="R39" s="64"/>
      <c r="T39" s="131"/>
      <c r="U39" s="64"/>
    </row>
    <row r="40" spans="1:14" ht="15">
      <c r="A40" s="1">
        <v>39</v>
      </c>
      <c r="B40" s="164" t="s">
        <v>131</v>
      </c>
      <c r="C40" s="119">
        <v>15668</v>
      </c>
      <c r="D40" s="119">
        <v>16853</v>
      </c>
      <c r="E40" s="119">
        <v>16882</v>
      </c>
      <c r="F40" s="86">
        <f>E40/4a_İl!E40</f>
        <v>0.29683681184393296</v>
      </c>
      <c r="G40" s="61">
        <f t="shared" si="6"/>
        <v>0.005273985120251672</v>
      </c>
      <c r="H40" s="30">
        <f t="shared" si="7"/>
        <v>0.07748276742404901</v>
      </c>
      <c r="I40" s="9">
        <f t="shared" si="8"/>
        <v>1214</v>
      </c>
      <c r="J40" s="27">
        <f t="shared" si="9"/>
        <v>0.005913067196602178</v>
      </c>
      <c r="K40" s="149">
        <v>16885.74</v>
      </c>
      <c r="L40" s="166">
        <v>16918.45</v>
      </c>
      <c r="M40" s="170">
        <f t="shared" si="10"/>
        <v>0.0019371374899766977</v>
      </c>
      <c r="N40" s="166">
        <f t="shared" si="11"/>
        <v>32.70999999999913</v>
      </c>
    </row>
    <row r="41" spans="1:14" ht="15">
      <c r="A41" s="1">
        <v>40</v>
      </c>
      <c r="B41" s="164" t="s">
        <v>132</v>
      </c>
      <c r="C41" s="119">
        <v>3915</v>
      </c>
      <c r="D41" s="119">
        <v>3894</v>
      </c>
      <c r="E41" s="119">
        <v>3810</v>
      </c>
      <c r="F41" s="86">
        <f>E41/4a_İl!E41</f>
        <v>0.17540628884489665</v>
      </c>
      <c r="G41" s="61">
        <f t="shared" si="6"/>
        <v>0.0011902549051154407</v>
      </c>
      <c r="H41" s="30">
        <f t="shared" si="7"/>
        <v>-0.02681992337164751</v>
      </c>
      <c r="I41" s="9">
        <f t="shared" si="8"/>
        <v>-105</v>
      </c>
      <c r="J41" s="27">
        <f t="shared" si="9"/>
        <v>-0.0005114267344672395</v>
      </c>
      <c r="K41" s="149">
        <v>4105.957</v>
      </c>
      <c r="L41" s="166">
        <v>4102.871</v>
      </c>
      <c r="M41" s="170">
        <f t="shared" si="10"/>
        <v>-0.0007515909202167095</v>
      </c>
      <c r="N41" s="166">
        <f t="shared" si="11"/>
        <v>-3.08600000000024</v>
      </c>
    </row>
    <row r="42" spans="1:14" ht="15">
      <c r="A42" s="1">
        <v>41</v>
      </c>
      <c r="B42" s="160" t="s">
        <v>133</v>
      </c>
      <c r="C42" s="119">
        <v>85381</v>
      </c>
      <c r="D42" s="119">
        <v>92544</v>
      </c>
      <c r="E42" s="119">
        <v>93581</v>
      </c>
      <c r="F42" s="86">
        <f>E42/4a_İl!E42</f>
        <v>0.22044526735593356</v>
      </c>
      <c r="G42" s="61">
        <f t="shared" si="6"/>
        <v>0.029234972250815762</v>
      </c>
      <c r="H42" s="30">
        <f t="shared" si="7"/>
        <v>0.09604010259893887</v>
      </c>
      <c r="I42" s="9">
        <f t="shared" si="8"/>
        <v>8200</v>
      </c>
      <c r="J42" s="27">
        <f t="shared" si="9"/>
        <v>0.03993999259648918</v>
      </c>
      <c r="K42" s="176">
        <v>93014.61</v>
      </c>
      <c r="L42" s="158">
        <v>93745.15</v>
      </c>
      <c r="M42" s="182">
        <f t="shared" si="10"/>
        <v>0.007854034973645469</v>
      </c>
      <c r="N42" s="169">
        <f t="shared" si="11"/>
        <v>730.5399999999936</v>
      </c>
    </row>
    <row r="43" spans="1:14" ht="15">
      <c r="A43" s="1">
        <v>42</v>
      </c>
      <c r="B43" s="164" t="s">
        <v>134</v>
      </c>
      <c r="C43" s="119">
        <v>38691</v>
      </c>
      <c r="D43" s="119">
        <v>42448</v>
      </c>
      <c r="E43" s="119">
        <v>41784</v>
      </c>
      <c r="F43" s="86">
        <f>E43/4a_İl!E43</f>
        <v>0.16182490656648787</v>
      </c>
      <c r="G43" s="61">
        <f t="shared" si="6"/>
        <v>0.013053441195628235</v>
      </c>
      <c r="H43" s="30">
        <f t="shared" si="7"/>
        <v>0.07994107156703109</v>
      </c>
      <c r="I43" s="9">
        <f t="shared" si="8"/>
        <v>3093</v>
      </c>
      <c r="J43" s="27">
        <f t="shared" si="9"/>
        <v>0.01506517037816354</v>
      </c>
      <c r="K43" s="149">
        <v>42816.15</v>
      </c>
      <c r="L43" s="166">
        <v>42741.3</v>
      </c>
      <c r="M43" s="170">
        <f t="shared" si="10"/>
        <v>-0.0017481721266390962</v>
      </c>
      <c r="N43" s="166">
        <f t="shared" si="11"/>
        <v>-74.84999999999854</v>
      </c>
    </row>
    <row r="44" spans="1:14" ht="15">
      <c r="A44" s="1">
        <v>43</v>
      </c>
      <c r="B44" s="164" t="s">
        <v>135</v>
      </c>
      <c r="C44" s="119">
        <v>13778</v>
      </c>
      <c r="D44" s="119">
        <v>14753</v>
      </c>
      <c r="E44" s="119">
        <v>15037</v>
      </c>
      <c r="F44" s="86">
        <f>E44/4a_İl!E44</f>
        <v>0.1928092423290464</v>
      </c>
      <c r="G44" s="61">
        <f t="shared" si="6"/>
        <v>0.004697601839428053</v>
      </c>
      <c r="H44" s="30">
        <f t="shared" si="7"/>
        <v>0.09137755842647699</v>
      </c>
      <c r="I44" s="9">
        <f t="shared" si="8"/>
        <v>1259</v>
      </c>
      <c r="J44" s="27">
        <f t="shared" si="9"/>
        <v>0.0061322500828024235</v>
      </c>
      <c r="K44" s="149">
        <v>14155.73</v>
      </c>
      <c r="L44" s="166">
        <v>14331.69</v>
      </c>
      <c r="M44" s="170">
        <f t="shared" si="10"/>
        <v>0.012430302075555337</v>
      </c>
      <c r="N44" s="166">
        <f t="shared" si="11"/>
        <v>175.96000000000095</v>
      </c>
    </row>
    <row r="45" spans="1:14" ht="15">
      <c r="A45" s="1">
        <v>44</v>
      </c>
      <c r="B45" s="164" t="s">
        <v>136</v>
      </c>
      <c r="C45" s="119">
        <v>15590</v>
      </c>
      <c r="D45" s="119">
        <v>16361</v>
      </c>
      <c r="E45" s="119">
        <v>16563</v>
      </c>
      <c r="F45" s="86">
        <f>E45/4a_İl!E45</f>
        <v>0.20307250925676174</v>
      </c>
      <c r="G45" s="61">
        <f t="shared" si="6"/>
        <v>0.005174328607198699</v>
      </c>
      <c r="H45" s="30">
        <f t="shared" si="7"/>
        <v>0.06241180243745991</v>
      </c>
      <c r="I45" s="9">
        <f t="shared" si="8"/>
        <v>973</v>
      </c>
      <c r="J45" s="27">
        <f t="shared" si="9"/>
        <v>0.004739221072729752</v>
      </c>
      <c r="K45" s="149">
        <v>16125.3</v>
      </c>
      <c r="L45" s="166">
        <v>16149.19</v>
      </c>
      <c r="M45" s="170">
        <f t="shared" si="10"/>
        <v>0.0014815228243816386</v>
      </c>
      <c r="N45" s="166">
        <f t="shared" si="11"/>
        <v>23.890000000001237</v>
      </c>
    </row>
    <row r="46" spans="1:14" ht="15">
      <c r="A46" s="1">
        <v>45</v>
      </c>
      <c r="B46" s="164" t="s">
        <v>137</v>
      </c>
      <c r="C46" s="119">
        <v>46967</v>
      </c>
      <c r="D46" s="119">
        <v>49552</v>
      </c>
      <c r="E46" s="119">
        <v>49267</v>
      </c>
      <c r="F46" s="86">
        <f>E46/4a_İl!E46</f>
        <v>0.23322208809675968</v>
      </c>
      <c r="G46" s="61">
        <f t="shared" si="6"/>
        <v>0.015391151813732917</v>
      </c>
      <c r="H46" s="30">
        <f t="shared" si="7"/>
        <v>0.04897055379308876</v>
      </c>
      <c r="I46" s="9">
        <f t="shared" si="8"/>
        <v>2300</v>
      </c>
      <c r="J46" s="27">
        <f t="shared" si="9"/>
        <v>0.01120268085023477</v>
      </c>
      <c r="K46" s="149">
        <v>49581.27</v>
      </c>
      <c r="L46" s="166">
        <v>49803.42</v>
      </c>
      <c r="M46" s="170">
        <f t="shared" si="10"/>
        <v>0.004480522584435644</v>
      </c>
      <c r="N46" s="166">
        <f t="shared" si="11"/>
        <v>222.15000000000146</v>
      </c>
    </row>
    <row r="47" spans="1:14" ht="15">
      <c r="A47" s="1">
        <v>46</v>
      </c>
      <c r="B47" s="164" t="s">
        <v>138</v>
      </c>
      <c r="C47" s="119">
        <v>15613</v>
      </c>
      <c r="D47" s="119">
        <v>17696</v>
      </c>
      <c r="E47" s="119">
        <v>17652</v>
      </c>
      <c r="F47" s="86">
        <f>E47/4a_İl!E47</f>
        <v>0.1479172427662837</v>
      </c>
      <c r="G47" s="61">
        <f t="shared" si="6"/>
        <v>0.00551453532417264</v>
      </c>
      <c r="H47" s="30">
        <f t="shared" si="7"/>
        <v>0.13059629795683084</v>
      </c>
      <c r="I47" s="9">
        <f t="shared" si="8"/>
        <v>2039</v>
      </c>
      <c r="J47" s="27">
        <f t="shared" si="9"/>
        <v>0.009931420110273346</v>
      </c>
      <c r="K47" s="149">
        <v>17425.34</v>
      </c>
      <c r="L47" s="166">
        <v>17669.82</v>
      </c>
      <c r="M47" s="170">
        <f t="shared" si="10"/>
        <v>0.014030142309992204</v>
      </c>
      <c r="N47" s="166">
        <f t="shared" si="11"/>
        <v>244.47999999999956</v>
      </c>
    </row>
    <row r="48" spans="1:21" ht="15">
      <c r="A48" s="1">
        <v>47</v>
      </c>
      <c r="B48" s="164" t="s">
        <v>139</v>
      </c>
      <c r="C48" s="119">
        <v>5145</v>
      </c>
      <c r="D48" s="119">
        <v>5501</v>
      </c>
      <c r="E48" s="119">
        <v>5663</v>
      </c>
      <c r="F48" s="86">
        <f>E48/4a_İl!E48</f>
        <v>0.11130985140341222</v>
      </c>
      <c r="G48" s="61">
        <f t="shared" si="6"/>
        <v>0.0017691374088369398</v>
      </c>
      <c r="H48" s="30">
        <f t="shared" si="7"/>
        <v>0.10068027210884353</v>
      </c>
      <c r="I48" s="9">
        <f t="shared" si="8"/>
        <v>518</v>
      </c>
      <c r="J48" s="27">
        <f t="shared" si="9"/>
        <v>0.002523038556705048</v>
      </c>
      <c r="K48" s="149">
        <v>5020.125</v>
      </c>
      <c r="L48" s="166">
        <v>5181.162</v>
      </c>
      <c r="M48" s="170">
        <f t="shared" si="10"/>
        <v>0.03207828490326441</v>
      </c>
      <c r="N48" s="166">
        <f t="shared" si="11"/>
        <v>161.03700000000026</v>
      </c>
      <c r="Q48" s="131"/>
      <c r="R48" s="64"/>
      <c r="T48" s="131"/>
      <c r="U48" s="64"/>
    </row>
    <row r="49" spans="1:21" ht="15">
      <c r="A49" s="1">
        <v>48</v>
      </c>
      <c r="B49" s="164" t="s">
        <v>140</v>
      </c>
      <c r="C49" s="119">
        <v>32998</v>
      </c>
      <c r="D49" s="119">
        <v>35937</v>
      </c>
      <c r="E49" s="119">
        <v>35812</v>
      </c>
      <c r="F49" s="86">
        <f>E49/4a_İl!E49</f>
        <v>0.23646868500115553</v>
      </c>
      <c r="G49" s="61">
        <f t="shared" si="6"/>
        <v>0.011187771302360672</v>
      </c>
      <c r="H49" s="30">
        <f t="shared" si="7"/>
        <v>0.08527789563003818</v>
      </c>
      <c r="I49" s="9">
        <f t="shared" si="8"/>
        <v>2814</v>
      </c>
      <c r="J49" s="27">
        <f t="shared" si="9"/>
        <v>0.013706236483722017</v>
      </c>
      <c r="K49" s="149">
        <v>43430.33</v>
      </c>
      <c r="L49" s="166">
        <v>43722.45</v>
      </c>
      <c r="M49" s="170">
        <f t="shared" si="10"/>
        <v>0.006726175002584492</v>
      </c>
      <c r="N49" s="166">
        <f t="shared" si="11"/>
        <v>292.11999999999534</v>
      </c>
      <c r="Q49" s="131"/>
      <c r="R49" s="64"/>
      <c r="T49" s="131"/>
      <c r="U49" s="64"/>
    </row>
    <row r="50" spans="1:21" ht="15">
      <c r="A50" s="1">
        <v>49</v>
      </c>
      <c r="B50" s="164" t="s">
        <v>141</v>
      </c>
      <c r="C50" s="119">
        <v>2551</v>
      </c>
      <c r="D50" s="119">
        <v>2485</v>
      </c>
      <c r="E50" s="119">
        <v>2475</v>
      </c>
      <c r="F50" s="86">
        <f>E50/4a_İl!E50</f>
        <v>0.13881877839475013</v>
      </c>
      <c r="G50" s="61">
        <f t="shared" si="6"/>
        <v>0.0007731970840316839</v>
      </c>
      <c r="H50" s="30">
        <f t="shared" si="7"/>
        <v>-0.029792238337906705</v>
      </c>
      <c r="I50" s="9">
        <f t="shared" si="8"/>
        <v>-76</v>
      </c>
      <c r="J50" s="27">
        <f t="shared" si="9"/>
        <v>-0.0003701755411381924</v>
      </c>
      <c r="K50" s="149">
        <v>2473.595</v>
      </c>
      <c r="L50" s="166">
        <v>2369.51</v>
      </c>
      <c r="M50" s="170">
        <f t="shared" si="10"/>
        <v>-0.04207843240304075</v>
      </c>
      <c r="N50" s="166">
        <f t="shared" si="11"/>
        <v>-104.08499999999958</v>
      </c>
      <c r="Q50" s="131"/>
      <c r="R50" s="64"/>
      <c r="T50" s="131"/>
      <c r="U50" s="64"/>
    </row>
    <row r="51" spans="1:21" ht="15">
      <c r="A51" s="1">
        <v>50</v>
      </c>
      <c r="B51" s="164" t="s">
        <v>142</v>
      </c>
      <c r="C51" s="119">
        <v>6772</v>
      </c>
      <c r="D51" s="119">
        <v>6922</v>
      </c>
      <c r="E51" s="119">
        <v>6761</v>
      </c>
      <c r="F51" s="86">
        <f>E51/4a_İl!E51</f>
        <v>0.2036384446251619</v>
      </c>
      <c r="G51" s="61">
        <f t="shared" si="6"/>
        <v>0.002112155751570996</v>
      </c>
      <c r="H51" s="30">
        <f t="shared" si="7"/>
        <v>-0.0016243354991139988</v>
      </c>
      <c r="I51" s="9">
        <f t="shared" si="8"/>
        <v>-11</v>
      </c>
      <c r="J51" s="27">
        <f t="shared" si="9"/>
        <v>-5.357803884894889E-05</v>
      </c>
      <c r="K51" s="149">
        <v>7152.987</v>
      </c>
      <c r="L51" s="166">
        <v>7123.776</v>
      </c>
      <c r="M51" s="170">
        <f t="shared" si="10"/>
        <v>-0.004083748509538776</v>
      </c>
      <c r="N51" s="166">
        <f t="shared" si="11"/>
        <v>-29.21100000000024</v>
      </c>
      <c r="Q51" s="131"/>
      <c r="R51" s="64"/>
      <c r="T51" s="131"/>
      <c r="U51" s="64"/>
    </row>
    <row r="52" spans="1:21" ht="15">
      <c r="A52" s="1">
        <v>51</v>
      </c>
      <c r="B52" s="164" t="s">
        <v>143</v>
      </c>
      <c r="C52" s="119">
        <v>5840</v>
      </c>
      <c r="D52" s="119">
        <v>5964</v>
      </c>
      <c r="E52" s="119">
        <v>6129</v>
      </c>
      <c r="F52" s="86">
        <f>E52/4a_İl!E52</f>
        <v>0.1955460549404971</v>
      </c>
      <c r="G52" s="61">
        <f t="shared" si="6"/>
        <v>0.0019147171426384607</v>
      </c>
      <c r="H52" s="30">
        <f t="shared" si="7"/>
        <v>0.04948630136986301</v>
      </c>
      <c r="I52" s="9">
        <f t="shared" si="8"/>
        <v>289</v>
      </c>
      <c r="J52" s="27">
        <f t="shared" si="9"/>
        <v>0.001407641202486021</v>
      </c>
      <c r="K52" s="149">
        <v>6041.186</v>
      </c>
      <c r="L52" s="166">
        <v>6038.633</v>
      </c>
      <c r="M52" s="170">
        <f t="shared" si="10"/>
        <v>-0.00042259913864593535</v>
      </c>
      <c r="N52" s="166">
        <f t="shared" si="11"/>
        <v>-2.5529999999998836</v>
      </c>
      <c r="Q52" s="131"/>
      <c r="R52" s="64"/>
      <c r="T52" s="131"/>
      <c r="U52" s="64"/>
    </row>
    <row r="53" spans="1:21" ht="15">
      <c r="A53" s="1">
        <v>52</v>
      </c>
      <c r="B53" s="164" t="s">
        <v>144</v>
      </c>
      <c r="C53" s="119">
        <v>19758</v>
      </c>
      <c r="D53" s="119">
        <v>20216</v>
      </c>
      <c r="E53" s="119">
        <v>20464</v>
      </c>
      <c r="F53" s="86">
        <f>E53/4a_İl!E53</f>
        <v>0.3006670388763186</v>
      </c>
      <c r="G53" s="61">
        <f t="shared" si="6"/>
        <v>0.006393012172777527</v>
      </c>
      <c r="H53" s="30">
        <f t="shared" si="7"/>
        <v>0.03573236157505821</v>
      </c>
      <c r="I53" s="9">
        <f t="shared" si="8"/>
        <v>706</v>
      </c>
      <c r="J53" s="27">
        <f t="shared" si="9"/>
        <v>0.0034387359479416293</v>
      </c>
      <c r="K53" s="149">
        <v>19857.18</v>
      </c>
      <c r="L53" s="166">
        <v>19803.81</v>
      </c>
      <c r="M53" s="170">
        <f t="shared" si="10"/>
        <v>-0.00268769281438749</v>
      </c>
      <c r="N53" s="166">
        <f t="shared" si="11"/>
        <v>-53.36999999999898</v>
      </c>
      <c r="Q53" s="131"/>
      <c r="R53" s="64"/>
      <c r="T53" s="131"/>
      <c r="U53" s="64"/>
    </row>
    <row r="54" spans="1:21" ht="15">
      <c r="A54" s="1">
        <v>53</v>
      </c>
      <c r="B54" s="164" t="s">
        <v>145</v>
      </c>
      <c r="C54" s="119">
        <v>8581</v>
      </c>
      <c r="D54" s="119">
        <v>9443</v>
      </c>
      <c r="E54" s="119">
        <v>9512</v>
      </c>
      <c r="F54" s="86">
        <f>E54/4a_İl!E54</f>
        <v>0.219301885922442</v>
      </c>
      <c r="G54" s="61">
        <f t="shared" si="6"/>
        <v>0.0029715760255795464</v>
      </c>
      <c r="H54" s="30">
        <f t="shared" si="7"/>
        <v>0.10849551334343317</v>
      </c>
      <c r="I54" s="9">
        <f t="shared" si="8"/>
        <v>931</v>
      </c>
      <c r="J54" s="27">
        <f t="shared" si="9"/>
        <v>0.004534650378942857</v>
      </c>
      <c r="K54" s="149">
        <v>9259.592</v>
      </c>
      <c r="L54" s="166">
        <v>9294.173</v>
      </c>
      <c r="M54" s="170">
        <f t="shared" si="10"/>
        <v>0.0037346137929187514</v>
      </c>
      <c r="N54" s="166">
        <f t="shared" si="11"/>
        <v>34.58100000000013</v>
      </c>
      <c r="Q54" s="131"/>
      <c r="R54" s="64"/>
      <c r="T54" s="131"/>
      <c r="U54" s="64"/>
    </row>
    <row r="55" spans="1:21" ht="15">
      <c r="A55" s="1">
        <v>54</v>
      </c>
      <c r="B55" s="160" t="s">
        <v>146</v>
      </c>
      <c r="C55" s="119">
        <v>32409</v>
      </c>
      <c r="D55" s="119">
        <v>36448</v>
      </c>
      <c r="E55" s="119">
        <v>36554</v>
      </c>
      <c r="F55" s="86">
        <f>E55/4a_İl!E55</f>
        <v>0.2397958514281216</v>
      </c>
      <c r="G55" s="61">
        <f t="shared" si="6"/>
        <v>0.01141957422613906</v>
      </c>
      <c r="H55" s="30">
        <f t="shared" si="7"/>
        <v>0.12789657193989323</v>
      </c>
      <c r="I55" s="9">
        <f t="shared" si="8"/>
        <v>4145</v>
      </c>
      <c r="J55" s="27">
        <f t="shared" si="9"/>
        <v>0.020189179184444832</v>
      </c>
      <c r="K55" s="176">
        <v>36612.67</v>
      </c>
      <c r="L55" s="158">
        <v>36911.82</v>
      </c>
      <c r="M55" s="182">
        <f t="shared" si="10"/>
        <v>0.008170668787608264</v>
      </c>
      <c r="N55" s="169">
        <f t="shared" si="11"/>
        <v>299.15000000000146</v>
      </c>
      <c r="Q55" s="131"/>
      <c r="R55" s="64"/>
      <c r="T55" s="131"/>
      <c r="U55" s="64"/>
    </row>
    <row r="56" spans="1:21" ht="15">
      <c r="A56" s="1">
        <v>55</v>
      </c>
      <c r="B56" s="160" t="s">
        <v>147</v>
      </c>
      <c r="C56" s="119">
        <v>33801</v>
      </c>
      <c r="D56" s="119">
        <v>37373</v>
      </c>
      <c r="E56" s="119">
        <v>37348</v>
      </c>
      <c r="F56" s="86">
        <f>E56/4a_İl!E56</f>
        <v>0.2604517528260703</v>
      </c>
      <c r="G56" s="61">
        <f t="shared" si="6"/>
        <v>0.01166762209875367</v>
      </c>
      <c r="H56" s="30">
        <f t="shared" si="7"/>
        <v>0.10493772373598415</v>
      </c>
      <c r="I56" s="9">
        <f t="shared" si="8"/>
        <v>3547</v>
      </c>
      <c r="J56" s="27">
        <f t="shared" si="9"/>
        <v>0.017276482163383795</v>
      </c>
      <c r="K56" s="176">
        <v>37382.4</v>
      </c>
      <c r="L56" s="158">
        <v>37728.68</v>
      </c>
      <c r="M56" s="182">
        <f t="shared" si="10"/>
        <v>0.009263182674199592</v>
      </c>
      <c r="N56" s="169">
        <f t="shared" si="11"/>
        <v>346.27999999999884</v>
      </c>
      <c r="Q56" s="131"/>
      <c r="R56" s="64"/>
      <c r="T56" s="131"/>
      <c r="U56" s="64"/>
    </row>
    <row r="57" spans="1:21" ht="15">
      <c r="A57" s="1">
        <v>56</v>
      </c>
      <c r="B57" s="164" t="s">
        <v>148</v>
      </c>
      <c r="C57" s="119">
        <v>1795</v>
      </c>
      <c r="D57" s="119">
        <v>1935</v>
      </c>
      <c r="E57" s="119">
        <v>1946</v>
      </c>
      <c r="F57" s="86">
        <f>E57/4a_İl!E57</f>
        <v>0.10101744186046512</v>
      </c>
      <c r="G57" s="61">
        <f t="shared" si="6"/>
        <v>0.0006079359699093563</v>
      </c>
      <c r="H57" s="30">
        <f t="shared" si="7"/>
        <v>0.08412256267409471</v>
      </c>
      <c r="I57" s="9">
        <f t="shared" si="8"/>
        <v>151</v>
      </c>
      <c r="J57" s="27">
        <f t="shared" si="9"/>
        <v>0.0007354803514719348</v>
      </c>
      <c r="K57" s="149">
        <v>1856.213</v>
      </c>
      <c r="L57" s="166">
        <v>1859.725</v>
      </c>
      <c r="M57" s="170">
        <f t="shared" si="10"/>
        <v>0.0018920242450623627</v>
      </c>
      <c r="N57" s="166">
        <f t="shared" si="11"/>
        <v>3.5119999999999436</v>
      </c>
      <c r="Q57" s="131"/>
      <c r="R57" s="64"/>
      <c r="T57" s="131"/>
      <c r="U57" s="64"/>
    </row>
    <row r="58" spans="1:21" ht="15">
      <c r="A58" s="1">
        <v>57</v>
      </c>
      <c r="B58" s="164" t="s">
        <v>149</v>
      </c>
      <c r="C58" s="119">
        <v>5836</v>
      </c>
      <c r="D58" s="119">
        <v>6259</v>
      </c>
      <c r="E58" s="119">
        <v>6090</v>
      </c>
      <c r="F58" s="86">
        <f>E58/4a_İl!E58</f>
        <v>0.28027060610244375</v>
      </c>
      <c r="G58" s="61">
        <f t="shared" si="6"/>
        <v>0.0019025334310112949</v>
      </c>
      <c r="H58" s="30">
        <f t="shared" si="7"/>
        <v>0.043522960932145305</v>
      </c>
      <c r="I58" s="9">
        <f t="shared" si="8"/>
        <v>254</v>
      </c>
      <c r="J58" s="27">
        <f t="shared" si="9"/>
        <v>0.0012371656243302745</v>
      </c>
      <c r="K58" s="149">
        <v>6102.7</v>
      </c>
      <c r="L58" s="166">
        <v>6108.642</v>
      </c>
      <c r="M58" s="170">
        <f t="shared" si="10"/>
        <v>0.0009736673931210788</v>
      </c>
      <c r="N58" s="166">
        <f t="shared" si="11"/>
        <v>5.942000000000007</v>
      </c>
      <c r="Q58" s="131"/>
      <c r="R58" s="64"/>
      <c r="T58" s="131"/>
      <c r="U58" s="64"/>
    </row>
    <row r="59" spans="1:21" ht="15">
      <c r="A59" s="1">
        <v>58</v>
      </c>
      <c r="B59" s="164" t="s">
        <v>150</v>
      </c>
      <c r="C59" s="119">
        <v>9906</v>
      </c>
      <c r="D59" s="119">
        <v>10453</v>
      </c>
      <c r="E59" s="119">
        <v>10516</v>
      </c>
      <c r="F59" s="86">
        <f>E59/4a_İl!E59</f>
        <v>0.17086129299559685</v>
      </c>
      <c r="G59" s="61">
        <f t="shared" si="6"/>
        <v>0.00328522849926351</v>
      </c>
      <c r="H59" s="30">
        <f t="shared" si="7"/>
        <v>0.06157884110640016</v>
      </c>
      <c r="I59" s="9">
        <f t="shared" si="8"/>
        <v>610</v>
      </c>
      <c r="J59" s="27">
        <f t="shared" si="9"/>
        <v>0.002971145790714439</v>
      </c>
      <c r="K59" s="149">
        <v>10174.4</v>
      </c>
      <c r="L59" s="166">
        <v>10231.07</v>
      </c>
      <c r="M59" s="170">
        <f t="shared" si="10"/>
        <v>0.005569861613461243</v>
      </c>
      <c r="N59" s="166">
        <f t="shared" si="11"/>
        <v>56.67000000000007</v>
      </c>
      <c r="Q59" s="131"/>
      <c r="R59" s="64"/>
      <c r="T59" s="131"/>
      <c r="U59" s="64"/>
    </row>
    <row r="60" spans="1:21" ht="15">
      <c r="A60" s="1">
        <v>59</v>
      </c>
      <c r="B60" s="160" t="s">
        <v>151</v>
      </c>
      <c r="C60" s="119">
        <v>60513</v>
      </c>
      <c r="D60" s="119">
        <v>64185</v>
      </c>
      <c r="E60" s="119">
        <v>65213</v>
      </c>
      <c r="F60" s="86">
        <f>E60/4a_İl!E60</f>
        <v>0.28956143739482176</v>
      </c>
      <c r="G60" s="61">
        <f t="shared" si="6"/>
        <v>0.020372727854932608</v>
      </c>
      <c r="H60" s="30">
        <f t="shared" si="7"/>
        <v>0.07766926115049659</v>
      </c>
      <c r="I60" s="9">
        <f t="shared" si="8"/>
        <v>4700</v>
      </c>
      <c r="J60" s="27">
        <f t="shared" si="9"/>
        <v>0.022892434780914527</v>
      </c>
      <c r="K60" s="181">
        <v>64528.97</v>
      </c>
      <c r="L60" s="158">
        <v>64963.9</v>
      </c>
      <c r="M60" s="182">
        <f t="shared" si="10"/>
        <v>0.006740073489473027</v>
      </c>
      <c r="N60" s="169">
        <f t="shared" si="11"/>
        <v>434.9300000000003</v>
      </c>
      <c r="Q60" s="131"/>
      <c r="R60" s="64"/>
      <c r="T60" s="130"/>
      <c r="U60" s="64"/>
    </row>
    <row r="61" spans="1:21" ht="15">
      <c r="A61" s="1">
        <v>60</v>
      </c>
      <c r="B61" s="164" t="s">
        <v>152</v>
      </c>
      <c r="C61" s="119">
        <v>9262</v>
      </c>
      <c r="D61" s="119">
        <v>9856</v>
      </c>
      <c r="E61" s="119">
        <v>9919</v>
      </c>
      <c r="F61" s="86">
        <f>E61/4a_İl!E61</f>
        <v>0.21444168198032645</v>
      </c>
      <c r="G61" s="61">
        <f t="shared" si="6"/>
        <v>0.003098723990509201</v>
      </c>
      <c r="H61" s="30">
        <f t="shared" si="7"/>
        <v>0.07093500323904124</v>
      </c>
      <c r="I61" s="9">
        <f t="shared" si="8"/>
        <v>657</v>
      </c>
      <c r="J61" s="27">
        <f t="shared" si="9"/>
        <v>0.0032000701385235843</v>
      </c>
      <c r="K61" s="149">
        <v>9816.124</v>
      </c>
      <c r="L61" s="166">
        <v>9862.464</v>
      </c>
      <c r="M61" s="170">
        <f t="shared" si="10"/>
        <v>0.004720804260418893</v>
      </c>
      <c r="N61" s="166">
        <f t="shared" si="11"/>
        <v>46.340000000000146</v>
      </c>
      <c r="Q61" s="131"/>
      <c r="R61" s="64"/>
      <c r="T61" s="130"/>
      <c r="U61" s="64"/>
    </row>
    <row r="62" spans="1:21" ht="15">
      <c r="A62" s="1">
        <v>61</v>
      </c>
      <c r="B62" s="164" t="s">
        <v>153</v>
      </c>
      <c r="C62" s="119">
        <v>23797</v>
      </c>
      <c r="D62" s="119">
        <v>25542</v>
      </c>
      <c r="E62" s="119">
        <v>25589</v>
      </c>
      <c r="F62" s="86">
        <f>E62/4a_İl!E62</f>
        <v>0.23799514504413175</v>
      </c>
      <c r="G62" s="61">
        <f t="shared" si="6"/>
        <v>0.007994076841732024</v>
      </c>
      <c r="H62" s="30">
        <f t="shared" si="7"/>
        <v>0.07530360969870152</v>
      </c>
      <c r="I62" s="9">
        <f t="shared" si="8"/>
        <v>1792</v>
      </c>
      <c r="J62" s="27">
        <f t="shared" si="9"/>
        <v>0.00872834960157422</v>
      </c>
      <c r="K62" s="149">
        <v>25218.86</v>
      </c>
      <c r="L62" s="166">
        <v>25481.35</v>
      </c>
      <c r="M62" s="170">
        <f t="shared" si="10"/>
        <v>0.010408480002664592</v>
      </c>
      <c r="N62" s="166">
        <f t="shared" si="11"/>
        <v>262.48999999999796</v>
      </c>
      <c r="Q62" s="131"/>
      <c r="R62" s="64"/>
      <c r="T62" s="130"/>
      <c r="U62" s="64"/>
    </row>
    <row r="63" spans="1:14" ht="15">
      <c r="A63" s="1">
        <v>62</v>
      </c>
      <c r="B63" s="164" t="s">
        <v>154</v>
      </c>
      <c r="C63" s="119">
        <v>1762</v>
      </c>
      <c r="D63" s="119">
        <v>1775</v>
      </c>
      <c r="E63" s="119">
        <v>1804</v>
      </c>
      <c r="F63" s="86">
        <f>E63/4a_İl!E63</f>
        <v>0.293954700993971</v>
      </c>
      <c r="G63" s="61">
        <f t="shared" si="6"/>
        <v>0.000563574763471983</v>
      </c>
      <c r="H63" s="30">
        <f t="shared" si="7"/>
        <v>0.02383654937570942</v>
      </c>
      <c r="I63" s="9">
        <f t="shared" si="8"/>
        <v>42</v>
      </c>
      <c r="J63" s="27">
        <f t="shared" si="9"/>
        <v>0.00020457069378689577</v>
      </c>
      <c r="K63" s="149">
        <v>1624.076</v>
      </c>
      <c r="L63" s="166">
        <v>1737.541</v>
      </c>
      <c r="M63" s="170">
        <f t="shared" si="10"/>
        <v>0.06986434132392814</v>
      </c>
      <c r="N63" s="166">
        <f t="shared" si="11"/>
        <v>113.46499999999992</v>
      </c>
    </row>
    <row r="64" spans="1:14" ht="15">
      <c r="A64" s="1">
        <v>63</v>
      </c>
      <c r="B64" s="164" t="s">
        <v>155</v>
      </c>
      <c r="C64" s="119">
        <v>12385</v>
      </c>
      <c r="D64" s="119">
        <v>13622</v>
      </c>
      <c r="E64" s="119">
        <v>13523</v>
      </c>
      <c r="F64" s="86">
        <f>E64/4a_İl!E64</f>
        <v>0.12369200936631056</v>
      </c>
      <c r="G64" s="61">
        <f t="shared" si="6"/>
        <v>0.004224623906004227</v>
      </c>
      <c r="H64" s="30">
        <f t="shared" si="7"/>
        <v>0.09188534517561567</v>
      </c>
      <c r="I64" s="9">
        <f t="shared" si="8"/>
        <v>1138</v>
      </c>
      <c r="J64" s="27">
        <f t="shared" si="9"/>
        <v>0.0055428916554639855</v>
      </c>
      <c r="K64" s="149">
        <v>12695.33</v>
      </c>
      <c r="L64" s="166">
        <v>12596.98</v>
      </c>
      <c r="M64" s="170">
        <f t="shared" si="10"/>
        <v>-0.007746943167290678</v>
      </c>
      <c r="N64" s="166">
        <f t="shared" si="11"/>
        <v>-98.35000000000036</v>
      </c>
    </row>
    <row r="65" spans="1:14" ht="15">
      <c r="A65" s="1">
        <v>64</v>
      </c>
      <c r="B65" s="164" t="s">
        <v>156</v>
      </c>
      <c r="C65" s="119">
        <v>13100</v>
      </c>
      <c r="D65" s="119">
        <v>13894</v>
      </c>
      <c r="E65" s="119">
        <v>14139</v>
      </c>
      <c r="F65" s="86">
        <f>E65/4a_İl!E65</f>
        <v>0.26168795113825655</v>
      </c>
      <c r="G65" s="61">
        <f t="shared" si="6"/>
        <v>0.004417064069141001</v>
      </c>
      <c r="H65" s="30">
        <f t="shared" si="7"/>
        <v>0.07931297709923664</v>
      </c>
      <c r="I65" s="9">
        <f t="shared" si="8"/>
        <v>1039</v>
      </c>
      <c r="J65" s="27">
        <f t="shared" si="9"/>
        <v>0.005060689305823446</v>
      </c>
      <c r="K65" s="149">
        <v>13704.73</v>
      </c>
      <c r="L65" s="166">
        <v>13773.38</v>
      </c>
      <c r="M65" s="170">
        <f t="shared" si="10"/>
        <v>0.005009219444673455</v>
      </c>
      <c r="N65" s="166">
        <f t="shared" si="11"/>
        <v>68.64999999999964</v>
      </c>
    </row>
    <row r="66" spans="1:14" ht="15">
      <c r="A66" s="1">
        <v>65</v>
      </c>
      <c r="B66" s="164" t="s">
        <v>157</v>
      </c>
      <c r="C66" s="119">
        <v>6801</v>
      </c>
      <c r="D66" s="119">
        <v>7663</v>
      </c>
      <c r="E66" s="119">
        <v>7720</v>
      </c>
      <c r="F66" s="86">
        <f>E66/4a_İl!E66</f>
        <v>0.13215331153602547</v>
      </c>
      <c r="G66" s="61">
        <f aca="true" t="shared" si="12" ref="G66:G82">E66/$E$83</f>
        <v>0.002411750096454384</v>
      </c>
      <c r="H66" s="30">
        <f aca="true" t="shared" si="13" ref="H66:H82">(E66-C66)/C66</f>
        <v>0.13512718717835612</v>
      </c>
      <c r="I66" s="9">
        <f aca="true" t="shared" si="14" ref="I66:I82">E66-C66</f>
        <v>919</v>
      </c>
      <c r="J66" s="27">
        <f aca="true" t="shared" si="15" ref="J66:J97">I66/$I$83</f>
        <v>0.004476201609289457</v>
      </c>
      <c r="K66" s="149">
        <v>7770.833</v>
      </c>
      <c r="L66" s="166">
        <v>7532.913</v>
      </c>
      <c r="M66" s="170">
        <f aca="true" t="shared" si="16" ref="M66:M97">(L66-K66)/K66</f>
        <v>-0.030617052251669812</v>
      </c>
      <c r="N66" s="166">
        <f aca="true" t="shared" si="17" ref="N66:N82">L66-K66</f>
        <v>-237.92000000000007</v>
      </c>
    </row>
    <row r="67" spans="1:14" ht="15">
      <c r="A67" s="1">
        <v>66</v>
      </c>
      <c r="B67" s="164" t="s">
        <v>158</v>
      </c>
      <c r="C67" s="119">
        <v>5036</v>
      </c>
      <c r="D67" s="119">
        <v>5204</v>
      </c>
      <c r="E67" s="119">
        <v>5020</v>
      </c>
      <c r="F67" s="86">
        <f>E67/4a_İl!E67</f>
        <v>0.1567966016991504</v>
      </c>
      <c r="G67" s="61">
        <f t="shared" si="12"/>
        <v>0.0015682623684198196</v>
      </c>
      <c r="H67" s="30">
        <f t="shared" si="13"/>
        <v>-0.003177124702144559</v>
      </c>
      <c r="I67" s="9">
        <f t="shared" si="14"/>
        <v>-16</v>
      </c>
      <c r="J67" s="27">
        <f t="shared" si="15"/>
        <v>-7.79316928711984E-05</v>
      </c>
      <c r="K67" s="149">
        <v>5042.14</v>
      </c>
      <c r="L67" s="166">
        <v>5062.567</v>
      </c>
      <c r="M67" s="170">
        <f t="shared" si="16"/>
        <v>0.00405125601431132</v>
      </c>
      <c r="N67" s="166">
        <f t="shared" si="17"/>
        <v>20.42699999999968</v>
      </c>
    </row>
    <row r="68" spans="1:14" ht="15">
      <c r="A68" s="1">
        <v>67</v>
      </c>
      <c r="B68" s="164" t="s">
        <v>159</v>
      </c>
      <c r="C68" s="119">
        <v>14495</v>
      </c>
      <c r="D68" s="119">
        <v>15347</v>
      </c>
      <c r="E68" s="119">
        <v>15289</v>
      </c>
      <c r="F68" s="86">
        <f>E68/4a_İl!E68</f>
        <v>0.19117702224500768</v>
      </c>
      <c r="G68" s="61">
        <f t="shared" si="12"/>
        <v>0.004776327360711279</v>
      </c>
      <c r="H68" s="30">
        <f t="shared" si="13"/>
        <v>0.05477750948602966</v>
      </c>
      <c r="I68" s="9">
        <f t="shared" si="14"/>
        <v>794</v>
      </c>
      <c r="J68" s="27">
        <f t="shared" si="15"/>
        <v>0.0038673602587332204</v>
      </c>
      <c r="K68" s="149">
        <v>15267.01</v>
      </c>
      <c r="L68" s="166">
        <v>15408.89</v>
      </c>
      <c r="M68" s="170">
        <f t="shared" si="16"/>
        <v>0.009293240785196263</v>
      </c>
      <c r="N68" s="166">
        <f t="shared" si="17"/>
        <v>141.8799999999992</v>
      </c>
    </row>
    <row r="69" spans="1:14" ht="15">
      <c r="A69" s="1">
        <v>68</v>
      </c>
      <c r="B69" s="164" t="s">
        <v>160</v>
      </c>
      <c r="C69" s="119">
        <v>5861</v>
      </c>
      <c r="D69" s="119">
        <v>6154</v>
      </c>
      <c r="E69" s="119">
        <v>6126</v>
      </c>
      <c r="F69" s="86">
        <f>E69/4a_İl!E69</f>
        <v>0.1736197710010203</v>
      </c>
      <c r="G69" s="61">
        <f t="shared" si="12"/>
        <v>0.0019137799340517559</v>
      </c>
      <c r="H69" s="30">
        <f t="shared" si="13"/>
        <v>0.045214127282033785</v>
      </c>
      <c r="I69" s="9">
        <f t="shared" si="14"/>
        <v>265</v>
      </c>
      <c r="J69" s="27">
        <f t="shared" si="15"/>
        <v>0.0012907436631792234</v>
      </c>
      <c r="K69" s="149">
        <v>6156.046</v>
      </c>
      <c r="L69" s="166">
        <v>6219.329</v>
      </c>
      <c r="M69" s="170">
        <f t="shared" si="16"/>
        <v>0.010279812723946418</v>
      </c>
      <c r="N69" s="166">
        <f t="shared" si="17"/>
        <v>63.28299999999945</v>
      </c>
    </row>
    <row r="70" spans="1:14" ht="15">
      <c r="A70" s="1">
        <v>69</v>
      </c>
      <c r="B70" s="164" t="s">
        <v>161</v>
      </c>
      <c r="C70" s="119">
        <v>1128</v>
      </c>
      <c r="D70" s="119">
        <v>981</v>
      </c>
      <c r="E70" s="119">
        <v>929</v>
      </c>
      <c r="F70" s="86">
        <f>E70/4a_İl!E70</f>
        <v>0.16687623495599066</v>
      </c>
      <c r="G70" s="61">
        <f t="shared" si="12"/>
        <v>0.0002902222590163371</v>
      </c>
      <c r="H70" s="30">
        <f t="shared" si="13"/>
        <v>-0.17641843971631205</v>
      </c>
      <c r="I70" s="9">
        <f t="shared" si="14"/>
        <v>-199</v>
      </c>
      <c r="J70" s="27">
        <f t="shared" si="15"/>
        <v>-0.00096927543008553</v>
      </c>
      <c r="K70" s="149">
        <v>1005.753</v>
      </c>
      <c r="L70" s="166">
        <v>959.4446</v>
      </c>
      <c r="M70" s="170">
        <f t="shared" si="16"/>
        <v>-0.04604351167732038</v>
      </c>
      <c r="N70" s="166">
        <f t="shared" si="17"/>
        <v>-46.308400000000006</v>
      </c>
    </row>
    <row r="71" spans="1:14" ht="15">
      <c r="A71" s="1">
        <v>70</v>
      </c>
      <c r="B71" s="164" t="s">
        <v>162</v>
      </c>
      <c r="C71" s="119">
        <v>10873</v>
      </c>
      <c r="D71" s="119">
        <v>11666</v>
      </c>
      <c r="E71" s="119">
        <v>11573</v>
      </c>
      <c r="F71" s="86">
        <f>E71/4a_İl!E71</f>
        <v>0.3092813811165451</v>
      </c>
      <c r="G71" s="61">
        <f t="shared" si="12"/>
        <v>0.0036154383246459303</v>
      </c>
      <c r="H71" s="30">
        <f t="shared" si="13"/>
        <v>0.06437965602869493</v>
      </c>
      <c r="I71" s="9">
        <f t="shared" si="14"/>
        <v>700</v>
      </c>
      <c r="J71" s="27">
        <f t="shared" si="15"/>
        <v>0.0034095115631149297</v>
      </c>
      <c r="K71" s="149">
        <v>11233.59</v>
      </c>
      <c r="L71" s="166">
        <v>11392.29</v>
      </c>
      <c r="M71" s="170">
        <f t="shared" si="16"/>
        <v>0.014127273649830617</v>
      </c>
      <c r="N71" s="166">
        <f t="shared" si="17"/>
        <v>158.70000000000073</v>
      </c>
    </row>
    <row r="72" spans="1:14" ht="15">
      <c r="A72" s="1">
        <v>71</v>
      </c>
      <c r="B72" s="164" t="s">
        <v>163</v>
      </c>
      <c r="C72" s="119">
        <v>4156</v>
      </c>
      <c r="D72" s="119">
        <v>4751</v>
      </c>
      <c r="E72" s="119">
        <v>4816</v>
      </c>
      <c r="F72" s="86">
        <f>E72/4a_İl!E72</f>
        <v>0.1678282687482576</v>
      </c>
      <c r="G72" s="61">
        <f t="shared" si="12"/>
        <v>0.0015045321845238745</v>
      </c>
      <c r="H72" s="30">
        <f t="shared" si="13"/>
        <v>0.1588065447545717</v>
      </c>
      <c r="I72" s="9">
        <f t="shared" si="14"/>
        <v>660</v>
      </c>
      <c r="J72" s="27">
        <f t="shared" si="15"/>
        <v>0.0032146823309369336</v>
      </c>
      <c r="K72" s="149">
        <v>4486.994</v>
      </c>
      <c r="L72" s="166">
        <v>4618.069</v>
      </c>
      <c r="M72" s="170">
        <f t="shared" si="16"/>
        <v>0.029212207549196796</v>
      </c>
      <c r="N72" s="166">
        <f t="shared" si="17"/>
        <v>131.07500000000073</v>
      </c>
    </row>
    <row r="73" spans="1:14" ht="15">
      <c r="A73" s="1">
        <v>72</v>
      </c>
      <c r="B73" s="164" t="s">
        <v>164</v>
      </c>
      <c r="C73" s="119">
        <v>5100</v>
      </c>
      <c r="D73" s="119">
        <v>5495</v>
      </c>
      <c r="E73" s="119">
        <v>5696</v>
      </c>
      <c r="F73" s="86">
        <f>E73/4a_İl!E73</f>
        <v>0.14429751228656837</v>
      </c>
      <c r="G73" s="61">
        <f t="shared" si="12"/>
        <v>0.0017794467032906955</v>
      </c>
      <c r="H73" s="30">
        <f t="shared" si="13"/>
        <v>0.11686274509803922</v>
      </c>
      <c r="I73" s="9">
        <f t="shared" si="14"/>
        <v>596</v>
      </c>
      <c r="J73" s="27">
        <f t="shared" si="15"/>
        <v>0.00290295555945214</v>
      </c>
      <c r="K73" s="149">
        <v>5227.178</v>
      </c>
      <c r="L73" s="166">
        <v>5296.426</v>
      </c>
      <c r="M73" s="170">
        <f t="shared" si="16"/>
        <v>0.013247683549326329</v>
      </c>
      <c r="N73" s="166">
        <f t="shared" si="17"/>
        <v>69.2480000000005</v>
      </c>
    </row>
    <row r="74" spans="1:14" ht="15">
      <c r="A74" s="1">
        <v>73</v>
      </c>
      <c r="B74" s="164" t="s">
        <v>165</v>
      </c>
      <c r="C74" s="119">
        <v>2317</v>
      </c>
      <c r="D74" s="119">
        <v>2558</v>
      </c>
      <c r="E74" s="119">
        <v>2570</v>
      </c>
      <c r="F74" s="86">
        <f>E74/4a_İl!E74</f>
        <v>0.09645336836179395</v>
      </c>
      <c r="G74" s="61">
        <f t="shared" si="12"/>
        <v>0.0008028753559440111</v>
      </c>
      <c r="H74" s="30">
        <f t="shared" si="13"/>
        <v>0.10919292188174363</v>
      </c>
      <c r="I74" s="9">
        <f t="shared" si="14"/>
        <v>253</v>
      </c>
      <c r="J74" s="27">
        <f t="shared" si="15"/>
        <v>0.0012322948935258246</v>
      </c>
      <c r="K74" s="149">
        <v>2337.685</v>
      </c>
      <c r="L74" s="166">
        <v>2324.917</v>
      </c>
      <c r="M74" s="170">
        <f t="shared" si="16"/>
        <v>-0.00546181371741703</v>
      </c>
      <c r="N74" s="166">
        <f t="shared" si="17"/>
        <v>-12.768000000000029</v>
      </c>
    </row>
    <row r="75" spans="1:14" ht="15">
      <c r="A75" s="1">
        <v>74</v>
      </c>
      <c r="B75" s="164" t="s">
        <v>166</v>
      </c>
      <c r="C75" s="119">
        <v>6229</v>
      </c>
      <c r="D75" s="119">
        <v>6629</v>
      </c>
      <c r="E75" s="119">
        <v>6784</v>
      </c>
      <c r="F75" s="86">
        <f>E75/4a_İl!E75</f>
        <v>0.2617283950617284</v>
      </c>
      <c r="G75" s="61">
        <f t="shared" si="12"/>
        <v>0.0021193410174024014</v>
      </c>
      <c r="H75" s="30">
        <f t="shared" si="13"/>
        <v>0.08909937389629154</v>
      </c>
      <c r="I75" s="9">
        <f t="shared" si="14"/>
        <v>555</v>
      </c>
      <c r="J75" s="27">
        <f t="shared" si="15"/>
        <v>0.0027032555964696943</v>
      </c>
      <c r="K75" s="149">
        <v>6638.561</v>
      </c>
      <c r="L75" s="166">
        <v>6573.09</v>
      </c>
      <c r="M75" s="170">
        <f t="shared" si="16"/>
        <v>-0.009862227672533181</v>
      </c>
      <c r="N75" s="166">
        <f t="shared" si="17"/>
        <v>-65.47099999999955</v>
      </c>
    </row>
    <row r="76" spans="1:14" ht="15">
      <c r="A76" s="1">
        <v>75</v>
      </c>
      <c r="B76" s="164" t="s">
        <v>167</v>
      </c>
      <c r="C76" s="119">
        <v>1571</v>
      </c>
      <c r="D76" s="119">
        <v>1215</v>
      </c>
      <c r="E76" s="119">
        <v>1190</v>
      </c>
      <c r="F76" s="86">
        <f>E76/4a_İl!E76</f>
        <v>0.19659672889476293</v>
      </c>
      <c r="G76" s="61">
        <f t="shared" si="12"/>
        <v>0.00037175940605967833</v>
      </c>
      <c r="H76" s="30">
        <f t="shared" si="13"/>
        <v>-0.24252068746021643</v>
      </c>
      <c r="I76" s="9">
        <f t="shared" si="14"/>
        <v>-381</v>
      </c>
      <c r="J76" s="27">
        <f t="shared" si="15"/>
        <v>-0.0018557484364954118</v>
      </c>
      <c r="K76" s="149">
        <v>1241.436</v>
      </c>
      <c r="L76" s="166">
        <v>1154.59</v>
      </c>
      <c r="M76" s="170">
        <f t="shared" si="16"/>
        <v>-0.06995608311664879</v>
      </c>
      <c r="N76" s="166">
        <f t="shared" si="17"/>
        <v>-86.846</v>
      </c>
    </row>
    <row r="77" spans="1:14" ht="15">
      <c r="A77" s="1">
        <v>76</v>
      </c>
      <c r="B77" s="164" t="s">
        <v>168</v>
      </c>
      <c r="C77" s="119">
        <v>2087</v>
      </c>
      <c r="D77" s="119">
        <v>2388</v>
      </c>
      <c r="E77" s="119">
        <v>2366</v>
      </c>
      <c r="F77" s="86">
        <f>E77/4a_İl!E77</f>
        <v>0.19767733311053556</v>
      </c>
      <c r="G77" s="61">
        <f t="shared" si="12"/>
        <v>0.0007391451720480663</v>
      </c>
      <c r="H77" s="30">
        <f t="shared" si="13"/>
        <v>0.1336847149017729</v>
      </c>
      <c r="I77" s="9">
        <f t="shared" si="14"/>
        <v>279</v>
      </c>
      <c r="J77" s="27">
        <f t="shared" si="15"/>
        <v>0.001358933894441522</v>
      </c>
      <c r="K77" s="149">
        <v>2326.526</v>
      </c>
      <c r="L77" s="166">
        <v>2332.917</v>
      </c>
      <c r="M77" s="170">
        <f t="shared" si="16"/>
        <v>0.002747014217765061</v>
      </c>
      <c r="N77" s="166">
        <f t="shared" si="17"/>
        <v>6.391000000000076</v>
      </c>
    </row>
    <row r="78" spans="1:14" ht="15">
      <c r="A78" s="1">
        <v>77</v>
      </c>
      <c r="B78" s="164" t="s">
        <v>169</v>
      </c>
      <c r="C78" s="119">
        <v>9082</v>
      </c>
      <c r="D78" s="119">
        <v>10034</v>
      </c>
      <c r="E78" s="119">
        <v>10102</v>
      </c>
      <c r="F78" s="86">
        <f>E78/4a_İl!E78</f>
        <v>0.2459104186952288</v>
      </c>
      <c r="G78" s="61">
        <f t="shared" si="12"/>
        <v>0.0031558937142982103</v>
      </c>
      <c r="H78" s="30">
        <f t="shared" si="13"/>
        <v>0.11231006386258534</v>
      </c>
      <c r="I78" s="9">
        <f t="shared" si="14"/>
        <v>1020</v>
      </c>
      <c r="J78" s="27">
        <f t="shared" si="15"/>
        <v>0.004968145420538897</v>
      </c>
      <c r="K78" s="149">
        <v>9972.102</v>
      </c>
      <c r="L78" s="166">
        <v>10049.6</v>
      </c>
      <c r="M78" s="170">
        <f t="shared" si="16"/>
        <v>0.007771480877351594</v>
      </c>
      <c r="N78" s="166">
        <f t="shared" si="17"/>
        <v>77.49799999999959</v>
      </c>
    </row>
    <row r="79" spans="1:14" ht="15">
      <c r="A79" s="1">
        <v>78</v>
      </c>
      <c r="B79" s="164" t="s">
        <v>170</v>
      </c>
      <c r="C79" s="119">
        <v>6384</v>
      </c>
      <c r="D79" s="119">
        <v>7334</v>
      </c>
      <c r="E79" s="119">
        <v>7170</v>
      </c>
      <c r="F79" s="86">
        <f>E79/4a_İl!E79</f>
        <v>0.20805524926005456</v>
      </c>
      <c r="G79" s="61">
        <f t="shared" si="12"/>
        <v>0.0022399285222251208</v>
      </c>
      <c r="H79" s="30">
        <f t="shared" si="13"/>
        <v>0.1231203007518797</v>
      </c>
      <c r="I79" s="9">
        <f t="shared" si="14"/>
        <v>786</v>
      </c>
      <c r="J79" s="27">
        <f t="shared" si="15"/>
        <v>0.003828394412297621</v>
      </c>
      <c r="K79" s="149">
        <v>7188.272</v>
      </c>
      <c r="L79" s="166">
        <v>7307.301</v>
      </c>
      <c r="M79" s="170">
        <f t="shared" si="16"/>
        <v>0.016558777964996378</v>
      </c>
      <c r="N79" s="166">
        <f t="shared" si="17"/>
        <v>119.02900000000045</v>
      </c>
    </row>
    <row r="80" spans="1:14" ht="15">
      <c r="A80" s="1">
        <v>79</v>
      </c>
      <c r="B80" s="164" t="s">
        <v>171</v>
      </c>
      <c r="C80" s="119">
        <v>1787</v>
      </c>
      <c r="D80" s="119">
        <v>1956</v>
      </c>
      <c r="E80" s="119">
        <v>1951</v>
      </c>
      <c r="F80" s="86">
        <f>E80/4a_İl!E80</f>
        <v>0.17595598845598845</v>
      </c>
      <c r="G80" s="61">
        <f t="shared" si="12"/>
        <v>0.0006094979842205314</v>
      </c>
      <c r="H80" s="30">
        <f t="shared" si="13"/>
        <v>0.09177392277560156</v>
      </c>
      <c r="I80" s="9">
        <f t="shared" si="14"/>
        <v>164</v>
      </c>
      <c r="J80" s="27">
        <f t="shared" si="15"/>
        <v>0.0007987998519297835</v>
      </c>
      <c r="K80" s="149">
        <v>1870.473</v>
      </c>
      <c r="L80" s="166">
        <v>1884.538</v>
      </c>
      <c r="M80" s="170">
        <f t="shared" si="16"/>
        <v>0.007519488386092745</v>
      </c>
      <c r="N80" s="166">
        <f t="shared" si="17"/>
        <v>14.065000000000055</v>
      </c>
    </row>
    <row r="81" spans="1:14" ht="15">
      <c r="A81" s="1">
        <v>80</v>
      </c>
      <c r="B81" s="164" t="s">
        <v>172</v>
      </c>
      <c r="C81" s="119">
        <v>9088</v>
      </c>
      <c r="D81" s="119">
        <v>8977</v>
      </c>
      <c r="E81" s="119">
        <v>9292</v>
      </c>
      <c r="F81" s="86">
        <f>E81/4a_İl!E81</f>
        <v>0.19163504372215806</v>
      </c>
      <c r="G81" s="61">
        <f t="shared" si="12"/>
        <v>0.0029028473958878412</v>
      </c>
      <c r="H81" s="30">
        <f t="shared" si="13"/>
        <v>0.02244718309859155</v>
      </c>
      <c r="I81" s="9">
        <f t="shared" si="14"/>
        <v>204</v>
      </c>
      <c r="J81" s="27">
        <f t="shared" si="15"/>
        <v>0.0009936290841077795</v>
      </c>
      <c r="K81" s="149">
        <v>8696.95</v>
      </c>
      <c r="L81" s="166">
        <v>8648.634</v>
      </c>
      <c r="M81" s="170">
        <f t="shared" si="16"/>
        <v>-0.00555551084000721</v>
      </c>
      <c r="N81" s="166">
        <f t="shared" si="17"/>
        <v>-48.31600000000071</v>
      </c>
    </row>
    <row r="82" spans="1:14" ht="15.75" thickBot="1">
      <c r="A82" s="36">
        <v>81</v>
      </c>
      <c r="B82" s="167" t="s">
        <v>173</v>
      </c>
      <c r="C82" s="119">
        <v>19139</v>
      </c>
      <c r="D82" s="119">
        <v>19744</v>
      </c>
      <c r="E82" s="119">
        <v>19594</v>
      </c>
      <c r="F82" s="86">
        <f>E82/4a_İl!E82</f>
        <v>0.30147398221374283</v>
      </c>
      <c r="G82" s="61">
        <f t="shared" si="12"/>
        <v>0.0061212216826330565</v>
      </c>
      <c r="H82" s="30">
        <f t="shared" si="13"/>
        <v>0.02377344688855217</v>
      </c>
      <c r="I82" s="9">
        <f t="shared" si="14"/>
        <v>455</v>
      </c>
      <c r="J82" s="27">
        <f t="shared" si="15"/>
        <v>0.0022161825160247044</v>
      </c>
      <c r="K82" s="149">
        <v>19273.56</v>
      </c>
      <c r="L82" s="166">
        <v>19340.18</v>
      </c>
      <c r="M82" s="170">
        <f t="shared" si="16"/>
        <v>0.0034565487642137195</v>
      </c>
      <c r="N82" s="166">
        <f t="shared" si="17"/>
        <v>66.61999999999898</v>
      </c>
    </row>
    <row r="83" spans="1:14" s="49" customFormat="1" ht="15.75" thickBot="1">
      <c r="A83" s="188" t="s">
        <v>174</v>
      </c>
      <c r="B83" s="189"/>
      <c r="C83" s="41">
        <v>2995687</v>
      </c>
      <c r="D83" s="41">
        <v>3186904</v>
      </c>
      <c r="E83" s="41">
        <v>3200995</v>
      </c>
      <c r="F83" s="106">
        <f>E83/4a_İl!E83</f>
        <v>0.25715020889369966</v>
      </c>
      <c r="G83" s="107">
        <f>E83/$E$83</f>
        <v>1</v>
      </c>
      <c r="H83" s="101">
        <f>(E83-C83)/C83</f>
        <v>0.06853452980902211</v>
      </c>
      <c r="I83" s="42">
        <f>E83-C83</f>
        <v>205308</v>
      </c>
      <c r="J83" s="103">
        <f>I83/$I$83</f>
        <v>1</v>
      </c>
      <c r="K83" s="156">
        <v>3207778</v>
      </c>
      <c r="L83" s="156">
        <v>3231471</v>
      </c>
      <c r="M83" s="172">
        <f>(L83-K83)/K83</f>
        <v>0.007386109637262927</v>
      </c>
      <c r="N83" s="171">
        <f>L83-K83</f>
        <v>23693</v>
      </c>
    </row>
    <row r="84" spans="10:14" ht="15">
      <c r="J84" s="47"/>
      <c r="K84" s="48"/>
      <c r="L84" s="88"/>
      <c r="M84" s="47"/>
      <c r="N84" s="48"/>
    </row>
    <row r="85" spans="10:14" ht="15">
      <c r="J85" s="47"/>
      <c r="K85" s="48"/>
      <c r="L85" s="48"/>
      <c r="M85" s="47"/>
      <c r="N85" s="48"/>
    </row>
    <row r="86" spans="10:14" ht="15">
      <c r="J86" s="47"/>
      <c r="K86" s="48"/>
      <c r="L86" s="48"/>
      <c r="M86" s="47"/>
      <c r="N86" s="48"/>
    </row>
    <row r="87" spans="10:14" ht="15">
      <c r="J87" s="47"/>
      <c r="K87" s="48"/>
      <c r="L87" s="48"/>
      <c r="M87" s="47"/>
      <c r="N87" s="48"/>
    </row>
    <row r="88" spans="10:14" ht="15">
      <c r="J88" s="47"/>
      <c r="K88" s="48"/>
      <c r="L88" s="48"/>
      <c r="M88" s="47"/>
      <c r="N88" s="48"/>
    </row>
    <row r="89" spans="10:14" ht="15">
      <c r="J89" s="47"/>
      <c r="K89" s="48"/>
      <c r="L89" s="48"/>
      <c r="M89" s="47"/>
      <c r="N89" s="48"/>
    </row>
  </sheetData>
  <sheetProtection/>
  <autoFilter ref="A1:N83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</sheetPr>
  <dimension ref="A1:I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12" sqref="K12"/>
    </sheetView>
  </sheetViews>
  <sheetFormatPr defaultColWidth="8.8515625" defaultRowHeight="15"/>
  <cols>
    <col min="1" max="1" width="18.28125" style="0" bestFit="1" customWidth="1"/>
    <col min="2" max="2" width="12.00390625" style="0" bestFit="1" customWidth="1"/>
    <col min="3" max="3" width="12.00390625" style="0" customWidth="1"/>
    <col min="4" max="4" width="12.00390625" style="0" bestFit="1" customWidth="1"/>
    <col min="5" max="5" width="22.421875" style="0" customWidth="1"/>
    <col min="6" max="6" width="26.421875" style="0" bestFit="1" customWidth="1"/>
    <col min="7" max="7" width="27.421875" style="0" customWidth="1"/>
  </cols>
  <sheetData>
    <row r="1" spans="1:8" ht="60.75" thickBot="1">
      <c r="A1" s="21" t="s">
        <v>175</v>
      </c>
      <c r="B1" s="21">
        <v>41275</v>
      </c>
      <c r="C1" s="57">
        <v>41609</v>
      </c>
      <c r="D1" s="57">
        <v>41640</v>
      </c>
      <c r="E1" s="31" t="s">
        <v>282</v>
      </c>
      <c r="F1" s="14" t="s">
        <v>304</v>
      </c>
      <c r="G1" s="32" t="s">
        <v>305</v>
      </c>
      <c r="H1" s="31" t="s">
        <v>267</v>
      </c>
    </row>
    <row r="2" spans="1:8" ht="15">
      <c r="A2" s="143" t="s">
        <v>176</v>
      </c>
      <c r="B2" s="118">
        <v>1479</v>
      </c>
      <c r="C2" s="118">
        <v>1600</v>
      </c>
      <c r="D2" s="118">
        <v>2049</v>
      </c>
      <c r="E2" s="27">
        <f aca="true" t="shared" si="0" ref="E2:E33">D2/$D$83</f>
        <v>0.02351118760757315</v>
      </c>
      <c r="F2" s="96">
        <f aca="true" t="shared" si="1" ref="F2:F33">(D2-B2)/B2</f>
        <v>0.385395537525355</v>
      </c>
      <c r="G2" s="12">
        <f aca="true" t="shared" si="2" ref="G2:G33">D2-B2</f>
        <v>570</v>
      </c>
      <c r="H2" s="12">
        <f aca="true" t="shared" si="3" ref="H2:H33">D2-C2</f>
        <v>449</v>
      </c>
    </row>
    <row r="3" spans="1:8" ht="15">
      <c r="A3" s="25" t="s">
        <v>177</v>
      </c>
      <c r="B3" s="119">
        <v>463</v>
      </c>
      <c r="C3" s="119">
        <v>246</v>
      </c>
      <c r="D3" s="119">
        <v>329</v>
      </c>
      <c r="E3" s="27">
        <f t="shared" si="0"/>
        <v>0.0037751004016064256</v>
      </c>
      <c r="F3" s="96">
        <f t="shared" si="1"/>
        <v>-0.2894168466522678</v>
      </c>
      <c r="G3" s="119">
        <f t="shared" si="2"/>
        <v>-134</v>
      </c>
      <c r="H3" s="119">
        <f t="shared" si="3"/>
        <v>83</v>
      </c>
    </row>
    <row r="4" spans="1:8" ht="15">
      <c r="A4" s="25" t="s">
        <v>178</v>
      </c>
      <c r="B4" s="119">
        <v>567</v>
      </c>
      <c r="C4" s="119">
        <v>486</v>
      </c>
      <c r="D4" s="119">
        <v>550</v>
      </c>
      <c r="E4" s="27">
        <f t="shared" si="0"/>
        <v>0.006310958118187034</v>
      </c>
      <c r="F4" s="96">
        <f t="shared" si="1"/>
        <v>-0.029982363315696647</v>
      </c>
      <c r="G4" s="119">
        <f t="shared" si="2"/>
        <v>-17</v>
      </c>
      <c r="H4" s="119">
        <f t="shared" si="3"/>
        <v>64</v>
      </c>
    </row>
    <row r="5" spans="1:8" ht="15">
      <c r="A5" s="25" t="s">
        <v>179</v>
      </c>
      <c r="B5" s="119">
        <v>109</v>
      </c>
      <c r="C5" s="119">
        <v>209</v>
      </c>
      <c r="D5" s="119">
        <v>115</v>
      </c>
      <c r="E5" s="27">
        <f t="shared" si="0"/>
        <v>0.00131956397016638</v>
      </c>
      <c r="F5" s="96">
        <f t="shared" si="1"/>
        <v>0.05504587155963303</v>
      </c>
      <c r="G5" s="119">
        <f t="shared" si="2"/>
        <v>6</v>
      </c>
      <c r="H5" s="119">
        <f t="shared" si="3"/>
        <v>-94</v>
      </c>
    </row>
    <row r="6" spans="1:8" ht="15">
      <c r="A6" s="25" t="s">
        <v>180</v>
      </c>
      <c r="B6" s="119">
        <v>290</v>
      </c>
      <c r="C6" s="119">
        <v>175</v>
      </c>
      <c r="D6" s="119">
        <v>256</v>
      </c>
      <c r="E6" s="27">
        <f t="shared" si="0"/>
        <v>0.0029374641422834193</v>
      </c>
      <c r="F6" s="96">
        <f t="shared" si="1"/>
        <v>-0.11724137931034483</v>
      </c>
      <c r="G6" s="119">
        <f t="shared" si="2"/>
        <v>-34</v>
      </c>
      <c r="H6" s="119">
        <f t="shared" si="3"/>
        <v>81</v>
      </c>
    </row>
    <row r="7" spans="1:8" ht="15">
      <c r="A7" s="25" t="s">
        <v>181</v>
      </c>
      <c r="B7" s="119">
        <v>210</v>
      </c>
      <c r="C7" s="119">
        <v>238</v>
      </c>
      <c r="D7" s="119">
        <v>187</v>
      </c>
      <c r="E7" s="27">
        <f t="shared" si="0"/>
        <v>0.0021457257601835917</v>
      </c>
      <c r="F7" s="96">
        <f t="shared" si="1"/>
        <v>-0.10952380952380952</v>
      </c>
      <c r="G7" s="119">
        <f t="shared" si="2"/>
        <v>-23</v>
      </c>
      <c r="H7" s="119">
        <f t="shared" si="3"/>
        <v>-51</v>
      </c>
    </row>
    <row r="8" spans="1:8" ht="15">
      <c r="A8" s="25" t="s">
        <v>182</v>
      </c>
      <c r="B8" s="119">
        <v>6329</v>
      </c>
      <c r="C8" s="119">
        <v>5015</v>
      </c>
      <c r="D8" s="119">
        <v>6367</v>
      </c>
      <c r="E8" s="27">
        <f t="shared" si="0"/>
        <v>0.07305794606999426</v>
      </c>
      <c r="F8" s="96">
        <f t="shared" si="1"/>
        <v>0.006004108073945331</v>
      </c>
      <c r="G8" s="119">
        <f t="shared" si="2"/>
        <v>38</v>
      </c>
      <c r="H8" s="119">
        <f t="shared" si="3"/>
        <v>1352</v>
      </c>
    </row>
    <row r="9" spans="1:8" ht="15">
      <c r="A9" s="25" t="s">
        <v>183</v>
      </c>
      <c r="B9" s="119">
        <v>4367</v>
      </c>
      <c r="C9" s="119">
        <v>4772</v>
      </c>
      <c r="D9" s="119">
        <v>4058</v>
      </c>
      <c r="E9" s="27">
        <f t="shared" si="0"/>
        <v>0.04656339644291452</v>
      </c>
      <c r="F9" s="96">
        <f t="shared" si="1"/>
        <v>-0.07075795740783146</v>
      </c>
      <c r="G9" s="119">
        <f t="shared" si="2"/>
        <v>-309</v>
      </c>
      <c r="H9" s="119">
        <f t="shared" si="3"/>
        <v>-714</v>
      </c>
    </row>
    <row r="10" spans="1:8" ht="15">
      <c r="A10" s="25" t="s">
        <v>184</v>
      </c>
      <c r="B10" s="119">
        <v>34</v>
      </c>
      <c r="C10" s="119">
        <v>71</v>
      </c>
      <c r="D10" s="119">
        <v>51</v>
      </c>
      <c r="E10" s="27">
        <f t="shared" si="0"/>
        <v>0.000585197934595525</v>
      </c>
      <c r="F10" s="96">
        <f t="shared" si="1"/>
        <v>0.5</v>
      </c>
      <c r="G10" s="119">
        <f t="shared" si="2"/>
        <v>17</v>
      </c>
      <c r="H10" s="119">
        <f t="shared" si="3"/>
        <v>-20</v>
      </c>
    </row>
    <row r="11" spans="1:8" ht="15">
      <c r="A11" s="25" t="s">
        <v>185</v>
      </c>
      <c r="B11" s="119">
        <v>222</v>
      </c>
      <c r="C11" s="119">
        <v>189</v>
      </c>
      <c r="D11" s="119">
        <v>215</v>
      </c>
      <c r="E11" s="27">
        <f t="shared" si="0"/>
        <v>0.0024670109007458407</v>
      </c>
      <c r="F11" s="96">
        <f t="shared" si="1"/>
        <v>-0.03153153153153153</v>
      </c>
      <c r="G11" s="119">
        <f t="shared" si="2"/>
        <v>-7</v>
      </c>
      <c r="H11" s="119">
        <f t="shared" si="3"/>
        <v>26</v>
      </c>
    </row>
    <row r="12" spans="1:8" ht="15">
      <c r="A12" s="143" t="s">
        <v>186</v>
      </c>
      <c r="B12" s="119">
        <v>1109</v>
      </c>
      <c r="C12" s="119">
        <v>793</v>
      </c>
      <c r="D12" s="119">
        <v>1253</v>
      </c>
      <c r="E12" s="27">
        <f t="shared" si="0"/>
        <v>0.014377510040160642</v>
      </c>
      <c r="F12" s="96">
        <f t="shared" si="1"/>
        <v>0.12984670874661858</v>
      </c>
      <c r="G12" s="119">
        <f t="shared" si="2"/>
        <v>144</v>
      </c>
      <c r="H12" s="119">
        <f t="shared" si="3"/>
        <v>460</v>
      </c>
    </row>
    <row r="13" spans="1:8" ht="15">
      <c r="A13" s="143" t="s">
        <v>187</v>
      </c>
      <c r="B13" s="119">
        <v>1071</v>
      </c>
      <c r="C13" s="119">
        <v>729</v>
      </c>
      <c r="D13" s="119">
        <v>1370</v>
      </c>
      <c r="E13" s="27">
        <f t="shared" si="0"/>
        <v>0.015720022948938612</v>
      </c>
      <c r="F13" s="96">
        <f t="shared" si="1"/>
        <v>0.2791783380018674</v>
      </c>
      <c r="G13" s="119">
        <f t="shared" si="2"/>
        <v>299</v>
      </c>
      <c r="H13" s="119">
        <f t="shared" si="3"/>
        <v>641</v>
      </c>
    </row>
    <row r="14" spans="1:8" ht="15">
      <c r="A14" s="25" t="s">
        <v>188</v>
      </c>
      <c r="B14" s="119">
        <v>212</v>
      </c>
      <c r="C14" s="119">
        <v>109</v>
      </c>
      <c r="D14" s="119">
        <v>217</v>
      </c>
      <c r="E14" s="27">
        <f t="shared" si="0"/>
        <v>0.00248995983935743</v>
      </c>
      <c r="F14" s="96">
        <f t="shared" si="1"/>
        <v>0.02358490566037736</v>
      </c>
      <c r="G14" s="119">
        <f t="shared" si="2"/>
        <v>5</v>
      </c>
      <c r="H14" s="119">
        <f t="shared" si="3"/>
        <v>108</v>
      </c>
    </row>
    <row r="15" spans="1:8" ht="15">
      <c r="A15" s="25" t="s">
        <v>189</v>
      </c>
      <c r="B15" s="119">
        <v>551</v>
      </c>
      <c r="C15" s="119">
        <v>295</v>
      </c>
      <c r="D15" s="119">
        <v>378</v>
      </c>
      <c r="E15" s="27">
        <f t="shared" si="0"/>
        <v>0.004337349397590362</v>
      </c>
      <c r="F15" s="96">
        <f t="shared" si="1"/>
        <v>-0.3139745916515426</v>
      </c>
      <c r="G15" s="119">
        <f t="shared" si="2"/>
        <v>-173</v>
      </c>
      <c r="H15" s="119">
        <f t="shared" si="3"/>
        <v>83</v>
      </c>
    </row>
    <row r="16" spans="1:8" ht="15">
      <c r="A16" s="25" t="s">
        <v>190</v>
      </c>
      <c r="B16" s="119">
        <v>42</v>
      </c>
      <c r="C16" s="119">
        <v>67</v>
      </c>
      <c r="D16" s="119">
        <v>49</v>
      </c>
      <c r="E16" s="27">
        <f t="shared" si="0"/>
        <v>0.0005622489959839357</v>
      </c>
      <c r="F16" s="96">
        <f t="shared" si="1"/>
        <v>0.16666666666666666</v>
      </c>
      <c r="G16" s="119">
        <f t="shared" si="2"/>
        <v>7</v>
      </c>
      <c r="H16" s="119">
        <f t="shared" si="3"/>
        <v>-18</v>
      </c>
    </row>
    <row r="17" spans="1:8" ht="15">
      <c r="A17" s="25" t="s">
        <v>191</v>
      </c>
      <c r="B17" s="119">
        <v>357</v>
      </c>
      <c r="C17" s="119">
        <v>360</v>
      </c>
      <c r="D17" s="119">
        <v>311</v>
      </c>
      <c r="E17" s="27">
        <f t="shared" si="0"/>
        <v>0.0035685599541021226</v>
      </c>
      <c r="F17" s="96">
        <f t="shared" si="1"/>
        <v>-0.12885154061624648</v>
      </c>
      <c r="G17" s="119">
        <f t="shared" si="2"/>
        <v>-46</v>
      </c>
      <c r="H17" s="119">
        <f t="shared" si="3"/>
        <v>-49</v>
      </c>
    </row>
    <row r="18" spans="1:8" ht="15">
      <c r="A18" s="25" t="s">
        <v>192</v>
      </c>
      <c r="B18" s="119">
        <v>228</v>
      </c>
      <c r="C18" s="119">
        <v>256</v>
      </c>
      <c r="D18" s="119">
        <v>318</v>
      </c>
      <c r="E18" s="27">
        <f t="shared" si="0"/>
        <v>0.003648881239242685</v>
      </c>
      <c r="F18" s="96">
        <f t="shared" si="1"/>
        <v>0.39473684210526316</v>
      </c>
      <c r="G18" s="119">
        <f t="shared" si="2"/>
        <v>90</v>
      </c>
      <c r="H18" s="119">
        <f t="shared" si="3"/>
        <v>62</v>
      </c>
    </row>
    <row r="19" spans="1:8" ht="15">
      <c r="A19" s="25" t="s">
        <v>193</v>
      </c>
      <c r="B19" s="119">
        <v>148</v>
      </c>
      <c r="C19" s="119">
        <v>175</v>
      </c>
      <c r="D19" s="119">
        <v>169</v>
      </c>
      <c r="E19" s="27">
        <f t="shared" si="0"/>
        <v>0.0019391853126792887</v>
      </c>
      <c r="F19" s="96">
        <f t="shared" si="1"/>
        <v>0.14189189189189189</v>
      </c>
      <c r="G19" s="119">
        <f t="shared" si="2"/>
        <v>21</v>
      </c>
      <c r="H19" s="119">
        <f t="shared" si="3"/>
        <v>-6</v>
      </c>
    </row>
    <row r="20" spans="1:8" ht="15">
      <c r="A20" s="25" t="s">
        <v>194</v>
      </c>
      <c r="B20" s="119">
        <v>323</v>
      </c>
      <c r="C20" s="119">
        <v>276</v>
      </c>
      <c r="D20" s="119">
        <v>368</v>
      </c>
      <c r="E20" s="27">
        <f t="shared" si="0"/>
        <v>0.0042226047045324155</v>
      </c>
      <c r="F20" s="96">
        <f t="shared" si="1"/>
        <v>0.1393188854489164</v>
      </c>
      <c r="G20" s="119">
        <f t="shared" si="2"/>
        <v>45</v>
      </c>
      <c r="H20" s="119">
        <f t="shared" si="3"/>
        <v>92</v>
      </c>
    </row>
    <row r="21" spans="1:8" ht="15">
      <c r="A21" s="25" t="s">
        <v>195</v>
      </c>
      <c r="B21" s="119">
        <v>213</v>
      </c>
      <c r="C21" s="119">
        <v>149</v>
      </c>
      <c r="D21" s="119">
        <v>225</v>
      </c>
      <c r="E21" s="27">
        <f t="shared" si="0"/>
        <v>0.0025817555938037868</v>
      </c>
      <c r="F21" s="96">
        <f t="shared" si="1"/>
        <v>0.056338028169014086</v>
      </c>
      <c r="G21" s="119">
        <f t="shared" si="2"/>
        <v>12</v>
      </c>
      <c r="H21" s="119">
        <f t="shared" si="3"/>
        <v>76</v>
      </c>
    </row>
    <row r="22" spans="1:8" ht="15">
      <c r="A22" s="25" t="s">
        <v>196</v>
      </c>
      <c r="B22" s="119">
        <v>5148</v>
      </c>
      <c r="C22" s="119">
        <v>3948</v>
      </c>
      <c r="D22" s="119">
        <v>4966</v>
      </c>
      <c r="E22" s="27">
        <f t="shared" si="0"/>
        <v>0.05698221457257602</v>
      </c>
      <c r="F22" s="96">
        <f t="shared" si="1"/>
        <v>-0.03535353535353535</v>
      </c>
      <c r="G22" s="119">
        <f t="shared" si="2"/>
        <v>-182</v>
      </c>
      <c r="H22" s="119">
        <f t="shared" si="3"/>
        <v>1018</v>
      </c>
    </row>
    <row r="23" spans="1:8" ht="15">
      <c r="A23" s="143" t="s">
        <v>197</v>
      </c>
      <c r="B23" s="119">
        <v>334</v>
      </c>
      <c r="C23" s="119">
        <v>387</v>
      </c>
      <c r="D23" s="119">
        <v>432</v>
      </c>
      <c r="E23" s="27">
        <f t="shared" si="0"/>
        <v>0.00495697074010327</v>
      </c>
      <c r="F23" s="96">
        <f t="shared" si="1"/>
        <v>0.2934131736526946</v>
      </c>
      <c r="G23" s="119">
        <f t="shared" si="2"/>
        <v>98</v>
      </c>
      <c r="H23" s="119">
        <f t="shared" si="3"/>
        <v>45</v>
      </c>
    </row>
    <row r="24" spans="1:8" ht="15">
      <c r="A24" s="25" t="s">
        <v>198</v>
      </c>
      <c r="B24" s="119">
        <v>200</v>
      </c>
      <c r="C24" s="119">
        <v>283</v>
      </c>
      <c r="D24" s="119">
        <v>244</v>
      </c>
      <c r="E24" s="27">
        <f t="shared" si="0"/>
        <v>0.002799770510613884</v>
      </c>
      <c r="F24" s="96">
        <f t="shared" si="1"/>
        <v>0.22</v>
      </c>
      <c r="G24" s="119">
        <f t="shared" si="2"/>
        <v>44</v>
      </c>
      <c r="H24" s="119">
        <f t="shared" si="3"/>
        <v>-39</v>
      </c>
    </row>
    <row r="25" spans="1:8" ht="15">
      <c r="A25" s="25" t="s">
        <v>199</v>
      </c>
      <c r="B25" s="119">
        <v>641</v>
      </c>
      <c r="C25" s="119">
        <v>521</v>
      </c>
      <c r="D25" s="119">
        <v>646</v>
      </c>
      <c r="E25" s="27">
        <f t="shared" si="0"/>
        <v>0.0074125071715433165</v>
      </c>
      <c r="F25" s="96">
        <f t="shared" si="1"/>
        <v>0.0078003120124804995</v>
      </c>
      <c r="G25" s="119">
        <f t="shared" si="2"/>
        <v>5</v>
      </c>
      <c r="H25" s="119">
        <f t="shared" si="3"/>
        <v>125</v>
      </c>
    </row>
    <row r="26" spans="1:8" ht="15">
      <c r="A26" s="143" t="s">
        <v>200</v>
      </c>
      <c r="B26" s="119">
        <v>1015</v>
      </c>
      <c r="C26" s="119">
        <v>899</v>
      </c>
      <c r="D26" s="119">
        <v>1279</v>
      </c>
      <c r="E26" s="27">
        <f t="shared" si="0"/>
        <v>0.014675846242111303</v>
      </c>
      <c r="F26" s="96">
        <f t="shared" si="1"/>
        <v>0.2600985221674877</v>
      </c>
      <c r="G26" s="119">
        <f t="shared" si="2"/>
        <v>264</v>
      </c>
      <c r="H26" s="119">
        <f t="shared" si="3"/>
        <v>380</v>
      </c>
    </row>
    <row r="27" spans="1:8" ht="15">
      <c r="A27" s="25" t="s">
        <v>113</v>
      </c>
      <c r="B27" s="119">
        <v>981</v>
      </c>
      <c r="C27" s="119">
        <v>705</v>
      </c>
      <c r="D27" s="119">
        <v>738</v>
      </c>
      <c r="E27" s="27">
        <f t="shared" si="0"/>
        <v>0.00846815834767642</v>
      </c>
      <c r="F27" s="96">
        <f t="shared" si="1"/>
        <v>-0.24770642201834864</v>
      </c>
      <c r="G27" s="119">
        <f t="shared" si="2"/>
        <v>-243</v>
      </c>
      <c r="H27" s="119">
        <f t="shared" si="3"/>
        <v>33</v>
      </c>
    </row>
    <row r="28" spans="1:8" ht="15">
      <c r="A28" s="25" t="s">
        <v>201</v>
      </c>
      <c r="B28" s="119">
        <v>644</v>
      </c>
      <c r="C28" s="119">
        <v>424</v>
      </c>
      <c r="D28" s="119">
        <v>475</v>
      </c>
      <c r="E28" s="27">
        <f t="shared" si="0"/>
        <v>0.005450372920252439</v>
      </c>
      <c r="F28" s="96">
        <f t="shared" si="1"/>
        <v>-0.26242236024844723</v>
      </c>
      <c r="G28" s="119">
        <f t="shared" si="2"/>
        <v>-169</v>
      </c>
      <c r="H28" s="119">
        <f t="shared" si="3"/>
        <v>51</v>
      </c>
    </row>
    <row r="29" spans="1:8" ht="15">
      <c r="A29" s="25" t="s">
        <v>202</v>
      </c>
      <c r="B29" s="119">
        <v>520</v>
      </c>
      <c r="C29" s="119">
        <v>366</v>
      </c>
      <c r="D29" s="119">
        <v>599</v>
      </c>
      <c r="E29" s="27">
        <f t="shared" si="0"/>
        <v>0.00687320711417097</v>
      </c>
      <c r="F29" s="96">
        <f t="shared" si="1"/>
        <v>0.1519230769230769</v>
      </c>
      <c r="G29" s="119">
        <f t="shared" si="2"/>
        <v>79</v>
      </c>
      <c r="H29" s="119">
        <f t="shared" si="3"/>
        <v>233</v>
      </c>
    </row>
    <row r="30" spans="1:8" ht="15">
      <c r="A30" s="25" t="s">
        <v>203</v>
      </c>
      <c r="B30" s="119">
        <v>870</v>
      </c>
      <c r="C30" s="119">
        <v>623</v>
      </c>
      <c r="D30" s="119">
        <v>636</v>
      </c>
      <c r="E30" s="27">
        <f t="shared" si="0"/>
        <v>0.00729776247848537</v>
      </c>
      <c r="F30" s="96">
        <f t="shared" si="1"/>
        <v>-0.2689655172413793</v>
      </c>
      <c r="G30" s="119">
        <f t="shared" si="2"/>
        <v>-234</v>
      </c>
      <c r="H30" s="119">
        <f t="shared" si="3"/>
        <v>13</v>
      </c>
    </row>
    <row r="31" spans="1:8" ht="15">
      <c r="A31" s="25" t="s">
        <v>204</v>
      </c>
      <c r="B31" s="119">
        <v>340</v>
      </c>
      <c r="C31" s="119">
        <v>338</v>
      </c>
      <c r="D31" s="119">
        <v>301</v>
      </c>
      <c r="E31" s="27">
        <f t="shared" si="0"/>
        <v>0.0034538152610441766</v>
      </c>
      <c r="F31" s="96">
        <f t="shared" si="1"/>
        <v>-0.11470588235294117</v>
      </c>
      <c r="G31" s="119">
        <f t="shared" si="2"/>
        <v>-39</v>
      </c>
      <c r="H31" s="119">
        <f t="shared" si="3"/>
        <v>-37</v>
      </c>
    </row>
    <row r="32" spans="1:8" ht="15">
      <c r="A32" s="143" t="s">
        <v>205</v>
      </c>
      <c r="B32" s="119">
        <v>551</v>
      </c>
      <c r="C32" s="119">
        <v>937</v>
      </c>
      <c r="D32" s="119">
        <v>753</v>
      </c>
      <c r="E32" s="27">
        <f t="shared" si="0"/>
        <v>0.008640275387263339</v>
      </c>
      <c r="F32" s="96">
        <f t="shared" si="1"/>
        <v>0.3666061705989111</v>
      </c>
      <c r="G32" s="119">
        <f t="shared" si="2"/>
        <v>202</v>
      </c>
      <c r="H32" s="119">
        <f t="shared" si="3"/>
        <v>-184</v>
      </c>
    </row>
    <row r="33" spans="1:8" ht="15">
      <c r="A33" s="143" t="s">
        <v>206</v>
      </c>
      <c r="B33" s="119">
        <v>754</v>
      </c>
      <c r="C33" s="119">
        <v>778</v>
      </c>
      <c r="D33" s="119">
        <v>993</v>
      </c>
      <c r="E33" s="27">
        <f t="shared" si="0"/>
        <v>0.011394148020654044</v>
      </c>
      <c r="F33" s="96">
        <f t="shared" si="1"/>
        <v>0.3169761273209549</v>
      </c>
      <c r="G33" s="119">
        <f t="shared" si="2"/>
        <v>239</v>
      </c>
      <c r="H33" s="119">
        <f t="shared" si="3"/>
        <v>215</v>
      </c>
    </row>
    <row r="34" spans="1:8" ht="15">
      <c r="A34" s="143" t="s">
        <v>207</v>
      </c>
      <c r="B34" s="119">
        <v>951</v>
      </c>
      <c r="C34" s="119">
        <v>994</v>
      </c>
      <c r="D34" s="119">
        <v>1171</v>
      </c>
      <c r="E34" s="27">
        <f aca="true" t="shared" si="4" ref="E34:E65">D34/$D$83</f>
        <v>0.013436603557085485</v>
      </c>
      <c r="F34" s="96">
        <f aca="true" t="shared" si="5" ref="F34:F65">(D34-B34)/B34</f>
        <v>0.231335436382755</v>
      </c>
      <c r="G34" s="119">
        <f aca="true" t="shared" si="6" ref="G34:G65">D34-B34</f>
        <v>220</v>
      </c>
      <c r="H34" s="119">
        <f aca="true" t="shared" si="7" ref="H34:H65">D34-C34</f>
        <v>177</v>
      </c>
    </row>
    <row r="35" spans="1:8" ht="15">
      <c r="A35" s="25" t="s">
        <v>208</v>
      </c>
      <c r="B35" s="119">
        <v>521</v>
      </c>
      <c r="C35" s="119">
        <v>359</v>
      </c>
      <c r="D35" s="119">
        <v>382</v>
      </c>
      <c r="E35" s="27">
        <f t="shared" si="4"/>
        <v>0.00438324727481354</v>
      </c>
      <c r="F35" s="96">
        <f t="shared" si="5"/>
        <v>-0.2667946257197697</v>
      </c>
      <c r="G35" s="119">
        <f t="shared" si="6"/>
        <v>-139</v>
      </c>
      <c r="H35" s="119">
        <f t="shared" si="7"/>
        <v>23</v>
      </c>
    </row>
    <row r="36" spans="1:8" ht="15">
      <c r="A36" s="25" t="s">
        <v>209</v>
      </c>
      <c r="B36" s="119">
        <v>185</v>
      </c>
      <c r="C36" s="119">
        <v>156</v>
      </c>
      <c r="D36" s="119">
        <v>125</v>
      </c>
      <c r="E36" s="27">
        <f t="shared" si="4"/>
        <v>0.001434308663224326</v>
      </c>
      <c r="F36" s="96">
        <f t="shared" si="5"/>
        <v>-0.32432432432432434</v>
      </c>
      <c r="G36" s="119">
        <f t="shared" si="6"/>
        <v>-60</v>
      </c>
      <c r="H36" s="119">
        <f t="shared" si="7"/>
        <v>-31</v>
      </c>
    </row>
    <row r="37" spans="1:8" ht="15">
      <c r="A37" s="25" t="s">
        <v>210</v>
      </c>
      <c r="B37" s="119">
        <v>94</v>
      </c>
      <c r="C37" s="119">
        <v>99</v>
      </c>
      <c r="D37" s="119">
        <v>107</v>
      </c>
      <c r="E37" s="27">
        <f t="shared" si="4"/>
        <v>0.001227768215720023</v>
      </c>
      <c r="F37" s="96">
        <f t="shared" si="5"/>
        <v>0.13829787234042554</v>
      </c>
      <c r="G37" s="119">
        <f t="shared" si="6"/>
        <v>13</v>
      </c>
      <c r="H37" s="119">
        <f t="shared" si="7"/>
        <v>8</v>
      </c>
    </row>
    <row r="38" spans="1:8" ht="15">
      <c r="A38" s="25" t="s">
        <v>211</v>
      </c>
      <c r="B38" s="119">
        <v>855</v>
      </c>
      <c r="C38" s="119">
        <v>533</v>
      </c>
      <c r="D38" s="119">
        <v>937</v>
      </c>
      <c r="E38" s="27">
        <f t="shared" si="4"/>
        <v>0.010751577739529547</v>
      </c>
      <c r="F38" s="96">
        <f t="shared" si="5"/>
        <v>0.09590643274853801</v>
      </c>
      <c r="G38" s="119">
        <f t="shared" si="6"/>
        <v>82</v>
      </c>
      <c r="H38" s="119">
        <f t="shared" si="7"/>
        <v>404</v>
      </c>
    </row>
    <row r="39" spans="1:8" ht="15">
      <c r="A39" s="25" t="s">
        <v>212</v>
      </c>
      <c r="B39" s="119">
        <v>128</v>
      </c>
      <c r="C39" s="119">
        <v>77</v>
      </c>
      <c r="D39" s="119">
        <v>80</v>
      </c>
      <c r="E39" s="27">
        <f t="shared" si="4"/>
        <v>0.0009179575444635686</v>
      </c>
      <c r="F39" s="96">
        <f t="shared" si="5"/>
        <v>-0.375</v>
      </c>
      <c r="G39" s="119">
        <f t="shared" si="6"/>
        <v>-48</v>
      </c>
      <c r="H39" s="119">
        <f t="shared" si="7"/>
        <v>3</v>
      </c>
    </row>
    <row r="40" spans="1:8" ht="15">
      <c r="A40" s="25" t="s">
        <v>213</v>
      </c>
      <c r="B40" s="119">
        <v>743</v>
      </c>
      <c r="C40" s="119">
        <v>210</v>
      </c>
      <c r="D40" s="119">
        <v>452</v>
      </c>
      <c r="E40" s="27">
        <f t="shared" si="4"/>
        <v>0.005186460126219162</v>
      </c>
      <c r="F40" s="96">
        <f t="shared" si="5"/>
        <v>-0.3916554508748318</v>
      </c>
      <c r="G40" s="119">
        <f t="shared" si="6"/>
        <v>-291</v>
      </c>
      <c r="H40" s="119">
        <f t="shared" si="7"/>
        <v>242</v>
      </c>
    </row>
    <row r="41" spans="1:8" ht="15">
      <c r="A41" s="143" t="s">
        <v>214</v>
      </c>
      <c r="B41" s="119">
        <v>19953</v>
      </c>
      <c r="C41" s="119">
        <v>19153</v>
      </c>
      <c r="D41" s="119">
        <v>22868</v>
      </c>
      <c r="E41" s="27">
        <f t="shared" si="4"/>
        <v>0.26239816408491107</v>
      </c>
      <c r="F41" s="96">
        <f t="shared" si="5"/>
        <v>0.14609331930035582</v>
      </c>
      <c r="G41" s="119">
        <f t="shared" si="6"/>
        <v>2915</v>
      </c>
      <c r="H41" s="119">
        <f t="shared" si="7"/>
        <v>3715</v>
      </c>
    </row>
    <row r="42" spans="1:8" ht="15">
      <c r="A42" s="143" t="s">
        <v>215</v>
      </c>
      <c r="B42" s="119">
        <v>5152</v>
      </c>
      <c r="C42" s="119">
        <v>4465</v>
      </c>
      <c r="D42" s="119">
        <v>5650</v>
      </c>
      <c r="E42" s="27">
        <f t="shared" si="4"/>
        <v>0.06483075157773953</v>
      </c>
      <c r="F42" s="96">
        <f t="shared" si="5"/>
        <v>0.09666149068322981</v>
      </c>
      <c r="G42" s="119">
        <f t="shared" si="6"/>
        <v>498</v>
      </c>
      <c r="H42" s="119">
        <f t="shared" si="7"/>
        <v>1185</v>
      </c>
    </row>
    <row r="43" spans="1:8" ht="15">
      <c r="A43" s="143" t="s">
        <v>216</v>
      </c>
      <c r="B43" s="119">
        <v>773</v>
      </c>
      <c r="C43" s="119">
        <v>806</v>
      </c>
      <c r="D43" s="119">
        <v>1413</v>
      </c>
      <c r="E43" s="27">
        <f t="shared" si="4"/>
        <v>0.01621342512908778</v>
      </c>
      <c r="F43" s="96">
        <f t="shared" si="5"/>
        <v>0.8279430789133247</v>
      </c>
      <c r="G43" s="119">
        <f t="shared" si="6"/>
        <v>640</v>
      </c>
      <c r="H43" s="119">
        <f t="shared" si="7"/>
        <v>607</v>
      </c>
    </row>
    <row r="44" spans="1:8" ht="15">
      <c r="A44" s="25" t="s">
        <v>217</v>
      </c>
      <c r="B44" s="119">
        <v>524</v>
      </c>
      <c r="C44" s="119">
        <v>128</v>
      </c>
      <c r="D44" s="119">
        <v>143</v>
      </c>
      <c r="E44" s="27">
        <f t="shared" si="4"/>
        <v>0.0016408491107286287</v>
      </c>
      <c r="F44" s="96">
        <f t="shared" si="5"/>
        <v>-0.7270992366412213</v>
      </c>
      <c r="G44" s="119">
        <f t="shared" si="6"/>
        <v>-381</v>
      </c>
      <c r="H44" s="119">
        <f t="shared" si="7"/>
        <v>15</v>
      </c>
    </row>
    <row r="45" spans="1:8" ht="15">
      <c r="A45" s="25" t="s">
        <v>218</v>
      </c>
      <c r="B45" s="119">
        <v>320</v>
      </c>
      <c r="C45" s="119">
        <v>143</v>
      </c>
      <c r="D45" s="119">
        <v>221</v>
      </c>
      <c r="E45" s="27">
        <f t="shared" si="4"/>
        <v>0.002535857716580608</v>
      </c>
      <c r="F45" s="96">
        <f t="shared" si="5"/>
        <v>-0.309375</v>
      </c>
      <c r="G45" s="119">
        <f t="shared" si="6"/>
        <v>-99</v>
      </c>
      <c r="H45" s="119">
        <f t="shared" si="7"/>
        <v>78</v>
      </c>
    </row>
    <row r="46" spans="1:8" ht="15">
      <c r="A46" s="25" t="s">
        <v>219</v>
      </c>
      <c r="B46" s="119">
        <v>89</v>
      </c>
      <c r="C46" s="119">
        <v>145</v>
      </c>
      <c r="D46" s="119">
        <v>156</v>
      </c>
      <c r="E46" s="27">
        <f t="shared" si="4"/>
        <v>0.0017900172117039587</v>
      </c>
      <c r="F46" s="96">
        <f t="shared" si="5"/>
        <v>0.7528089887640449</v>
      </c>
      <c r="G46" s="119">
        <f t="shared" si="6"/>
        <v>67</v>
      </c>
      <c r="H46" s="119">
        <f t="shared" si="7"/>
        <v>11</v>
      </c>
    </row>
    <row r="47" spans="1:8" ht="15">
      <c r="A47" s="25" t="s">
        <v>220</v>
      </c>
      <c r="B47" s="119">
        <v>430</v>
      </c>
      <c r="C47" s="119">
        <v>343</v>
      </c>
      <c r="D47" s="119">
        <v>417</v>
      </c>
      <c r="E47" s="27">
        <f t="shared" si="4"/>
        <v>0.004784853700516351</v>
      </c>
      <c r="F47" s="96">
        <f t="shared" si="5"/>
        <v>-0.030232558139534883</v>
      </c>
      <c r="G47" s="119">
        <f t="shared" si="6"/>
        <v>-13</v>
      </c>
      <c r="H47" s="119">
        <f t="shared" si="7"/>
        <v>74</v>
      </c>
    </row>
    <row r="48" spans="1:8" ht="15">
      <c r="A48" s="25" t="s">
        <v>221</v>
      </c>
      <c r="B48" s="119">
        <v>1499</v>
      </c>
      <c r="C48" s="119">
        <v>1638</v>
      </c>
      <c r="D48" s="119">
        <v>1590</v>
      </c>
      <c r="E48" s="27">
        <f t="shared" si="4"/>
        <v>0.018244406196213425</v>
      </c>
      <c r="F48" s="96">
        <f t="shared" si="5"/>
        <v>0.06070713809206137</v>
      </c>
      <c r="G48" s="119">
        <f t="shared" si="6"/>
        <v>91</v>
      </c>
      <c r="H48" s="119">
        <f t="shared" si="7"/>
        <v>-48</v>
      </c>
    </row>
    <row r="49" spans="1:8" ht="15">
      <c r="A49" s="25" t="s">
        <v>223</v>
      </c>
      <c r="B49" s="119">
        <v>41</v>
      </c>
      <c r="C49" s="119">
        <v>25</v>
      </c>
      <c r="D49" s="119">
        <v>45</v>
      </c>
      <c r="E49" s="27">
        <f t="shared" si="4"/>
        <v>0.0005163511187607573</v>
      </c>
      <c r="F49" s="96">
        <f t="shared" si="5"/>
        <v>0.0975609756097561</v>
      </c>
      <c r="G49" s="119">
        <f t="shared" si="6"/>
        <v>4</v>
      </c>
      <c r="H49" s="119">
        <f t="shared" si="7"/>
        <v>20</v>
      </c>
    </row>
    <row r="50" spans="1:8" ht="15">
      <c r="A50" s="25" t="s">
        <v>131</v>
      </c>
      <c r="B50" s="119">
        <v>220</v>
      </c>
      <c r="C50" s="119">
        <v>160</v>
      </c>
      <c r="D50" s="119">
        <v>243</v>
      </c>
      <c r="E50" s="27">
        <f t="shared" si="4"/>
        <v>0.0027882960413080893</v>
      </c>
      <c r="F50" s="96">
        <f t="shared" si="5"/>
        <v>0.10454545454545454</v>
      </c>
      <c r="G50" s="119">
        <f t="shared" si="6"/>
        <v>23</v>
      </c>
      <c r="H50" s="119">
        <f t="shared" si="7"/>
        <v>83</v>
      </c>
    </row>
    <row r="51" spans="1:8" ht="15">
      <c r="A51" s="25" t="s">
        <v>224</v>
      </c>
      <c r="B51" s="119">
        <v>409</v>
      </c>
      <c r="C51" s="119">
        <v>378</v>
      </c>
      <c r="D51" s="119">
        <v>405</v>
      </c>
      <c r="E51" s="27">
        <f t="shared" si="4"/>
        <v>0.004647160068846815</v>
      </c>
      <c r="F51" s="96">
        <f t="shared" si="5"/>
        <v>-0.009779951100244499</v>
      </c>
      <c r="G51" s="119">
        <f t="shared" si="6"/>
        <v>-4</v>
      </c>
      <c r="H51" s="119">
        <f t="shared" si="7"/>
        <v>27</v>
      </c>
    </row>
    <row r="52" spans="1:8" ht="15">
      <c r="A52" s="25" t="s">
        <v>222</v>
      </c>
      <c r="B52" s="119">
        <v>147</v>
      </c>
      <c r="C52" s="119">
        <v>141</v>
      </c>
      <c r="D52" s="119">
        <v>145</v>
      </c>
      <c r="E52" s="27">
        <f t="shared" si="4"/>
        <v>0.001663798049340218</v>
      </c>
      <c r="F52" s="96">
        <f t="shared" si="5"/>
        <v>-0.013605442176870748</v>
      </c>
      <c r="G52" s="119">
        <f t="shared" si="6"/>
        <v>-2</v>
      </c>
      <c r="H52" s="119">
        <f t="shared" si="7"/>
        <v>4</v>
      </c>
    </row>
    <row r="53" spans="1:8" ht="15">
      <c r="A53" s="25" t="s">
        <v>225</v>
      </c>
      <c r="B53" s="119">
        <v>2241</v>
      </c>
      <c r="C53" s="119">
        <v>2046</v>
      </c>
      <c r="D53" s="119">
        <v>2308</v>
      </c>
      <c r="E53" s="27">
        <f t="shared" si="4"/>
        <v>0.026483075157773952</v>
      </c>
      <c r="F53" s="96">
        <f t="shared" si="5"/>
        <v>0.02989736724676484</v>
      </c>
      <c r="G53" s="119">
        <f t="shared" si="6"/>
        <v>67</v>
      </c>
      <c r="H53" s="119">
        <f t="shared" si="7"/>
        <v>262</v>
      </c>
    </row>
    <row r="54" spans="1:8" ht="15">
      <c r="A54" s="25" t="s">
        <v>226</v>
      </c>
      <c r="B54" s="119">
        <v>1633</v>
      </c>
      <c r="C54" s="119">
        <v>1255</v>
      </c>
      <c r="D54" s="119">
        <v>1488</v>
      </c>
      <c r="E54" s="27">
        <f t="shared" si="4"/>
        <v>0.017074010327022375</v>
      </c>
      <c r="F54" s="96">
        <f t="shared" si="5"/>
        <v>-0.08879363135333741</v>
      </c>
      <c r="G54" s="119">
        <f t="shared" si="6"/>
        <v>-145</v>
      </c>
      <c r="H54" s="119">
        <f t="shared" si="7"/>
        <v>233</v>
      </c>
    </row>
    <row r="55" spans="1:8" ht="15">
      <c r="A55" s="25" t="s">
        <v>227</v>
      </c>
      <c r="B55" s="119">
        <v>1005</v>
      </c>
      <c r="C55" s="119">
        <v>611</v>
      </c>
      <c r="D55" s="119">
        <v>730</v>
      </c>
      <c r="E55" s="27">
        <f t="shared" si="4"/>
        <v>0.008376362593230062</v>
      </c>
      <c r="F55" s="96">
        <f t="shared" si="5"/>
        <v>-0.2736318407960199</v>
      </c>
      <c r="G55" s="119">
        <f t="shared" si="6"/>
        <v>-275</v>
      </c>
      <c r="H55" s="119">
        <f t="shared" si="7"/>
        <v>119</v>
      </c>
    </row>
    <row r="56" spans="1:8" ht="15">
      <c r="A56" s="25" t="s">
        <v>228</v>
      </c>
      <c r="B56" s="119">
        <v>523</v>
      </c>
      <c r="C56" s="119">
        <v>501</v>
      </c>
      <c r="D56" s="119">
        <v>567</v>
      </c>
      <c r="E56" s="27">
        <f t="shared" si="4"/>
        <v>0.006506024096385542</v>
      </c>
      <c r="F56" s="96">
        <f t="shared" si="5"/>
        <v>0.0841300191204589</v>
      </c>
      <c r="G56" s="119">
        <f t="shared" si="6"/>
        <v>44</v>
      </c>
      <c r="H56" s="119">
        <f t="shared" si="7"/>
        <v>66</v>
      </c>
    </row>
    <row r="57" spans="1:8" ht="15">
      <c r="A57" s="143" t="s">
        <v>229</v>
      </c>
      <c r="B57" s="119">
        <v>1190</v>
      </c>
      <c r="C57" s="119">
        <v>1237</v>
      </c>
      <c r="D57" s="119">
        <v>1345</v>
      </c>
      <c r="E57" s="27">
        <f t="shared" si="4"/>
        <v>0.015433161216293746</v>
      </c>
      <c r="F57" s="96">
        <f t="shared" si="5"/>
        <v>0.13025210084033614</v>
      </c>
      <c r="G57" s="119">
        <f t="shared" si="6"/>
        <v>155</v>
      </c>
      <c r="H57" s="119">
        <f t="shared" si="7"/>
        <v>108</v>
      </c>
    </row>
    <row r="58" spans="1:8" ht="15">
      <c r="A58" s="25" t="s">
        <v>230</v>
      </c>
      <c r="B58" s="119">
        <v>302</v>
      </c>
      <c r="C58" s="119">
        <v>210</v>
      </c>
      <c r="D58" s="119">
        <v>247</v>
      </c>
      <c r="E58" s="27">
        <f t="shared" si="4"/>
        <v>0.002834193918531268</v>
      </c>
      <c r="F58" s="96">
        <f t="shared" si="5"/>
        <v>-0.18211920529801323</v>
      </c>
      <c r="G58" s="119">
        <f t="shared" si="6"/>
        <v>-55</v>
      </c>
      <c r="H58" s="119">
        <f t="shared" si="7"/>
        <v>37</v>
      </c>
    </row>
    <row r="59" spans="1:8" ht="15">
      <c r="A59" s="143" t="s">
        <v>231</v>
      </c>
      <c r="B59" s="119">
        <v>1001</v>
      </c>
      <c r="C59" s="119">
        <v>810</v>
      </c>
      <c r="D59" s="119">
        <v>1195</v>
      </c>
      <c r="E59" s="27">
        <f t="shared" si="4"/>
        <v>0.013711990820424555</v>
      </c>
      <c r="F59" s="96">
        <f t="shared" si="5"/>
        <v>0.1938061938061938</v>
      </c>
      <c r="G59" s="119">
        <f t="shared" si="6"/>
        <v>194</v>
      </c>
      <c r="H59" s="119">
        <f t="shared" si="7"/>
        <v>385</v>
      </c>
    </row>
    <row r="60" spans="1:8" ht="15">
      <c r="A60" s="25" t="s">
        <v>232</v>
      </c>
      <c r="B60" s="119">
        <v>1318</v>
      </c>
      <c r="C60" s="119">
        <v>1501</v>
      </c>
      <c r="D60" s="119">
        <v>1226</v>
      </c>
      <c r="E60" s="27">
        <f t="shared" si="4"/>
        <v>0.014067699368904188</v>
      </c>
      <c r="F60" s="96">
        <f t="shared" si="5"/>
        <v>-0.06980273141122914</v>
      </c>
      <c r="G60" s="119">
        <f t="shared" si="6"/>
        <v>-92</v>
      </c>
      <c r="H60" s="119">
        <f t="shared" si="7"/>
        <v>-275</v>
      </c>
    </row>
    <row r="61" spans="1:8" ht="15">
      <c r="A61" s="25" t="s">
        <v>233</v>
      </c>
      <c r="B61" s="119">
        <v>56</v>
      </c>
      <c r="C61" s="119">
        <v>157</v>
      </c>
      <c r="D61" s="119">
        <v>119</v>
      </c>
      <c r="E61" s="27">
        <f t="shared" si="4"/>
        <v>0.0013654618473895582</v>
      </c>
      <c r="F61" s="96">
        <f t="shared" si="5"/>
        <v>1.125</v>
      </c>
      <c r="G61" s="119">
        <f t="shared" si="6"/>
        <v>63</v>
      </c>
      <c r="H61" s="119">
        <f t="shared" si="7"/>
        <v>-38</v>
      </c>
    </row>
    <row r="62" spans="1:8" ht="15">
      <c r="A62" s="25" t="s">
        <v>234</v>
      </c>
      <c r="B62" s="119">
        <v>334</v>
      </c>
      <c r="C62" s="119">
        <v>342</v>
      </c>
      <c r="D62" s="119">
        <v>268</v>
      </c>
      <c r="E62" s="27">
        <f t="shared" si="4"/>
        <v>0.0030751577739529545</v>
      </c>
      <c r="F62" s="96">
        <f t="shared" si="5"/>
        <v>-0.19760479041916168</v>
      </c>
      <c r="G62" s="119">
        <f t="shared" si="6"/>
        <v>-66</v>
      </c>
      <c r="H62" s="119">
        <f t="shared" si="7"/>
        <v>-74</v>
      </c>
    </row>
    <row r="63" spans="1:8" ht="15">
      <c r="A63" s="25" t="s">
        <v>235</v>
      </c>
      <c r="B63" s="119">
        <v>211</v>
      </c>
      <c r="C63" s="119">
        <v>201</v>
      </c>
      <c r="D63" s="119">
        <v>201</v>
      </c>
      <c r="E63" s="27">
        <f t="shared" si="4"/>
        <v>0.002306368330464716</v>
      </c>
      <c r="F63" s="96">
        <f t="shared" si="5"/>
        <v>-0.04739336492890995</v>
      </c>
      <c r="G63" s="119">
        <f t="shared" si="6"/>
        <v>-10</v>
      </c>
      <c r="H63" s="119">
        <f t="shared" si="7"/>
        <v>0</v>
      </c>
    </row>
    <row r="64" spans="1:8" ht="15">
      <c r="A64" s="25" t="s">
        <v>236</v>
      </c>
      <c r="B64" s="119">
        <v>411</v>
      </c>
      <c r="C64" s="119">
        <v>303</v>
      </c>
      <c r="D64" s="119">
        <v>416</v>
      </c>
      <c r="E64" s="27">
        <f t="shared" si="4"/>
        <v>0.004773379231210556</v>
      </c>
      <c r="F64" s="96">
        <f t="shared" si="5"/>
        <v>0.012165450121654502</v>
      </c>
      <c r="G64" s="119">
        <f t="shared" si="6"/>
        <v>5</v>
      </c>
      <c r="H64" s="119">
        <f t="shared" si="7"/>
        <v>113</v>
      </c>
    </row>
    <row r="65" spans="1:8" ht="15">
      <c r="A65" s="25" t="s">
        <v>237</v>
      </c>
      <c r="B65" s="119">
        <v>440</v>
      </c>
      <c r="C65" s="119">
        <v>282</v>
      </c>
      <c r="D65" s="119">
        <v>383</v>
      </c>
      <c r="E65" s="27">
        <f t="shared" si="4"/>
        <v>0.004394721744119335</v>
      </c>
      <c r="F65" s="96">
        <f t="shared" si="5"/>
        <v>-0.12954545454545455</v>
      </c>
      <c r="G65" s="119">
        <f t="shared" si="6"/>
        <v>-57</v>
      </c>
      <c r="H65" s="119">
        <f t="shared" si="7"/>
        <v>101</v>
      </c>
    </row>
    <row r="66" spans="1:8" ht="15">
      <c r="A66" s="25" t="s">
        <v>238</v>
      </c>
      <c r="B66" s="119">
        <v>293</v>
      </c>
      <c r="C66" s="119">
        <v>207</v>
      </c>
      <c r="D66" s="119">
        <v>246</v>
      </c>
      <c r="E66" s="27">
        <f aca="true" t="shared" si="8" ref="E66:E97">D66/$D$83</f>
        <v>0.0028227194492254732</v>
      </c>
      <c r="F66" s="96">
        <f aca="true" t="shared" si="9" ref="F66:F82">(D66-B66)/B66</f>
        <v>-0.16040955631399317</v>
      </c>
      <c r="G66" s="119">
        <f aca="true" t="shared" si="10" ref="G66:G82">D66-B66</f>
        <v>-47</v>
      </c>
      <c r="H66" s="119">
        <f aca="true" t="shared" si="11" ref="H66:H82">D66-C66</f>
        <v>39</v>
      </c>
    </row>
    <row r="67" spans="1:8" ht="15">
      <c r="A67" s="143" t="s">
        <v>239</v>
      </c>
      <c r="B67" s="119">
        <v>714</v>
      </c>
      <c r="C67" s="119">
        <v>737</v>
      </c>
      <c r="D67" s="119">
        <v>972</v>
      </c>
      <c r="E67" s="27">
        <f t="shared" si="8"/>
        <v>0.011153184165232357</v>
      </c>
      <c r="F67" s="96">
        <f t="shared" si="9"/>
        <v>0.36134453781512604</v>
      </c>
      <c r="G67" s="119">
        <f t="shared" si="10"/>
        <v>258</v>
      </c>
      <c r="H67" s="119">
        <f t="shared" si="11"/>
        <v>235</v>
      </c>
    </row>
    <row r="68" spans="1:8" ht="15">
      <c r="A68" s="25" t="s">
        <v>240</v>
      </c>
      <c r="B68" s="119">
        <v>909</v>
      </c>
      <c r="C68" s="119">
        <v>922</v>
      </c>
      <c r="D68" s="119">
        <v>987</v>
      </c>
      <c r="E68" s="27">
        <f t="shared" si="8"/>
        <v>0.011325301204819277</v>
      </c>
      <c r="F68" s="96">
        <f t="shared" si="9"/>
        <v>0.0858085808580858</v>
      </c>
      <c r="G68" s="119">
        <f t="shared" si="10"/>
        <v>78</v>
      </c>
      <c r="H68" s="119">
        <f t="shared" si="11"/>
        <v>65</v>
      </c>
    </row>
    <row r="69" spans="1:8" ht="15">
      <c r="A69" s="143" t="s">
        <v>241</v>
      </c>
      <c r="B69" s="119">
        <v>181</v>
      </c>
      <c r="C69" s="119">
        <v>149</v>
      </c>
      <c r="D69" s="119">
        <v>454</v>
      </c>
      <c r="E69" s="27">
        <f t="shared" si="8"/>
        <v>0.005209409064830752</v>
      </c>
      <c r="F69" s="96">
        <f t="shared" si="9"/>
        <v>1.5082872928176796</v>
      </c>
      <c r="G69" s="119">
        <f t="shared" si="10"/>
        <v>273</v>
      </c>
      <c r="H69" s="119">
        <f t="shared" si="11"/>
        <v>305</v>
      </c>
    </row>
    <row r="70" spans="1:8" ht="15">
      <c r="A70" s="25" t="s">
        <v>242</v>
      </c>
      <c r="B70" s="119">
        <v>279</v>
      </c>
      <c r="C70" s="119">
        <v>148</v>
      </c>
      <c r="D70" s="119">
        <v>215</v>
      </c>
      <c r="E70" s="27">
        <f t="shared" si="8"/>
        <v>0.0024670109007458407</v>
      </c>
      <c r="F70" s="96">
        <f t="shared" si="9"/>
        <v>-0.22939068100358423</v>
      </c>
      <c r="G70" s="119">
        <f t="shared" si="10"/>
        <v>-64</v>
      </c>
      <c r="H70" s="119">
        <f t="shared" si="11"/>
        <v>67</v>
      </c>
    </row>
    <row r="71" spans="1:8" ht="15">
      <c r="A71" s="25" t="s">
        <v>243</v>
      </c>
      <c r="B71" s="119">
        <v>808</v>
      </c>
      <c r="C71" s="119">
        <v>696</v>
      </c>
      <c r="D71" s="119">
        <v>490</v>
      </c>
      <c r="E71" s="27">
        <f t="shared" si="8"/>
        <v>0.005622489959839358</v>
      </c>
      <c r="F71" s="96">
        <f t="shared" si="9"/>
        <v>-0.3935643564356436</v>
      </c>
      <c r="G71" s="119">
        <f t="shared" si="10"/>
        <v>-318</v>
      </c>
      <c r="H71" s="119">
        <f t="shared" si="11"/>
        <v>-206</v>
      </c>
    </row>
    <row r="72" spans="1:8" ht="15">
      <c r="A72" s="25" t="s">
        <v>244</v>
      </c>
      <c r="B72" s="119">
        <v>579</v>
      </c>
      <c r="C72" s="119">
        <v>447</v>
      </c>
      <c r="D72" s="119">
        <v>636</v>
      </c>
      <c r="E72" s="27">
        <f t="shared" si="8"/>
        <v>0.00729776247848537</v>
      </c>
      <c r="F72" s="96">
        <f t="shared" si="9"/>
        <v>0.09844559585492228</v>
      </c>
      <c r="G72" s="119">
        <f t="shared" si="10"/>
        <v>57</v>
      </c>
      <c r="H72" s="119">
        <f t="shared" si="11"/>
        <v>189</v>
      </c>
    </row>
    <row r="73" spans="1:8" ht="15">
      <c r="A73" s="25" t="s">
        <v>245</v>
      </c>
      <c r="B73" s="119">
        <v>98</v>
      </c>
      <c r="C73" s="119">
        <v>121</v>
      </c>
      <c r="D73" s="119">
        <v>130</v>
      </c>
      <c r="E73" s="27">
        <f t="shared" si="8"/>
        <v>0.001491681009753299</v>
      </c>
      <c r="F73" s="96">
        <f t="shared" si="9"/>
        <v>0.32653061224489793</v>
      </c>
      <c r="G73" s="119">
        <f t="shared" si="10"/>
        <v>32</v>
      </c>
      <c r="H73" s="119">
        <f t="shared" si="11"/>
        <v>9</v>
      </c>
    </row>
    <row r="74" spans="1:8" ht="15">
      <c r="A74" s="25" t="s">
        <v>246</v>
      </c>
      <c r="B74" s="119">
        <v>2234</v>
      </c>
      <c r="C74" s="119">
        <v>1602</v>
      </c>
      <c r="D74" s="119">
        <v>1941</v>
      </c>
      <c r="E74" s="27">
        <f t="shared" si="8"/>
        <v>0.022271944922547332</v>
      </c>
      <c r="F74" s="96">
        <f t="shared" si="9"/>
        <v>-0.13115487914055507</v>
      </c>
      <c r="G74" s="119">
        <f t="shared" si="10"/>
        <v>-293</v>
      </c>
      <c r="H74" s="119">
        <f t="shared" si="11"/>
        <v>339</v>
      </c>
    </row>
    <row r="75" spans="1:8" ht="15">
      <c r="A75" s="25" t="s">
        <v>247</v>
      </c>
      <c r="B75" s="119">
        <v>338</v>
      </c>
      <c r="C75" s="119">
        <v>319</v>
      </c>
      <c r="D75" s="119">
        <v>332</v>
      </c>
      <c r="E75" s="27">
        <f t="shared" si="8"/>
        <v>0.0038095238095238095</v>
      </c>
      <c r="F75" s="96">
        <f t="shared" si="9"/>
        <v>-0.01775147928994083</v>
      </c>
      <c r="G75" s="119">
        <f t="shared" si="10"/>
        <v>-6</v>
      </c>
      <c r="H75" s="119">
        <f t="shared" si="11"/>
        <v>13</v>
      </c>
    </row>
    <row r="76" spans="1:8" ht="15">
      <c r="A76" s="25" t="s">
        <v>248</v>
      </c>
      <c r="B76" s="119">
        <v>873</v>
      </c>
      <c r="C76" s="119">
        <v>561</v>
      </c>
      <c r="D76" s="119">
        <v>804</v>
      </c>
      <c r="E76" s="27">
        <f t="shared" si="8"/>
        <v>0.009225473321858864</v>
      </c>
      <c r="F76" s="96">
        <f t="shared" si="9"/>
        <v>-0.07903780068728522</v>
      </c>
      <c r="G76" s="119">
        <f t="shared" si="10"/>
        <v>-69</v>
      </c>
      <c r="H76" s="119">
        <f t="shared" si="11"/>
        <v>243</v>
      </c>
    </row>
    <row r="77" spans="1:8" ht="15">
      <c r="A77" s="25" t="s">
        <v>249</v>
      </c>
      <c r="B77" s="119">
        <v>72</v>
      </c>
      <c r="C77" s="119">
        <v>67</v>
      </c>
      <c r="D77" s="119">
        <v>91</v>
      </c>
      <c r="E77" s="27">
        <f t="shared" si="8"/>
        <v>0.0010441767068273093</v>
      </c>
      <c r="F77" s="96">
        <f t="shared" si="9"/>
        <v>0.2638888888888889</v>
      </c>
      <c r="G77" s="119">
        <f t="shared" si="10"/>
        <v>19</v>
      </c>
      <c r="H77" s="119">
        <f t="shared" si="11"/>
        <v>24</v>
      </c>
    </row>
    <row r="78" spans="1:8" ht="15">
      <c r="A78" s="25" t="s">
        <v>250</v>
      </c>
      <c r="B78" s="119">
        <v>430</v>
      </c>
      <c r="C78" s="119">
        <v>458</v>
      </c>
      <c r="D78" s="119">
        <v>427</v>
      </c>
      <c r="E78" s="27">
        <f t="shared" si="8"/>
        <v>0.004899598393574297</v>
      </c>
      <c r="F78" s="96">
        <f t="shared" si="9"/>
        <v>-0.0069767441860465115</v>
      </c>
      <c r="G78" s="119">
        <f t="shared" si="10"/>
        <v>-3</v>
      </c>
      <c r="H78" s="119">
        <f t="shared" si="11"/>
        <v>-31</v>
      </c>
    </row>
    <row r="79" spans="1:8" ht="15">
      <c r="A79" s="25" t="s">
        <v>251</v>
      </c>
      <c r="B79" s="119">
        <v>679</v>
      </c>
      <c r="C79" s="119">
        <v>718</v>
      </c>
      <c r="D79" s="119">
        <v>547</v>
      </c>
      <c r="E79" s="27">
        <f t="shared" si="8"/>
        <v>0.00627653471026965</v>
      </c>
      <c r="F79" s="96">
        <f t="shared" si="9"/>
        <v>-0.19440353460972018</v>
      </c>
      <c r="G79" s="119">
        <f t="shared" si="10"/>
        <v>-132</v>
      </c>
      <c r="H79" s="119">
        <f t="shared" si="11"/>
        <v>-171</v>
      </c>
    </row>
    <row r="80" spans="1:8" ht="15">
      <c r="A80" s="25" t="s">
        <v>252</v>
      </c>
      <c r="B80" s="119">
        <v>217</v>
      </c>
      <c r="C80" s="119">
        <v>168</v>
      </c>
      <c r="D80" s="119">
        <v>212</v>
      </c>
      <c r="E80" s="27">
        <f t="shared" si="8"/>
        <v>0.002432587492828457</v>
      </c>
      <c r="F80" s="96">
        <f t="shared" si="9"/>
        <v>-0.02304147465437788</v>
      </c>
      <c r="G80" s="119">
        <f t="shared" si="10"/>
        <v>-5</v>
      </c>
      <c r="H80" s="119">
        <f t="shared" si="11"/>
        <v>44</v>
      </c>
    </row>
    <row r="81" spans="1:8" ht="15">
      <c r="A81" s="25" t="s">
        <v>253</v>
      </c>
      <c r="B81" s="119">
        <v>368</v>
      </c>
      <c r="C81" s="119">
        <v>291</v>
      </c>
      <c r="D81" s="119">
        <v>325</v>
      </c>
      <c r="E81" s="27">
        <f t="shared" si="8"/>
        <v>0.0037292025243832474</v>
      </c>
      <c r="F81" s="96">
        <f t="shared" si="9"/>
        <v>-0.11684782608695653</v>
      </c>
      <c r="G81" s="119">
        <f t="shared" si="10"/>
        <v>-43</v>
      </c>
      <c r="H81" s="119">
        <f t="shared" si="11"/>
        <v>34</v>
      </c>
    </row>
    <row r="82" spans="1:8" ht="15.75" thickBot="1">
      <c r="A82" s="25" t="s">
        <v>254</v>
      </c>
      <c r="B82" s="18">
        <v>545</v>
      </c>
      <c r="C82" s="18">
        <v>389</v>
      </c>
      <c r="D82" s="18">
        <v>401</v>
      </c>
      <c r="E82" s="27">
        <f t="shared" si="8"/>
        <v>0.004601262191623637</v>
      </c>
      <c r="F82" s="96">
        <f t="shared" si="9"/>
        <v>-0.26422018348623855</v>
      </c>
      <c r="G82" s="119">
        <f t="shared" si="10"/>
        <v>-144</v>
      </c>
      <c r="H82" s="119">
        <f t="shared" si="11"/>
        <v>12</v>
      </c>
    </row>
    <row r="83" spans="1:9" s="49" customFormat="1" ht="15.75" thickBot="1">
      <c r="A83" s="26" t="s">
        <v>174</v>
      </c>
      <c r="B83" s="41">
        <v>83638</v>
      </c>
      <c r="C83" s="41">
        <v>73828</v>
      </c>
      <c r="D83" s="41">
        <v>87150</v>
      </c>
      <c r="E83" s="103">
        <f>D83/$D$83</f>
        <v>1</v>
      </c>
      <c r="F83" s="103">
        <f>(D83-B83)/B83</f>
        <v>0.04199048279490184</v>
      </c>
      <c r="G83" s="41">
        <f>D83-B83</f>
        <v>3512</v>
      </c>
      <c r="H83" s="41">
        <f>D83-C83</f>
        <v>13322</v>
      </c>
      <c r="I83" s="184"/>
    </row>
  </sheetData>
  <sheetProtection/>
  <autoFilter ref="A1:F83"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1:I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21" sqref="K21"/>
    </sheetView>
  </sheetViews>
  <sheetFormatPr defaultColWidth="8.8515625" defaultRowHeight="15"/>
  <cols>
    <col min="1" max="1" width="18.28125" style="0" bestFit="1" customWidth="1"/>
    <col min="2" max="2" width="12.00390625" style="0" bestFit="1" customWidth="1"/>
    <col min="3" max="3" width="12.00390625" style="0" customWidth="1"/>
    <col min="4" max="4" width="12.00390625" style="0" bestFit="1" customWidth="1"/>
    <col min="5" max="5" width="21.421875" style="0" bestFit="1" customWidth="1"/>
    <col min="6" max="6" width="31.140625" style="0" customWidth="1"/>
    <col min="7" max="7" width="36.7109375" style="0" customWidth="1"/>
  </cols>
  <sheetData>
    <row r="1" spans="1:8" ht="60.75" thickBot="1">
      <c r="A1" s="113" t="s">
        <v>175</v>
      </c>
      <c r="B1" s="21">
        <v>41275</v>
      </c>
      <c r="C1" s="57">
        <v>41609</v>
      </c>
      <c r="D1" s="57">
        <v>41640</v>
      </c>
      <c r="E1" s="31" t="s">
        <v>282</v>
      </c>
      <c r="F1" s="31" t="s">
        <v>306</v>
      </c>
      <c r="G1" s="32" t="s">
        <v>307</v>
      </c>
      <c r="H1" s="32" t="s">
        <v>267</v>
      </c>
    </row>
    <row r="2" spans="1:8" ht="15">
      <c r="A2" s="144" t="s">
        <v>176</v>
      </c>
      <c r="B2" s="118">
        <v>870</v>
      </c>
      <c r="C2" s="118">
        <v>851</v>
      </c>
      <c r="D2" s="118">
        <v>1052</v>
      </c>
      <c r="E2" s="33">
        <f aca="true" t="shared" si="0" ref="E2:E33">D2/$D$83</f>
        <v>0.02487526896975716</v>
      </c>
      <c r="F2" s="33">
        <f aca="true" t="shared" si="1" ref="F2:F33">(D2-B2)/B2</f>
        <v>0.20919540229885059</v>
      </c>
      <c r="G2" s="12">
        <f aca="true" t="shared" si="2" ref="G2:G33">D2-B2</f>
        <v>182</v>
      </c>
      <c r="H2" s="12">
        <f aca="true" t="shared" si="3" ref="H2:H33">D2-C2</f>
        <v>201</v>
      </c>
    </row>
    <row r="3" spans="1:8" ht="15">
      <c r="A3" s="25" t="s">
        <v>177</v>
      </c>
      <c r="B3" s="119">
        <v>197</v>
      </c>
      <c r="C3" s="119">
        <v>140</v>
      </c>
      <c r="D3" s="119">
        <v>173</v>
      </c>
      <c r="E3" s="27">
        <f t="shared" si="0"/>
        <v>0.004090704878106453</v>
      </c>
      <c r="F3" s="27">
        <f t="shared" si="1"/>
        <v>-0.1218274111675127</v>
      </c>
      <c r="G3" s="119">
        <f t="shared" si="2"/>
        <v>-24</v>
      </c>
      <c r="H3" s="119">
        <f t="shared" si="3"/>
        <v>33</v>
      </c>
    </row>
    <row r="4" spans="1:8" ht="15">
      <c r="A4" s="25" t="s">
        <v>178</v>
      </c>
      <c r="B4" s="119">
        <v>383</v>
      </c>
      <c r="C4" s="119">
        <v>309</v>
      </c>
      <c r="D4" s="119">
        <v>377</v>
      </c>
      <c r="E4" s="27">
        <f t="shared" si="0"/>
        <v>0.008914426237260882</v>
      </c>
      <c r="F4" s="27">
        <f t="shared" si="1"/>
        <v>-0.015665796344647518</v>
      </c>
      <c r="G4" s="119">
        <f t="shared" si="2"/>
        <v>-6</v>
      </c>
      <c r="H4" s="119">
        <f t="shared" si="3"/>
        <v>68</v>
      </c>
    </row>
    <row r="5" spans="1:8" ht="15">
      <c r="A5" s="25" t="s">
        <v>179</v>
      </c>
      <c r="B5" s="119">
        <v>54</v>
      </c>
      <c r="C5" s="119">
        <v>91</v>
      </c>
      <c r="D5" s="119">
        <v>59</v>
      </c>
      <c r="E5" s="27">
        <f t="shared" si="0"/>
        <v>0.0013950958832848596</v>
      </c>
      <c r="F5" s="27">
        <f t="shared" si="1"/>
        <v>0.09259259259259259</v>
      </c>
      <c r="G5" s="119">
        <f t="shared" si="2"/>
        <v>5</v>
      </c>
      <c r="H5" s="119">
        <f t="shared" si="3"/>
        <v>-32</v>
      </c>
    </row>
    <row r="6" spans="1:8" ht="15">
      <c r="A6" s="25" t="s">
        <v>180</v>
      </c>
      <c r="B6" s="119">
        <v>172</v>
      </c>
      <c r="C6" s="119">
        <v>99</v>
      </c>
      <c r="D6" s="119">
        <v>143</v>
      </c>
      <c r="E6" s="27">
        <f t="shared" si="0"/>
        <v>0.0033813340899955073</v>
      </c>
      <c r="F6" s="27">
        <f t="shared" si="1"/>
        <v>-0.1686046511627907</v>
      </c>
      <c r="G6" s="119">
        <f t="shared" si="2"/>
        <v>-29</v>
      </c>
      <c r="H6" s="119">
        <f t="shared" si="3"/>
        <v>44</v>
      </c>
    </row>
    <row r="7" spans="1:8" ht="15">
      <c r="A7" s="25" t="s">
        <v>181</v>
      </c>
      <c r="B7" s="119">
        <v>114</v>
      </c>
      <c r="C7" s="119">
        <v>145</v>
      </c>
      <c r="D7" s="119">
        <v>86</v>
      </c>
      <c r="E7" s="27">
        <f t="shared" si="0"/>
        <v>0.0020335295925847105</v>
      </c>
      <c r="F7" s="27">
        <f t="shared" si="1"/>
        <v>-0.24561403508771928</v>
      </c>
      <c r="G7" s="119">
        <f t="shared" si="2"/>
        <v>-28</v>
      </c>
      <c r="H7" s="119">
        <f t="shared" si="3"/>
        <v>-59</v>
      </c>
    </row>
    <row r="8" spans="1:8" ht="15">
      <c r="A8" s="143" t="s">
        <v>182</v>
      </c>
      <c r="B8" s="119">
        <v>2772</v>
      </c>
      <c r="C8" s="119">
        <v>2092</v>
      </c>
      <c r="D8" s="119">
        <v>2835</v>
      </c>
      <c r="E8" s="27">
        <f t="shared" si="0"/>
        <v>0.06703553947648436</v>
      </c>
      <c r="F8" s="27">
        <f t="shared" si="1"/>
        <v>0.022727272727272728</v>
      </c>
      <c r="G8" s="119">
        <f t="shared" si="2"/>
        <v>63</v>
      </c>
      <c r="H8" s="119">
        <f t="shared" si="3"/>
        <v>743</v>
      </c>
    </row>
    <row r="9" spans="1:8" ht="15">
      <c r="A9" s="25" t="s">
        <v>183</v>
      </c>
      <c r="B9" s="119">
        <v>1926</v>
      </c>
      <c r="C9" s="119">
        <v>2000</v>
      </c>
      <c r="D9" s="119">
        <v>1661</v>
      </c>
      <c r="E9" s="27">
        <f t="shared" si="0"/>
        <v>0.03927549596840935</v>
      </c>
      <c r="F9" s="27">
        <f t="shared" si="1"/>
        <v>-0.1375908618899273</v>
      </c>
      <c r="G9" s="119">
        <f t="shared" si="2"/>
        <v>-265</v>
      </c>
      <c r="H9" s="119">
        <f t="shared" si="3"/>
        <v>-339</v>
      </c>
    </row>
    <row r="10" spans="1:8" ht="15">
      <c r="A10" s="25" t="s">
        <v>184</v>
      </c>
      <c r="B10" s="119">
        <v>15</v>
      </c>
      <c r="C10" s="119">
        <v>21</v>
      </c>
      <c r="D10" s="119">
        <v>21</v>
      </c>
      <c r="E10" s="27">
        <f t="shared" si="0"/>
        <v>0.0004965595516776619</v>
      </c>
      <c r="F10" s="27">
        <f t="shared" si="1"/>
        <v>0.4</v>
      </c>
      <c r="G10" s="119">
        <f t="shared" si="2"/>
        <v>6</v>
      </c>
      <c r="H10" s="119">
        <f t="shared" si="3"/>
        <v>0</v>
      </c>
    </row>
    <row r="11" spans="1:8" ht="15">
      <c r="A11" s="25" t="s">
        <v>185</v>
      </c>
      <c r="B11" s="119">
        <v>122</v>
      </c>
      <c r="C11" s="119">
        <v>102</v>
      </c>
      <c r="D11" s="119">
        <v>105</v>
      </c>
      <c r="E11" s="27">
        <f t="shared" si="0"/>
        <v>0.0024827977583883097</v>
      </c>
      <c r="F11" s="27">
        <f t="shared" si="1"/>
        <v>-0.13934426229508196</v>
      </c>
      <c r="G11" s="119">
        <f t="shared" si="2"/>
        <v>-17</v>
      </c>
      <c r="H11" s="119">
        <f t="shared" si="3"/>
        <v>3</v>
      </c>
    </row>
    <row r="12" spans="1:8" ht="15">
      <c r="A12" s="25" t="s">
        <v>186</v>
      </c>
      <c r="B12" s="119">
        <v>612</v>
      </c>
      <c r="C12" s="119">
        <v>366</v>
      </c>
      <c r="D12" s="119">
        <v>533</v>
      </c>
      <c r="E12" s="27">
        <f t="shared" si="0"/>
        <v>0.0126031543354378</v>
      </c>
      <c r="F12" s="27">
        <f t="shared" si="1"/>
        <v>-0.12908496732026145</v>
      </c>
      <c r="G12" s="119">
        <f t="shared" si="2"/>
        <v>-79</v>
      </c>
      <c r="H12" s="119">
        <f t="shared" si="3"/>
        <v>167</v>
      </c>
    </row>
    <row r="13" spans="1:8" ht="15">
      <c r="A13" s="143" t="s">
        <v>187</v>
      </c>
      <c r="B13" s="119">
        <v>641</v>
      </c>
      <c r="C13" s="119">
        <v>363</v>
      </c>
      <c r="D13" s="119">
        <v>711</v>
      </c>
      <c r="E13" s="27">
        <f t="shared" si="0"/>
        <v>0.01681208767822941</v>
      </c>
      <c r="F13" s="27">
        <f t="shared" si="1"/>
        <v>0.10920436817472699</v>
      </c>
      <c r="G13" s="119">
        <f t="shared" si="2"/>
        <v>70</v>
      </c>
      <c r="H13" s="119">
        <f t="shared" si="3"/>
        <v>348</v>
      </c>
    </row>
    <row r="14" spans="1:8" ht="15">
      <c r="A14" s="25" t="s">
        <v>188</v>
      </c>
      <c r="B14" s="119">
        <v>107</v>
      </c>
      <c r="C14" s="119">
        <v>48</v>
      </c>
      <c r="D14" s="119">
        <v>86</v>
      </c>
      <c r="E14" s="27">
        <f t="shared" si="0"/>
        <v>0.0020335295925847105</v>
      </c>
      <c r="F14" s="27">
        <f t="shared" si="1"/>
        <v>-0.19626168224299065</v>
      </c>
      <c r="G14" s="119">
        <f t="shared" si="2"/>
        <v>-21</v>
      </c>
      <c r="H14" s="119">
        <f t="shared" si="3"/>
        <v>38</v>
      </c>
    </row>
    <row r="15" spans="1:8" ht="15">
      <c r="A15" s="25" t="s">
        <v>189</v>
      </c>
      <c r="B15" s="119">
        <v>362</v>
      </c>
      <c r="C15" s="119">
        <v>168</v>
      </c>
      <c r="D15" s="119">
        <v>236</v>
      </c>
      <c r="E15" s="27">
        <f t="shared" si="0"/>
        <v>0.005580383533139438</v>
      </c>
      <c r="F15" s="27">
        <f t="shared" si="1"/>
        <v>-0.34806629834254144</v>
      </c>
      <c r="G15" s="119">
        <f t="shared" si="2"/>
        <v>-126</v>
      </c>
      <c r="H15" s="119">
        <f t="shared" si="3"/>
        <v>68</v>
      </c>
    </row>
    <row r="16" spans="1:8" ht="15">
      <c r="A16" s="25" t="s">
        <v>190</v>
      </c>
      <c r="B16" s="119">
        <v>22</v>
      </c>
      <c r="C16" s="119">
        <v>32</v>
      </c>
      <c r="D16" s="119">
        <v>14</v>
      </c>
      <c r="E16" s="27">
        <f t="shared" si="0"/>
        <v>0.0003310397011184413</v>
      </c>
      <c r="F16" s="27">
        <f t="shared" si="1"/>
        <v>-0.36363636363636365</v>
      </c>
      <c r="G16" s="119">
        <f t="shared" si="2"/>
        <v>-8</v>
      </c>
      <c r="H16" s="119">
        <f t="shared" si="3"/>
        <v>-18</v>
      </c>
    </row>
    <row r="17" spans="1:8" ht="15">
      <c r="A17" s="25" t="s">
        <v>191</v>
      </c>
      <c r="B17" s="119">
        <v>165</v>
      </c>
      <c r="C17" s="119">
        <v>135</v>
      </c>
      <c r="D17" s="119">
        <v>145</v>
      </c>
      <c r="E17" s="27">
        <f t="shared" si="0"/>
        <v>0.0034286254758695706</v>
      </c>
      <c r="F17" s="27">
        <f t="shared" si="1"/>
        <v>-0.12121212121212122</v>
      </c>
      <c r="G17" s="119">
        <f t="shared" si="2"/>
        <v>-20</v>
      </c>
      <c r="H17" s="119">
        <f t="shared" si="3"/>
        <v>10</v>
      </c>
    </row>
    <row r="18" spans="1:8" ht="15">
      <c r="A18" s="143" t="s">
        <v>192</v>
      </c>
      <c r="B18" s="119">
        <v>167</v>
      </c>
      <c r="C18" s="119">
        <v>131</v>
      </c>
      <c r="D18" s="119">
        <v>241</v>
      </c>
      <c r="E18" s="27">
        <f t="shared" si="0"/>
        <v>0.0056986119978245965</v>
      </c>
      <c r="F18" s="27">
        <f t="shared" si="1"/>
        <v>0.4431137724550898</v>
      </c>
      <c r="G18" s="119">
        <f t="shared" si="2"/>
        <v>74</v>
      </c>
      <c r="H18" s="119">
        <f t="shared" si="3"/>
        <v>110</v>
      </c>
    </row>
    <row r="19" spans="1:8" ht="15">
      <c r="A19" s="25" t="s">
        <v>193</v>
      </c>
      <c r="B19" s="119">
        <v>74</v>
      </c>
      <c r="C19" s="119">
        <v>87</v>
      </c>
      <c r="D19" s="119">
        <v>87</v>
      </c>
      <c r="E19" s="27">
        <f t="shared" si="0"/>
        <v>0.002057175285521742</v>
      </c>
      <c r="F19" s="27">
        <f t="shared" si="1"/>
        <v>0.17567567567567569</v>
      </c>
      <c r="G19" s="119">
        <f t="shared" si="2"/>
        <v>13</v>
      </c>
      <c r="H19" s="119">
        <f t="shared" si="3"/>
        <v>0</v>
      </c>
    </row>
    <row r="20" spans="1:8" ht="15">
      <c r="A20" s="143" t="s">
        <v>194</v>
      </c>
      <c r="B20" s="119">
        <v>135</v>
      </c>
      <c r="C20" s="119">
        <v>123</v>
      </c>
      <c r="D20" s="119">
        <v>187</v>
      </c>
      <c r="E20" s="27">
        <f t="shared" si="0"/>
        <v>0.004421744579224894</v>
      </c>
      <c r="F20" s="27">
        <f t="shared" si="1"/>
        <v>0.3851851851851852</v>
      </c>
      <c r="G20" s="119">
        <f t="shared" si="2"/>
        <v>52</v>
      </c>
      <c r="H20" s="119">
        <f t="shared" si="3"/>
        <v>64</v>
      </c>
    </row>
    <row r="21" spans="1:8" ht="15">
      <c r="A21" s="25" t="s">
        <v>195</v>
      </c>
      <c r="B21" s="119">
        <v>109</v>
      </c>
      <c r="C21" s="119">
        <v>77</v>
      </c>
      <c r="D21" s="119">
        <v>136</v>
      </c>
      <c r="E21" s="27">
        <f t="shared" si="0"/>
        <v>0.0032158142394362868</v>
      </c>
      <c r="F21" s="27">
        <f t="shared" si="1"/>
        <v>0.24770642201834864</v>
      </c>
      <c r="G21" s="119">
        <f t="shared" si="2"/>
        <v>27</v>
      </c>
      <c r="H21" s="119">
        <f t="shared" si="3"/>
        <v>59</v>
      </c>
    </row>
    <row r="22" spans="1:8" ht="15">
      <c r="A22" s="25" t="s">
        <v>196</v>
      </c>
      <c r="B22" s="119">
        <v>2831</v>
      </c>
      <c r="C22" s="119">
        <v>1839</v>
      </c>
      <c r="D22" s="119">
        <v>2649</v>
      </c>
      <c r="E22" s="27">
        <f t="shared" si="0"/>
        <v>0.06263744059019649</v>
      </c>
      <c r="F22" s="27">
        <f t="shared" si="1"/>
        <v>-0.06428823737195337</v>
      </c>
      <c r="G22" s="119">
        <f t="shared" si="2"/>
        <v>-182</v>
      </c>
      <c r="H22" s="119">
        <f t="shared" si="3"/>
        <v>810</v>
      </c>
    </row>
    <row r="23" spans="1:8" ht="15">
      <c r="A23" s="143" t="s">
        <v>197</v>
      </c>
      <c r="B23" s="119">
        <v>178</v>
      </c>
      <c r="C23" s="119">
        <v>210</v>
      </c>
      <c r="D23" s="119">
        <v>229</v>
      </c>
      <c r="E23" s="27">
        <f t="shared" si="0"/>
        <v>0.005414863682580218</v>
      </c>
      <c r="F23" s="27">
        <f t="shared" si="1"/>
        <v>0.28651685393258425</v>
      </c>
      <c r="G23" s="119">
        <f t="shared" si="2"/>
        <v>51</v>
      </c>
      <c r="H23" s="119">
        <f t="shared" si="3"/>
        <v>19</v>
      </c>
    </row>
    <row r="24" spans="1:8" ht="15">
      <c r="A24" s="25" t="s">
        <v>198</v>
      </c>
      <c r="B24" s="119">
        <v>107</v>
      </c>
      <c r="C24" s="119">
        <v>156</v>
      </c>
      <c r="D24" s="119">
        <v>139</v>
      </c>
      <c r="E24" s="27">
        <f t="shared" si="0"/>
        <v>0.0032867513182473812</v>
      </c>
      <c r="F24" s="27">
        <f t="shared" si="1"/>
        <v>0.29906542056074764</v>
      </c>
      <c r="G24" s="119">
        <f t="shared" si="2"/>
        <v>32</v>
      </c>
      <c r="H24" s="119">
        <f t="shared" si="3"/>
        <v>-17</v>
      </c>
    </row>
    <row r="25" spans="1:8" ht="15">
      <c r="A25" s="25" t="s">
        <v>199</v>
      </c>
      <c r="B25" s="119">
        <v>261</v>
      </c>
      <c r="C25" s="119">
        <v>159</v>
      </c>
      <c r="D25" s="119">
        <v>239</v>
      </c>
      <c r="E25" s="27">
        <f t="shared" si="0"/>
        <v>0.005651320611950533</v>
      </c>
      <c r="F25" s="27">
        <f t="shared" si="1"/>
        <v>-0.0842911877394636</v>
      </c>
      <c r="G25" s="13">
        <f t="shared" si="2"/>
        <v>-22</v>
      </c>
      <c r="H25" s="13">
        <f t="shared" si="3"/>
        <v>80</v>
      </c>
    </row>
    <row r="26" spans="1:8" ht="15">
      <c r="A26" s="143" t="s">
        <v>200</v>
      </c>
      <c r="B26" s="119">
        <v>437</v>
      </c>
      <c r="C26" s="119">
        <v>465</v>
      </c>
      <c r="D26" s="119">
        <v>590</v>
      </c>
      <c r="E26" s="27">
        <f t="shared" si="0"/>
        <v>0.013950958832848597</v>
      </c>
      <c r="F26" s="27">
        <f t="shared" si="1"/>
        <v>0.3501144164759725</v>
      </c>
      <c r="G26" s="119">
        <f t="shared" si="2"/>
        <v>153</v>
      </c>
      <c r="H26" s="119">
        <f t="shared" si="3"/>
        <v>125</v>
      </c>
    </row>
    <row r="27" spans="1:8" ht="15">
      <c r="A27" s="25" t="s">
        <v>113</v>
      </c>
      <c r="B27" s="119">
        <v>728</v>
      </c>
      <c r="C27" s="119">
        <v>466</v>
      </c>
      <c r="D27" s="119">
        <v>480</v>
      </c>
      <c r="E27" s="27">
        <f t="shared" si="0"/>
        <v>0.01134993260977513</v>
      </c>
      <c r="F27" s="27">
        <f t="shared" si="1"/>
        <v>-0.34065934065934067</v>
      </c>
      <c r="G27" s="119">
        <f t="shared" si="2"/>
        <v>-248</v>
      </c>
      <c r="H27" s="119">
        <f t="shared" si="3"/>
        <v>14</v>
      </c>
    </row>
    <row r="28" spans="1:8" ht="15">
      <c r="A28" s="25" t="s">
        <v>201</v>
      </c>
      <c r="B28" s="119">
        <v>373</v>
      </c>
      <c r="C28" s="119">
        <v>152</v>
      </c>
      <c r="D28" s="119">
        <v>228</v>
      </c>
      <c r="E28" s="27">
        <f t="shared" si="0"/>
        <v>0.005391217989643186</v>
      </c>
      <c r="F28" s="27">
        <f t="shared" si="1"/>
        <v>-0.38873994638069703</v>
      </c>
      <c r="G28" s="119">
        <f t="shared" si="2"/>
        <v>-145</v>
      </c>
      <c r="H28" s="119">
        <f t="shared" si="3"/>
        <v>76</v>
      </c>
    </row>
    <row r="29" spans="1:8" ht="15">
      <c r="A29" s="25" t="s">
        <v>202</v>
      </c>
      <c r="B29" s="119">
        <v>211</v>
      </c>
      <c r="C29" s="119">
        <v>192</v>
      </c>
      <c r="D29" s="119">
        <v>233</v>
      </c>
      <c r="E29" s="27">
        <f t="shared" si="0"/>
        <v>0.005509446454328344</v>
      </c>
      <c r="F29" s="27">
        <f t="shared" si="1"/>
        <v>0.10426540284360189</v>
      </c>
      <c r="G29" s="119">
        <f t="shared" si="2"/>
        <v>22</v>
      </c>
      <c r="H29" s="119">
        <f t="shared" si="3"/>
        <v>41</v>
      </c>
    </row>
    <row r="30" spans="1:8" ht="15">
      <c r="A30" s="25" t="s">
        <v>203</v>
      </c>
      <c r="B30" s="119">
        <v>405</v>
      </c>
      <c r="C30" s="119">
        <v>221</v>
      </c>
      <c r="D30" s="119">
        <v>306</v>
      </c>
      <c r="E30" s="27">
        <f t="shared" si="0"/>
        <v>0.0072355820387316454</v>
      </c>
      <c r="F30" s="27">
        <f t="shared" si="1"/>
        <v>-0.24444444444444444</v>
      </c>
      <c r="G30" s="119">
        <f t="shared" si="2"/>
        <v>-99</v>
      </c>
      <c r="H30" s="119">
        <f t="shared" si="3"/>
        <v>85</v>
      </c>
    </row>
    <row r="31" spans="1:8" ht="15">
      <c r="A31" s="25" t="s">
        <v>204</v>
      </c>
      <c r="B31" s="119">
        <v>168</v>
      </c>
      <c r="C31" s="119">
        <v>120</v>
      </c>
      <c r="D31" s="119">
        <v>120</v>
      </c>
      <c r="E31" s="27">
        <f t="shared" si="0"/>
        <v>0.0028374831524437824</v>
      </c>
      <c r="F31" s="27">
        <f t="shared" si="1"/>
        <v>-0.2857142857142857</v>
      </c>
      <c r="G31" s="119">
        <f t="shared" si="2"/>
        <v>-48</v>
      </c>
      <c r="H31" s="119">
        <f t="shared" si="3"/>
        <v>0</v>
      </c>
    </row>
    <row r="32" spans="1:8" ht="15">
      <c r="A32" s="25" t="s">
        <v>205</v>
      </c>
      <c r="B32" s="119">
        <v>228</v>
      </c>
      <c r="C32" s="119">
        <v>318</v>
      </c>
      <c r="D32" s="119">
        <v>265</v>
      </c>
      <c r="E32" s="27">
        <f t="shared" si="0"/>
        <v>0.006266108628313353</v>
      </c>
      <c r="F32" s="27">
        <f t="shared" si="1"/>
        <v>0.16228070175438597</v>
      </c>
      <c r="G32" s="119">
        <f t="shared" si="2"/>
        <v>37</v>
      </c>
      <c r="H32" s="119">
        <f t="shared" si="3"/>
        <v>-53</v>
      </c>
    </row>
    <row r="33" spans="1:8" ht="15">
      <c r="A33" s="143" t="s">
        <v>206</v>
      </c>
      <c r="B33" s="119">
        <v>445</v>
      </c>
      <c r="C33" s="119">
        <v>478</v>
      </c>
      <c r="D33" s="119">
        <v>630</v>
      </c>
      <c r="E33" s="27">
        <f t="shared" si="0"/>
        <v>0.014896786550329857</v>
      </c>
      <c r="F33" s="27">
        <f t="shared" si="1"/>
        <v>0.4157303370786517</v>
      </c>
      <c r="G33" s="119">
        <f t="shared" si="2"/>
        <v>185</v>
      </c>
      <c r="H33" s="119">
        <f t="shared" si="3"/>
        <v>152</v>
      </c>
    </row>
    <row r="34" spans="1:8" ht="15">
      <c r="A34" s="143" t="s">
        <v>207</v>
      </c>
      <c r="B34" s="119">
        <v>519</v>
      </c>
      <c r="C34" s="119">
        <v>603</v>
      </c>
      <c r="D34" s="119">
        <v>680</v>
      </c>
      <c r="E34" s="27">
        <f aca="true" t="shared" si="4" ref="E34:E65">D34/$D$83</f>
        <v>0.016079071197181435</v>
      </c>
      <c r="F34" s="27">
        <f aca="true" t="shared" si="5" ref="F34:F65">(D34-B34)/B34</f>
        <v>0.31021194605009633</v>
      </c>
      <c r="G34" s="119">
        <f aca="true" t="shared" si="6" ref="G34:G65">D34-B34</f>
        <v>161</v>
      </c>
      <c r="H34" s="119">
        <f aca="true" t="shared" si="7" ref="H34:H65">D34-C34</f>
        <v>77</v>
      </c>
    </row>
    <row r="35" spans="1:8" ht="15">
      <c r="A35" s="25" t="s">
        <v>208</v>
      </c>
      <c r="B35" s="119">
        <v>225</v>
      </c>
      <c r="C35" s="119">
        <v>159</v>
      </c>
      <c r="D35" s="119">
        <v>176</v>
      </c>
      <c r="E35" s="27">
        <f t="shared" si="4"/>
        <v>0.004161641956917548</v>
      </c>
      <c r="F35" s="27">
        <f t="shared" si="5"/>
        <v>-0.21777777777777776</v>
      </c>
      <c r="G35" s="119">
        <f t="shared" si="6"/>
        <v>-49</v>
      </c>
      <c r="H35" s="119">
        <f t="shared" si="7"/>
        <v>17</v>
      </c>
    </row>
    <row r="36" spans="1:8" ht="15">
      <c r="A36" s="25" t="s">
        <v>209</v>
      </c>
      <c r="B36" s="119">
        <v>82</v>
      </c>
      <c r="C36" s="119">
        <v>71</v>
      </c>
      <c r="D36" s="119">
        <v>58</v>
      </c>
      <c r="E36" s="27">
        <f t="shared" si="4"/>
        <v>0.0013714501903478282</v>
      </c>
      <c r="F36" s="27">
        <f t="shared" si="5"/>
        <v>-0.2926829268292683</v>
      </c>
      <c r="G36" s="119">
        <f t="shared" si="6"/>
        <v>-24</v>
      </c>
      <c r="H36" s="119">
        <f t="shared" si="7"/>
        <v>-13</v>
      </c>
    </row>
    <row r="37" spans="1:8" ht="15">
      <c r="A37" s="25" t="s">
        <v>210</v>
      </c>
      <c r="B37" s="119">
        <v>27</v>
      </c>
      <c r="C37" s="119">
        <v>25</v>
      </c>
      <c r="D37" s="119">
        <v>34</v>
      </c>
      <c r="E37" s="27">
        <f t="shared" si="4"/>
        <v>0.0008039535598590717</v>
      </c>
      <c r="F37" s="27">
        <f t="shared" si="5"/>
        <v>0.25925925925925924</v>
      </c>
      <c r="G37" s="119">
        <f t="shared" si="6"/>
        <v>7</v>
      </c>
      <c r="H37" s="119">
        <f t="shared" si="7"/>
        <v>9</v>
      </c>
    </row>
    <row r="38" spans="1:8" ht="15">
      <c r="A38" s="25" t="s">
        <v>211</v>
      </c>
      <c r="B38" s="119">
        <v>470</v>
      </c>
      <c r="C38" s="119">
        <v>193</v>
      </c>
      <c r="D38" s="119">
        <v>400</v>
      </c>
      <c r="E38" s="27">
        <f t="shared" si="4"/>
        <v>0.009458277174812608</v>
      </c>
      <c r="F38" s="27">
        <f t="shared" si="5"/>
        <v>-0.14893617021276595</v>
      </c>
      <c r="G38" s="119">
        <f t="shared" si="6"/>
        <v>-70</v>
      </c>
      <c r="H38" s="119">
        <f t="shared" si="7"/>
        <v>207</v>
      </c>
    </row>
    <row r="39" spans="1:8" ht="15">
      <c r="A39" s="25" t="s">
        <v>212</v>
      </c>
      <c r="B39" s="119">
        <v>60</v>
      </c>
      <c r="C39" s="119">
        <v>36</v>
      </c>
      <c r="D39" s="119">
        <v>47</v>
      </c>
      <c r="E39" s="27">
        <f t="shared" si="4"/>
        <v>0.0011113475680404813</v>
      </c>
      <c r="F39" s="27">
        <f t="shared" si="5"/>
        <v>-0.21666666666666667</v>
      </c>
      <c r="G39" s="119">
        <f t="shared" si="6"/>
        <v>-13</v>
      </c>
      <c r="H39" s="119">
        <f t="shared" si="7"/>
        <v>11</v>
      </c>
    </row>
    <row r="40" spans="1:8" ht="15">
      <c r="A40" s="25" t="s">
        <v>213</v>
      </c>
      <c r="B40" s="119">
        <v>119</v>
      </c>
      <c r="C40" s="119">
        <v>92</v>
      </c>
      <c r="D40" s="119">
        <v>137</v>
      </c>
      <c r="E40" s="27">
        <f t="shared" si="4"/>
        <v>0.0032394599323733184</v>
      </c>
      <c r="F40" s="27">
        <f t="shared" si="5"/>
        <v>0.15126050420168066</v>
      </c>
      <c r="G40" s="119">
        <f t="shared" si="6"/>
        <v>18</v>
      </c>
      <c r="H40" s="119">
        <f t="shared" si="7"/>
        <v>45</v>
      </c>
    </row>
    <row r="41" spans="1:8" ht="15">
      <c r="A41" s="143" t="s">
        <v>214</v>
      </c>
      <c r="B41" s="119">
        <v>10036</v>
      </c>
      <c r="C41" s="119">
        <v>8475</v>
      </c>
      <c r="D41" s="119">
        <v>11320</v>
      </c>
      <c r="E41" s="27">
        <f t="shared" si="4"/>
        <v>0.26766924404719683</v>
      </c>
      <c r="F41" s="27">
        <f t="shared" si="5"/>
        <v>0.1279394180948585</v>
      </c>
      <c r="G41" s="119">
        <f t="shared" si="6"/>
        <v>1284</v>
      </c>
      <c r="H41" s="119">
        <f t="shared" si="7"/>
        <v>2845</v>
      </c>
    </row>
    <row r="42" spans="1:8" ht="15">
      <c r="A42" s="143" t="s">
        <v>215</v>
      </c>
      <c r="B42" s="119">
        <v>2586</v>
      </c>
      <c r="C42" s="119">
        <v>1970</v>
      </c>
      <c r="D42" s="119">
        <v>2787</v>
      </c>
      <c r="E42" s="27">
        <f t="shared" si="4"/>
        <v>0.06590054621550684</v>
      </c>
      <c r="F42" s="27">
        <f t="shared" si="5"/>
        <v>0.0777262180974478</v>
      </c>
      <c r="G42" s="119">
        <f t="shared" si="6"/>
        <v>201</v>
      </c>
      <c r="H42" s="119">
        <f t="shared" si="7"/>
        <v>817</v>
      </c>
    </row>
    <row r="43" spans="1:8" ht="15">
      <c r="A43" s="143" t="s">
        <v>216</v>
      </c>
      <c r="B43" s="119">
        <v>491</v>
      </c>
      <c r="C43" s="119">
        <v>365</v>
      </c>
      <c r="D43" s="119">
        <v>616</v>
      </c>
      <c r="E43" s="27">
        <f t="shared" si="4"/>
        <v>0.014565746849211416</v>
      </c>
      <c r="F43" s="27">
        <f t="shared" si="5"/>
        <v>0.2545824847250509</v>
      </c>
      <c r="G43" s="119">
        <f t="shared" si="6"/>
        <v>125</v>
      </c>
      <c r="H43" s="119">
        <f t="shared" si="7"/>
        <v>251</v>
      </c>
    </row>
    <row r="44" spans="1:8" ht="15">
      <c r="A44" s="25" t="s">
        <v>217</v>
      </c>
      <c r="B44" s="119">
        <v>93</v>
      </c>
      <c r="C44" s="119">
        <v>54</v>
      </c>
      <c r="D44" s="119">
        <v>89</v>
      </c>
      <c r="E44" s="27">
        <f t="shared" si="4"/>
        <v>0.0021044666713958054</v>
      </c>
      <c r="F44" s="27">
        <f t="shared" si="5"/>
        <v>-0.043010752688172046</v>
      </c>
      <c r="G44" s="119">
        <f t="shared" si="6"/>
        <v>-4</v>
      </c>
      <c r="H44" s="119">
        <f t="shared" si="7"/>
        <v>35</v>
      </c>
    </row>
    <row r="45" spans="1:8" ht="15">
      <c r="A45" s="25" t="s">
        <v>218</v>
      </c>
      <c r="B45" s="119">
        <v>104</v>
      </c>
      <c r="C45" s="119">
        <v>46</v>
      </c>
      <c r="D45" s="119">
        <v>121</v>
      </c>
      <c r="E45" s="27">
        <f t="shared" si="4"/>
        <v>0.002861128845380814</v>
      </c>
      <c r="F45" s="27">
        <f t="shared" si="5"/>
        <v>0.16346153846153846</v>
      </c>
      <c r="G45" s="119">
        <f t="shared" si="6"/>
        <v>17</v>
      </c>
      <c r="H45" s="119">
        <f t="shared" si="7"/>
        <v>75</v>
      </c>
    </row>
    <row r="46" spans="1:8" ht="15">
      <c r="A46" s="25" t="s">
        <v>219</v>
      </c>
      <c r="B46" s="119">
        <v>47</v>
      </c>
      <c r="C46" s="119">
        <v>70</v>
      </c>
      <c r="D46" s="119">
        <v>83</v>
      </c>
      <c r="E46" s="27">
        <f t="shared" si="4"/>
        <v>0.001962592513773616</v>
      </c>
      <c r="F46" s="27">
        <f t="shared" si="5"/>
        <v>0.7659574468085106</v>
      </c>
      <c r="G46" s="119">
        <f t="shared" si="6"/>
        <v>36</v>
      </c>
      <c r="H46" s="119">
        <f t="shared" si="7"/>
        <v>13</v>
      </c>
    </row>
    <row r="47" spans="1:8" ht="15">
      <c r="A47" s="25" t="s">
        <v>220</v>
      </c>
      <c r="B47" s="119">
        <v>190</v>
      </c>
      <c r="C47" s="119">
        <v>124</v>
      </c>
      <c r="D47" s="119">
        <v>153</v>
      </c>
      <c r="E47" s="27">
        <f t="shared" si="4"/>
        <v>0.0036177910193658227</v>
      </c>
      <c r="F47" s="27">
        <f t="shared" si="5"/>
        <v>-0.19473684210526315</v>
      </c>
      <c r="G47" s="119">
        <f t="shared" si="6"/>
        <v>-37</v>
      </c>
      <c r="H47" s="119">
        <f t="shared" si="7"/>
        <v>29</v>
      </c>
    </row>
    <row r="48" spans="1:8" ht="15">
      <c r="A48" s="25" t="s">
        <v>221</v>
      </c>
      <c r="B48" s="119">
        <v>857</v>
      </c>
      <c r="C48" s="119">
        <v>690</v>
      </c>
      <c r="D48" s="119">
        <v>738</v>
      </c>
      <c r="E48" s="27">
        <f t="shared" si="4"/>
        <v>0.017450521387529262</v>
      </c>
      <c r="F48" s="27">
        <f t="shared" si="5"/>
        <v>-0.13885647607934656</v>
      </c>
      <c r="G48" s="119">
        <f t="shared" si="6"/>
        <v>-119</v>
      </c>
      <c r="H48" s="119">
        <f t="shared" si="7"/>
        <v>48</v>
      </c>
    </row>
    <row r="49" spans="1:8" ht="15">
      <c r="A49" s="25" t="s">
        <v>223</v>
      </c>
      <c r="B49" s="119">
        <v>23</v>
      </c>
      <c r="C49" s="119">
        <v>8</v>
      </c>
      <c r="D49" s="119">
        <v>14</v>
      </c>
      <c r="E49" s="27">
        <f t="shared" si="4"/>
        <v>0.0003310397011184413</v>
      </c>
      <c r="F49" s="27">
        <f t="shared" si="5"/>
        <v>-0.391304347826087</v>
      </c>
      <c r="G49" s="119">
        <f t="shared" si="6"/>
        <v>-9</v>
      </c>
      <c r="H49" s="119">
        <f t="shared" si="7"/>
        <v>6</v>
      </c>
    </row>
    <row r="50" spans="1:8" ht="15">
      <c r="A50" s="25" t="s">
        <v>131</v>
      </c>
      <c r="B50" s="119">
        <v>117</v>
      </c>
      <c r="C50" s="119">
        <v>89</v>
      </c>
      <c r="D50" s="119">
        <v>138</v>
      </c>
      <c r="E50" s="27">
        <f t="shared" si="4"/>
        <v>0.0032631056253103496</v>
      </c>
      <c r="F50" s="27">
        <f t="shared" si="5"/>
        <v>0.1794871794871795</v>
      </c>
      <c r="G50" s="119">
        <f t="shared" si="6"/>
        <v>21</v>
      </c>
      <c r="H50" s="119">
        <f t="shared" si="7"/>
        <v>49</v>
      </c>
    </row>
    <row r="51" spans="1:8" ht="15">
      <c r="A51" s="25" t="s">
        <v>224</v>
      </c>
      <c r="B51" s="119">
        <v>209</v>
      </c>
      <c r="C51" s="119">
        <v>202</v>
      </c>
      <c r="D51" s="119">
        <v>203</v>
      </c>
      <c r="E51" s="27">
        <f t="shared" si="4"/>
        <v>0.004800075666217398</v>
      </c>
      <c r="F51" s="27">
        <f t="shared" si="5"/>
        <v>-0.028708133971291867</v>
      </c>
      <c r="G51" s="119">
        <f t="shared" si="6"/>
        <v>-6</v>
      </c>
      <c r="H51" s="119">
        <f t="shared" si="7"/>
        <v>1</v>
      </c>
    </row>
    <row r="52" spans="1:8" ht="15">
      <c r="A52" s="25" t="s">
        <v>222</v>
      </c>
      <c r="B52" s="119">
        <v>83</v>
      </c>
      <c r="C52" s="119">
        <v>70</v>
      </c>
      <c r="D52" s="119">
        <v>83</v>
      </c>
      <c r="E52" s="27">
        <f t="shared" si="4"/>
        <v>0.001962592513773616</v>
      </c>
      <c r="F52" s="27">
        <f t="shared" si="5"/>
        <v>0</v>
      </c>
      <c r="G52" s="119">
        <f t="shared" si="6"/>
        <v>0</v>
      </c>
      <c r="H52" s="119">
        <f t="shared" si="7"/>
        <v>13</v>
      </c>
    </row>
    <row r="53" spans="1:8" ht="15">
      <c r="A53" s="25" t="s">
        <v>225</v>
      </c>
      <c r="B53" s="119">
        <v>1289</v>
      </c>
      <c r="C53" s="119">
        <v>1053</v>
      </c>
      <c r="D53" s="119">
        <v>1277</v>
      </c>
      <c r="E53" s="27">
        <f t="shared" si="4"/>
        <v>0.03019554988058925</v>
      </c>
      <c r="F53" s="27">
        <f t="shared" si="5"/>
        <v>-0.009309542280837859</v>
      </c>
      <c r="G53" s="119">
        <f t="shared" si="6"/>
        <v>-12</v>
      </c>
      <c r="H53" s="119">
        <f t="shared" si="7"/>
        <v>224</v>
      </c>
    </row>
    <row r="54" spans="1:8" ht="15">
      <c r="A54" s="25" t="s">
        <v>226</v>
      </c>
      <c r="B54" s="119">
        <v>659</v>
      </c>
      <c r="C54" s="119">
        <v>446</v>
      </c>
      <c r="D54" s="119">
        <v>583</v>
      </c>
      <c r="E54" s="27">
        <f t="shared" si="4"/>
        <v>0.013785438982289375</v>
      </c>
      <c r="F54" s="27">
        <f t="shared" si="5"/>
        <v>-0.11532625189681335</v>
      </c>
      <c r="G54" s="119">
        <f t="shared" si="6"/>
        <v>-76</v>
      </c>
      <c r="H54" s="119">
        <f t="shared" si="7"/>
        <v>137</v>
      </c>
    </row>
    <row r="55" spans="1:8" ht="15">
      <c r="A55" s="25" t="s">
        <v>227</v>
      </c>
      <c r="B55" s="119">
        <v>444</v>
      </c>
      <c r="C55" s="119">
        <v>162</v>
      </c>
      <c r="D55" s="119">
        <v>287</v>
      </c>
      <c r="E55" s="27">
        <f t="shared" si="4"/>
        <v>0.006786313872928046</v>
      </c>
      <c r="F55" s="27">
        <f t="shared" si="5"/>
        <v>-0.3536036036036036</v>
      </c>
      <c r="G55" s="119">
        <f t="shared" si="6"/>
        <v>-157</v>
      </c>
      <c r="H55" s="119">
        <f t="shared" si="7"/>
        <v>125</v>
      </c>
    </row>
    <row r="56" spans="1:8" ht="15">
      <c r="A56" s="25" t="s">
        <v>228</v>
      </c>
      <c r="B56" s="119">
        <v>270</v>
      </c>
      <c r="C56" s="119">
        <v>224</v>
      </c>
      <c r="D56" s="119">
        <v>276</v>
      </c>
      <c r="E56" s="27">
        <f t="shared" si="4"/>
        <v>0.006526211250620699</v>
      </c>
      <c r="F56" s="27">
        <f t="shared" si="5"/>
        <v>0.022222222222222223</v>
      </c>
      <c r="G56" s="119">
        <f t="shared" si="6"/>
        <v>6</v>
      </c>
      <c r="H56" s="119">
        <f t="shared" si="7"/>
        <v>52</v>
      </c>
    </row>
    <row r="57" spans="1:8" ht="15">
      <c r="A57" s="143" t="s">
        <v>229</v>
      </c>
      <c r="B57" s="119">
        <v>497</v>
      </c>
      <c r="C57" s="119">
        <v>512</v>
      </c>
      <c r="D57" s="119">
        <v>639</v>
      </c>
      <c r="E57" s="27">
        <f t="shared" si="4"/>
        <v>0.015109597786763141</v>
      </c>
      <c r="F57" s="27">
        <f t="shared" si="5"/>
        <v>0.2857142857142857</v>
      </c>
      <c r="G57" s="119">
        <f t="shared" si="6"/>
        <v>142</v>
      </c>
      <c r="H57" s="119">
        <f t="shared" si="7"/>
        <v>127</v>
      </c>
    </row>
    <row r="58" spans="1:8" ht="15">
      <c r="A58" s="25" t="s">
        <v>230</v>
      </c>
      <c r="B58" s="119">
        <v>167</v>
      </c>
      <c r="C58" s="119">
        <v>76</v>
      </c>
      <c r="D58" s="119">
        <v>117</v>
      </c>
      <c r="E58" s="27">
        <f t="shared" si="4"/>
        <v>0.002766546073632688</v>
      </c>
      <c r="F58" s="27">
        <f t="shared" si="5"/>
        <v>-0.2994011976047904</v>
      </c>
      <c r="G58" s="119">
        <f t="shared" si="6"/>
        <v>-50</v>
      </c>
      <c r="H58" s="119">
        <f t="shared" si="7"/>
        <v>41</v>
      </c>
    </row>
    <row r="59" spans="1:8" ht="15">
      <c r="A59" s="25" t="s">
        <v>231</v>
      </c>
      <c r="B59" s="119">
        <v>627</v>
      </c>
      <c r="C59" s="119">
        <v>447</v>
      </c>
      <c r="D59" s="119">
        <v>658</v>
      </c>
      <c r="E59" s="27">
        <f t="shared" si="4"/>
        <v>0.01555886595256674</v>
      </c>
      <c r="F59" s="27">
        <f t="shared" si="5"/>
        <v>0.049441786283891544</v>
      </c>
      <c r="G59" s="119">
        <f t="shared" si="6"/>
        <v>31</v>
      </c>
      <c r="H59" s="119">
        <f t="shared" si="7"/>
        <v>211</v>
      </c>
    </row>
    <row r="60" spans="1:8" ht="15">
      <c r="A60" s="25" t="s">
        <v>232</v>
      </c>
      <c r="B60" s="119">
        <v>571</v>
      </c>
      <c r="C60" s="119">
        <v>643</v>
      </c>
      <c r="D60" s="119">
        <v>522</v>
      </c>
      <c r="E60" s="27">
        <f t="shared" si="4"/>
        <v>0.012343051713130453</v>
      </c>
      <c r="F60" s="27">
        <f t="shared" si="5"/>
        <v>-0.08581436077057793</v>
      </c>
      <c r="G60" s="119">
        <f t="shared" si="6"/>
        <v>-49</v>
      </c>
      <c r="H60" s="119">
        <f t="shared" si="7"/>
        <v>-121</v>
      </c>
    </row>
    <row r="61" spans="1:8" ht="15">
      <c r="A61" s="25" t="s">
        <v>233</v>
      </c>
      <c r="B61" s="119">
        <v>26</v>
      </c>
      <c r="C61" s="119">
        <v>81</v>
      </c>
      <c r="D61" s="119">
        <v>59</v>
      </c>
      <c r="E61" s="27">
        <f t="shared" si="4"/>
        <v>0.0013950958832848596</v>
      </c>
      <c r="F61" s="27">
        <f t="shared" si="5"/>
        <v>1.2692307692307692</v>
      </c>
      <c r="G61" s="119">
        <f t="shared" si="6"/>
        <v>33</v>
      </c>
      <c r="H61" s="119">
        <f t="shared" si="7"/>
        <v>-22</v>
      </c>
    </row>
    <row r="62" spans="1:8" ht="15">
      <c r="A62" s="25" t="s">
        <v>234</v>
      </c>
      <c r="B62" s="119">
        <v>179</v>
      </c>
      <c r="C62" s="119">
        <v>174</v>
      </c>
      <c r="D62" s="119">
        <v>133</v>
      </c>
      <c r="E62" s="27">
        <f t="shared" si="4"/>
        <v>0.0031448771606251923</v>
      </c>
      <c r="F62" s="27">
        <f t="shared" si="5"/>
        <v>-0.2569832402234637</v>
      </c>
      <c r="G62" s="119">
        <f t="shared" si="6"/>
        <v>-46</v>
      </c>
      <c r="H62" s="119">
        <f t="shared" si="7"/>
        <v>-41</v>
      </c>
    </row>
    <row r="63" spans="1:8" ht="15">
      <c r="A63" s="25" t="s">
        <v>235</v>
      </c>
      <c r="B63" s="119">
        <v>138</v>
      </c>
      <c r="C63" s="119">
        <v>99</v>
      </c>
      <c r="D63" s="119">
        <v>117</v>
      </c>
      <c r="E63" s="27">
        <f t="shared" si="4"/>
        <v>0.002766546073632688</v>
      </c>
      <c r="F63" s="27">
        <f t="shared" si="5"/>
        <v>-0.15217391304347827</v>
      </c>
      <c r="G63" s="119">
        <f t="shared" si="6"/>
        <v>-21</v>
      </c>
      <c r="H63" s="119">
        <f t="shared" si="7"/>
        <v>18</v>
      </c>
    </row>
    <row r="64" spans="1:8" ht="15">
      <c r="A64" s="25" t="s">
        <v>236</v>
      </c>
      <c r="B64" s="119">
        <v>238</v>
      </c>
      <c r="C64" s="119">
        <v>145</v>
      </c>
      <c r="D64" s="119">
        <v>200</v>
      </c>
      <c r="E64" s="27">
        <f t="shared" si="4"/>
        <v>0.004729138587406304</v>
      </c>
      <c r="F64" s="27">
        <f t="shared" si="5"/>
        <v>-0.15966386554621848</v>
      </c>
      <c r="G64" s="119">
        <f t="shared" si="6"/>
        <v>-38</v>
      </c>
      <c r="H64" s="119">
        <f t="shared" si="7"/>
        <v>55</v>
      </c>
    </row>
    <row r="65" spans="1:8" ht="15">
      <c r="A65" s="25" t="s">
        <v>237</v>
      </c>
      <c r="B65" s="119">
        <v>174</v>
      </c>
      <c r="C65" s="119">
        <v>97</v>
      </c>
      <c r="D65" s="119">
        <v>160</v>
      </c>
      <c r="E65" s="27">
        <f t="shared" si="4"/>
        <v>0.0037833108699250433</v>
      </c>
      <c r="F65" s="27">
        <f t="shared" si="5"/>
        <v>-0.08045977011494253</v>
      </c>
      <c r="G65" s="119">
        <f t="shared" si="6"/>
        <v>-14</v>
      </c>
      <c r="H65" s="119">
        <f t="shared" si="7"/>
        <v>63</v>
      </c>
    </row>
    <row r="66" spans="1:8" ht="15">
      <c r="A66" s="25" t="s">
        <v>238</v>
      </c>
      <c r="B66" s="119">
        <v>143</v>
      </c>
      <c r="C66" s="119">
        <v>68</v>
      </c>
      <c r="D66" s="119">
        <v>127</v>
      </c>
      <c r="E66" s="27">
        <f aca="true" t="shared" si="8" ref="E66:E97">D66/$D$83</f>
        <v>0.003003003003003003</v>
      </c>
      <c r="F66" s="27">
        <f aca="true" t="shared" si="9" ref="F66:F82">(D66-B66)/B66</f>
        <v>-0.11188811188811189</v>
      </c>
      <c r="G66" s="119">
        <f aca="true" t="shared" si="10" ref="G66:G82">D66-B66</f>
        <v>-16</v>
      </c>
      <c r="H66" s="119">
        <f aca="true" t="shared" si="11" ref="H66:H82">D66-C66</f>
        <v>59</v>
      </c>
    </row>
    <row r="67" spans="1:8" ht="15">
      <c r="A67" s="143" t="s">
        <v>239</v>
      </c>
      <c r="B67" s="119">
        <v>420</v>
      </c>
      <c r="C67" s="119">
        <v>367</v>
      </c>
      <c r="D67" s="119">
        <v>526</v>
      </c>
      <c r="E67" s="27">
        <f t="shared" si="8"/>
        <v>0.01243763448487858</v>
      </c>
      <c r="F67" s="27">
        <f t="shared" si="9"/>
        <v>0.2523809523809524</v>
      </c>
      <c r="G67" s="119">
        <f t="shared" si="10"/>
        <v>106</v>
      </c>
      <c r="H67" s="119">
        <f t="shared" si="11"/>
        <v>159</v>
      </c>
    </row>
    <row r="68" spans="1:8" ht="15">
      <c r="A68" s="25" t="s">
        <v>240</v>
      </c>
      <c r="B68" s="119">
        <v>594</v>
      </c>
      <c r="C68" s="119">
        <v>482</v>
      </c>
      <c r="D68" s="119">
        <v>560</v>
      </c>
      <c r="E68" s="27">
        <f t="shared" si="8"/>
        <v>0.013241588044737651</v>
      </c>
      <c r="F68" s="27">
        <f t="shared" si="9"/>
        <v>-0.05723905723905724</v>
      </c>
      <c r="G68" s="119">
        <f t="shared" si="10"/>
        <v>-34</v>
      </c>
      <c r="H68" s="119">
        <f t="shared" si="11"/>
        <v>78</v>
      </c>
    </row>
    <row r="69" spans="1:8" ht="15">
      <c r="A69" s="25" t="s">
        <v>241</v>
      </c>
      <c r="B69" s="119">
        <v>67</v>
      </c>
      <c r="C69" s="119">
        <v>79</v>
      </c>
      <c r="D69" s="119">
        <v>112</v>
      </c>
      <c r="E69" s="27">
        <f t="shared" si="8"/>
        <v>0.0026483176089475303</v>
      </c>
      <c r="F69" s="27">
        <f t="shared" si="9"/>
        <v>0.6716417910447762</v>
      </c>
      <c r="G69" s="119">
        <f t="shared" si="10"/>
        <v>45</v>
      </c>
      <c r="H69" s="119">
        <f t="shared" si="11"/>
        <v>33</v>
      </c>
    </row>
    <row r="70" spans="1:8" ht="15">
      <c r="A70" s="25" t="s">
        <v>242</v>
      </c>
      <c r="B70" s="119">
        <v>176</v>
      </c>
      <c r="C70" s="119">
        <v>84</v>
      </c>
      <c r="D70" s="119">
        <v>107</v>
      </c>
      <c r="E70" s="27">
        <f t="shared" si="8"/>
        <v>0.0025300891442623726</v>
      </c>
      <c r="F70" s="27">
        <f t="shared" si="9"/>
        <v>-0.39204545454545453</v>
      </c>
      <c r="G70" s="119">
        <f t="shared" si="10"/>
        <v>-69</v>
      </c>
      <c r="H70" s="119">
        <f t="shared" si="11"/>
        <v>23</v>
      </c>
    </row>
    <row r="71" spans="1:8" ht="15">
      <c r="A71" s="25" t="s">
        <v>243</v>
      </c>
      <c r="B71" s="119">
        <v>386</v>
      </c>
      <c r="C71" s="119">
        <v>388</v>
      </c>
      <c r="D71" s="119">
        <v>258</v>
      </c>
      <c r="E71" s="27">
        <f t="shared" si="8"/>
        <v>0.0061005887777541325</v>
      </c>
      <c r="F71" s="27">
        <f t="shared" si="9"/>
        <v>-0.3316062176165803</v>
      </c>
      <c r="G71" s="119">
        <f t="shared" si="10"/>
        <v>-128</v>
      </c>
      <c r="H71" s="119">
        <f t="shared" si="11"/>
        <v>-130</v>
      </c>
    </row>
    <row r="72" spans="1:8" ht="15">
      <c r="A72" s="25" t="s">
        <v>244</v>
      </c>
      <c r="B72" s="119">
        <v>274</v>
      </c>
      <c r="C72" s="119">
        <v>143</v>
      </c>
      <c r="D72" s="119">
        <v>223</v>
      </c>
      <c r="E72" s="27">
        <f t="shared" si="8"/>
        <v>0.005272989524958029</v>
      </c>
      <c r="F72" s="27">
        <f t="shared" si="9"/>
        <v>-0.18613138686131386</v>
      </c>
      <c r="G72" s="119">
        <f t="shared" si="10"/>
        <v>-51</v>
      </c>
      <c r="H72" s="119">
        <f t="shared" si="11"/>
        <v>80</v>
      </c>
    </row>
    <row r="73" spans="1:8" ht="15">
      <c r="A73" s="25" t="s">
        <v>245</v>
      </c>
      <c r="B73" s="119">
        <v>23</v>
      </c>
      <c r="C73" s="119">
        <v>62</v>
      </c>
      <c r="D73" s="119">
        <v>61</v>
      </c>
      <c r="E73" s="27">
        <f t="shared" si="8"/>
        <v>0.0014423872691589226</v>
      </c>
      <c r="F73" s="27">
        <f t="shared" si="9"/>
        <v>1.6521739130434783</v>
      </c>
      <c r="G73" s="119">
        <f t="shared" si="10"/>
        <v>38</v>
      </c>
      <c r="H73" s="119">
        <f t="shared" si="11"/>
        <v>-1</v>
      </c>
    </row>
    <row r="74" spans="1:8" ht="15">
      <c r="A74" s="25" t="s">
        <v>246</v>
      </c>
      <c r="B74" s="119">
        <v>1090</v>
      </c>
      <c r="C74" s="119">
        <v>636</v>
      </c>
      <c r="D74" s="119">
        <v>869</v>
      </c>
      <c r="E74" s="27">
        <f t="shared" si="8"/>
        <v>0.02054810716228039</v>
      </c>
      <c r="F74" s="27">
        <f t="shared" si="9"/>
        <v>-0.20275229357798166</v>
      </c>
      <c r="G74" s="119">
        <f t="shared" si="10"/>
        <v>-221</v>
      </c>
      <c r="H74" s="119">
        <f t="shared" si="11"/>
        <v>233</v>
      </c>
    </row>
    <row r="75" spans="1:8" ht="15">
      <c r="A75" s="25" t="s">
        <v>247</v>
      </c>
      <c r="B75" s="119">
        <v>194</v>
      </c>
      <c r="C75" s="119">
        <v>144</v>
      </c>
      <c r="D75" s="119">
        <v>165</v>
      </c>
      <c r="E75" s="27">
        <f t="shared" si="8"/>
        <v>0.003901539334610201</v>
      </c>
      <c r="F75" s="27">
        <f t="shared" si="9"/>
        <v>-0.14948453608247422</v>
      </c>
      <c r="G75" s="119">
        <f t="shared" si="10"/>
        <v>-29</v>
      </c>
      <c r="H75" s="119">
        <f t="shared" si="11"/>
        <v>21</v>
      </c>
    </row>
    <row r="76" spans="1:8" ht="15">
      <c r="A76" s="25" t="s">
        <v>248</v>
      </c>
      <c r="B76" s="119">
        <v>454</v>
      </c>
      <c r="C76" s="119">
        <v>224</v>
      </c>
      <c r="D76" s="119">
        <v>381</v>
      </c>
      <c r="E76" s="27">
        <f t="shared" si="8"/>
        <v>0.009009009009009009</v>
      </c>
      <c r="F76" s="27">
        <f t="shared" si="9"/>
        <v>-0.16079295154185022</v>
      </c>
      <c r="G76" s="119">
        <f t="shared" si="10"/>
        <v>-73</v>
      </c>
      <c r="H76" s="119">
        <f t="shared" si="11"/>
        <v>157</v>
      </c>
    </row>
    <row r="77" spans="1:8" ht="15">
      <c r="A77" s="25" t="s">
        <v>249</v>
      </c>
      <c r="B77" s="119">
        <v>39</v>
      </c>
      <c r="C77" s="119">
        <v>34</v>
      </c>
      <c r="D77" s="119">
        <v>39</v>
      </c>
      <c r="E77" s="27">
        <f t="shared" si="8"/>
        <v>0.0009221820245442293</v>
      </c>
      <c r="F77" s="27">
        <f t="shared" si="9"/>
        <v>0</v>
      </c>
      <c r="G77" s="119">
        <f t="shared" si="10"/>
        <v>0</v>
      </c>
      <c r="H77" s="119">
        <f t="shared" si="11"/>
        <v>5</v>
      </c>
    </row>
    <row r="78" spans="1:8" ht="15">
      <c r="A78" s="25" t="s">
        <v>250</v>
      </c>
      <c r="B78" s="119">
        <v>296</v>
      </c>
      <c r="C78" s="119">
        <v>233</v>
      </c>
      <c r="D78" s="119">
        <v>231</v>
      </c>
      <c r="E78" s="27">
        <f t="shared" si="8"/>
        <v>0.005462155068454281</v>
      </c>
      <c r="F78" s="27">
        <f t="shared" si="9"/>
        <v>-0.2195945945945946</v>
      </c>
      <c r="G78" s="119">
        <f t="shared" si="10"/>
        <v>-65</v>
      </c>
      <c r="H78" s="119">
        <f t="shared" si="11"/>
        <v>-2</v>
      </c>
    </row>
    <row r="79" spans="1:8" ht="15">
      <c r="A79" s="25" t="s">
        <v>251</v>
      </c>
      <c r="B79" s="119">
        <v>407</v>
      </c>
      <c r="C79" s="119">
        <v>417</v>
      </c>
      <c r="D79" s="119">
        <v>262</v>
      </c>
      <c r="E79" s="27">
        <f t="shared" si="8"/>
        <v>0.006195171549502258</v>
      </c>
      <c r="F79" s="27">
        <f t="shared" si="9"/>
        <v>-0.35626535626535627</v>
      </c>
      <c r="G79" s="119">
        <f t="shared" si="10"/>
        <v>-145</v>
      </c>
      <c r="H79" s="119">
        <f t="shared" si="11"/>
        <v>-155</v>
      </c>
    </row>
    <row r="80" spans="1:8" ht="15">
      <c r="A80" s="25" t="s">
        <v>252</v>
      </c>
      <c r="B80" s="119">
        <v>111</v>
      </c>
      <c r="C80" s="119">
        <v>62</v>
      </c>
      <c r="D80" s="119">
        <v>110</v>
      </c>
      <c r="E80" s="27">
        <f t="shared" si="8"/>
        <v>0.002601026223073467</v>
      </c>
      <c r="F80" s="27">
        <f t="shared" si="9"/>
        <v>-0.009009009009009009</v>
      </c>
      <c r="G80" s="119">
        <f t="shared" si="10"/>
        <v>-1</v>
      </c>
      <c r="H80" s="119">
        <f t="shared" si="11"/>
        <v>48</v>
      </c>
    </row>
    <row r="81" spans="1:8" ht="15">
      <c r="A81" s="25" t="s">
        <v>253</v>
      </c>
      <c r="B81" s="119">
        <v>200</v>
      </c>
      <c r="C81" s="119">
        <v>112</v>
      </c>
      <c r="D81" s="119">
        <v>148</v>
      </c>
      <c r="E81" s="27">
        <f t="shared" si="8"/>
        <v>0.003499562554680665</v>
      </c>
      <c r="F81" s="27">
        <f t="shared" si="9"/>
        <v>-0.26</v>
      </c>
      <c r="G81" s="119">
        <f t="shared" si="10"/>
        <v>-52</v>
      </c>
      <c r="H81" s="119">
        <f t="shared" si="11"/>
        <v>36</v>
      </c>
    </row>
    <row r="82" spans="1:8" ht="15.75" thickBot="1">
      <c r="A82" s="116" t="s">
        <v>254</v>
      </c>
      <c r="B82" s="18">
        <v>229</v>
      </c>
      <c r="C82" s="18">
        <v>195</v>
      </c>
      <c r="D82" s="18">
        <v>211</v>
      </c>
      <c r="E82" s="50">
        <f t="shared" si="8"/>
        <v>0.00498924120971365</v>
      </c>
      <c r="F82" s="50">
        <f t="shared" si="9"/>
        <v>-0.07860262008733625</v>
      </c>
      <c r="G82" s="18">
        <f t="shared" si="10"/>
        <v>-18</v>
      </c>
      <c r="H82" s="18">
        <f t="shared" si="11"/>
        <v>16</v>
      </c>
    </row>
    <row r="83" spans="1:9" s="49" customFormat="1" ht="15.75" thickBot="1">
      <c r="A83" s="26" t="s">
        <v>174</v>
      </c>
      <c r="B83" s="120">
        <v>42111</v>
      </c>
      <c r="C83" s="120">
        <v>33387</v>
      </c>
      <c r="D83" s="120">
        <v>42291</v>
      </c>
      <c r="E83" s="103">
        <f>D83/$D$83</f>
        <v>1</v>
      </c>
      <c r="F83" s="103">
        <f>(D83-B83)/B83</f>
        <v>0.004274417610600555</v>
      </c>
      <c r="G83" s="41">
        <f>D83-B83</f>
        <v>180</v>
      </c>
      <c r="H83" s="41">
        <f>D83-C83</f>
        <v>8904</v>
      </c>
      <c r="I83" s="184"/>
    </row>
  </sheetData>
  <sheetProtection/>
  <autoFilter ref="A1:G83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R94"/>
  <sheetViews>
    <sheetView tabSelected="1" zoomScalePageLayoutView="0" workbookViewId="0" topLeftCell="A1">
      <pane ySplit="1" topLeftCell="A2" activePane="bottomLeft" state="frozen"/>
      <selection pane="topLeft" activeCell="X1" sqref="X1"/>
      <selection pane="bottomLeft" activeCell="P17" sqref="P17"/>
    </sheetView>
  </sheetViews>
  <sheetFormatPr defaultColWidth="9.140625" defaultRowHeight="15"/>
  <cols>
    <col min="1" max="1" width="17.28125" style="0" bestFit="1" customWidth="1"/>
    <col min="2" max="2" width="34.421875" style="0" bestFit="1" customWidth="1"/>
    <col min="3" max="3" width="13.421875" style="0" bestFit="1" customWidth="1"/>
    <col min="4" max="4" width="12.00390625" style="0" customWidth="1"/>
    <col min="5" max="5" width="13.421875" style="0" bestFit="1" customWidth="1"/>
    <col min="6" max="6" width="17.8515625" style="0" customWidth="1"/>
    <col min="7" max="7" width="28.421875" style="0" customWidth="1"/>
    <col min="8" max="8" width="26.7109375" style="0" customWidth="1"/>
    <col min="9" max="9" width="22.00390625" style="0" customWidth="1"/>
    <col min="10" max="11" width="21.28125" style="0" bestFit="1" customWidth="1"/>
    <col min="12" max="12" width="30.00390625" style="0" customWidth="1"/>
    <col min="13" max="13" width="30.421875" style="0" customWidth="1"/>
    <col min="16" max="16" width="40.8515625" style="0" bestFit="1" customWidth="1"/>
  </cols>
  <sheetData>
    <row r="1" spans="1:13" ht="45.75" thickBot="1">
      <c r="A1" s="17" t="s">
        <v>1</v>
      </c>
      <c r="B1" s="17" t="s">
        <v>91</v>
      </c>
      <c r="C1" s="21">
        <v>41275</v>
      </c>
      <c r="D1" s="57">
        <v>41609</v>
      </c>
      <c r="E1" s="57">
        <v>41640</v>
      </c>
      <c r="F1" s="100" t="s">
        <v>268</v>
      </c>
      <c r="G1" s="100" t="s">
        <v>269</v>
      </c>
      <c r="H1" s="14" t="s">
        <v>270</v>
      </c>
      <c r="I1" s="14" t="s">
        <v>271</v>
      </c>
      <c r="J1" s="133" t="s">
        <v>266</v>
      </c>
      <c r="K1" s="55" t="s">
        <v>272</v>
      </c>
      <c r="L1" s="134" t="s">
        <v>273</v>
      </c>
      <c r="M1" s="14" t="s">
        <v>274</v>
      </c>
    </row>
    <row r="2" spans="1:18" ht="15">
      <c r="A2" s="173">
        <v>1</v>
      </c>
      <c r="B2" s="122" t="s">
        <v>2</v>
      </c>
      <c r="C2" s="121">
        <v>91301</v>
      </c>
      <c r="D2" s="121">
        <v>93840</v>
      </c>
      <c r="E2" s="121">
        <v>93874</v>
      </c>
      <c r="F2" s="30">
        <f aca="true" t="shared" si="0" ref="F2:F33">E2/$E$90</f>
        <v>0.0075413172184546256</v>
      </c>
      <c r="G2" s="16">
        <f aca="true" t="shared" si="1" ref="G2:G33">(E2-C2)/C2</f>
        <v>0.02818150951249165</v>
      </c>
      <c r="H2" s="10">
        <f aca="true" t="shared" si="2" ref="H2:H33">E2-C2</f>
        <v>2573</v>
      </c>
      <c r="I2" s="27">
        <f aca="true" t="shared" si="3" ref="I2:I33">H2/$H$90</f>
        <v>0.0040851450282054416</v>
      </c>
      <c r="J2" s="118">
        <v>95332.07</v>
      </c>
      <c r="K2" s="118">
        <v>95326.55</v>
      </c>
      <c r="L2" s="27">
        <f aca="true" t="shared" si="4" ref="L2:L33">(K2-J2)/J2</f>
        <v>-5.790286521633354E-05</v>
      </c>
      <c r="M2" s="75">
        <f aca="true" t="shared" si="5" ref="M2:M33">K2-J2</f>
        <v>-5.5200000000040745</v>
      </c>
      <c r="N2" s="3"/>
      <c r="P2" s="112"/>
      <c r="Q2" s="64"/>
      <c r="R2" s="128"/>
    </row>
    <row r="3" spans="1:18" ht="15">
      <c r="A3" s="70">
        <v>2</v>
      </c>
      <c r="B3" s="123" t="s">
        <v>3</v>
      </c>
      <c r="C3" s="82">
        <v>30554</v>
      </c>
      <c r="D3" s="82">
        <v>33696</v>
      </c>
      <c r="E3" s="82">
        <v>30728</v>
      </c>
      <c r="F3" s="30">
        <f t="shared" si="0"/>
        <v>0.002468517326295606</v>
      </c>
      <c r="G3" s="16">
        <f t="shared" si="1"/>
        <v>0.005694835373437193</v>
      </c>
      <c r="H3" s="10">
        <f t="shared" si="2"/>
        <v>174</v>
      </c>
      <c r="I3" s="27">
        <f t="shared" si="3"/>
        <v>0.0002762593217674881</v>
      </c>
      <c r="J3" s="119">
        <v>31274.35</v>
      </c>
      <c r="K3" s="119">
        <v>33633.34</v>
      </c>
      <c r="L3" s="27">
        <f t="shared" si="4"/>
        <v>0.07542890579660322</v>
      </c>
      <c r="M3" s="75">
        <f t="shared" si="5"/>
        <v>2358.989999999998</v>
      </c>
      <c r="N3" s="3"/>
      <c r="P3" s="108"/>
      <c r="Q3" s="64"/>
      <c r="R3" s="128"/>
    </row>
    <row r="4" spans="1:18" ht="15">
      <c r="A4" s="70">
        <v>3</v>
      </c>
      <c r="B4" s="123" t="s">
        <v>4</v>
      </c>
      <c r="C4" s="82">
        <v>8962</v>
      </c>
      <c r="D4" s="82">
        <v>8148</v>
      </c>
      <c r="E4" s="82">
        <v>7822</v>
      </c>
      <c r="F4" s="30">
        <f t="shared" si="0"/>
        <v>0.0006283761561534832</v>
      </c>
      <c r="G4" s="16">
        <f t="shared" si="1"/>
        <v>-0.12720374916313323</v>
      </c>
      <c r="H4" s="10">
        <f t="shared" si="2"/>
        <v>-1140</v>
      </c>
      <c r="I4" s="27">
        <f t="shared" si="3"/>
        <v>-0.001809974866752508</v>
      </c>
      <c r="J4" s="119">
        <v>7986.745</v>
      </c>
      <c r="K4" s="119">
        <v>7816.378</v>
      </c>
      <c r="L4" s="27">
        <f t="shared" si="4"/>
        <v>-0.021331218162092342</v>
      </c>
      <c r="M4" s="75">
        <f t="shared" si="5"/>
        <v>-170.3670000000002</v>
      </c>
      <c r="N4" s="3"/>
      <c r="P4" s="108"/>
      <c r="Q4" s="64"/>
      <c r="R4" s="128"/>
    </row>
    <row r="5" spans="1:18" ht="15">
      <c r="A5" s="70">
        <v>5</v>
      </c>
      <c r="B5" s="123" t="s">
        <v>5</v>
      </c>
      <c r="C5" s="82">
        <v>57119</v>
      </c>
      <c r="D5" s="82">
        <v>48706</v>
      </c>
      <c r="E5" s="82">
        <v>54581</v>
      </c>
      <c r="F5" s="30">
        <f t="shared" si="0"/>
        <v>0.004384735231272471</v>
      </c>
      <c r="G5" s="16">
        <f t="shared" si="1"/>
        <v>-0.04443355100754565</v>
      </c>
      <c r="H5" s="10">
        <f t="shared" si="2"/>
        <v>-2538</v>
      </c>
      <c r="I5" s="27">
        <f t="shared" si="3"/>
        <v>-0.004029575624401637</v>
      </c>
      <c r="J5" s="119">
        <v>48325.9</v>
      </c>
      <c r="K5" s="119">
        <v>51029.46</v>
      </c>
      <c r="L5" s="27">
        <f t="shared" si="4"/>
        <v>0.05594432798975286</v>
      </c>
      <c r="M5" s="75">
        <f t="shared" si="5"/>
        <v>2703.5599999999977</v>
      </c>
      <c r="N5" s="3"/>
      <c r="P5" s="108"/>
      <c r="Q5" s="64"/>
      <c r="R5" s="128"/>
    </row>
    <row r="6" spans="1:18" ht="15">
      <c r="A6" s="70">
        <v>6</v>
      </c>
      <c r="B6" s="123" t="s">
        <v>6</v>
      </c>
      <c r="C6" s="82">
        <v>3817</v>
      </c>
      <c r="D6" s="82">
        <v>3387</v>
      </c>
      <c r="E6" s="82">
        <v>4098</v>
      </c>
      <c r="F6" s="30">
        <f t="shared" si="0"/>
        <v>0.00032921062233661136</v>
      </c>
      <c r="G6" s="16">
        <f t="shared" si="1"/>
        <v>0.07361802462667016</v>
      </c>
      <c r="H6" s="10">
        <f t="shared" si="2"/>
        <v>281</v>
      </c>
      <c r="I6" s="27">
        <f t="shared" si="3"/>
        <v>0.0004461429276819779</v>
      </c>
      <c r="J6" s="119">
        <v>3478.422</v>
      </c>
      <c r="K6" s="119">
        <v>3979.865</v>
      </c>
      <c r="L6" s="27">
        <f t="shared" si="4"/>
        <v>0.1441581843721089</v>
      </c>
      <c r="M6" s="75">
        <f t="shared" si="5"/>
        <v>501.44299999999976</v>
      </c>
      <c r="N6" s="3"/>
      <c r="P6" s="112"/>
      <c r="Q6" s="64"/>
      <c r="R6" s="128"/>
    </row>
    <row r="7" spans="1:18" ht="15">
      <c r="A7" s="70">
        <v>7</v>
      </c>
      <c r="B7" s="123" t="s">
        <v>7</v>
      </c>
      <c r="C7" s="82">
        <v>22418</v>
      </c>
      <c r="D7" s="82">
        <v>24039</v>
      </c>
      <c r="E7" s="82">
        <v>23275</v>
      </c>
      <c r="F7" s="30">
        <f t="shared" si="0"/>
        <v>0.0018697845863554488</v>
      </c>
      <c r="G7" s="16">
        <f t="shared" si="1"/>
        <v>0.038228209474529394</v>
      </c>
      <c r="H7" s="10">
        <f t="shared" si="2"/>
        <v>857</v>
      </c>
      <c r="I7" s="27">
        <f t="shared" si="3"/>
        <v>0.0013606565445674556</v>
      </c>
      <c r="J7" s="119">
        <v>24797.87</v>
      </c>
      <c r="K7" s="119">
        <v>24766.67</v>
      </c>
      <c r="L7" s="27">
        <f t="shared" si="4"/>
        <v>-0.0012581725769189342</v>
      </c>
      <c r="M7" s="75">
        <f t="shared" si="5"/>
        <v>-31.200000000000728</v>
      </c>
      <c r="N7" s="3"/>
      <c r="P7" s="112"/>
      <c r="Q7" s="64"/>
      <c r="R7" s="128"/>
    </row>
    <row r="8" spans="1:18" ht="15">
      <c r="A8" s="70">
        <v>8</v>
      </c>
      <c r="B8" s="123" t="s">
        <v>8</v>
      </c>
      <c r="C8" s="82">
        <v>53064</v>
      </c>
      <c r="D8" s="82">
        <v>60911</v>
      </c>
      <c r="E8" s="82">
        <v>56293</v>
      </c>
      <c r="F8" s="30">
        <f t="shared" si="0"/>
        <v>0.004522267828988498</v>
      </c>
      <c r="G8" s="16">
        <f t="shared" si="1"/>
        <v>0.0608510477913463</v>
      </c>
      <c r="H8" s="10">
        <f t="shared" si="2"/>
        <v>3229</v>
      </c>
      <c r="I8" s="27">
        <f t="shared" si="3"/>
        <v>0.005126674425213903</v>
      </c>
      <c r="J8" s="119">
        <v>62274.05</v>
      </c>
      <c r="K8" s="119">
        <v>62518.96</v>
      </c>
      <c r="L8" s="27">
        <f t="shared" si="4"/>
        <v>0.003932777778223774</v>
      </c>
      <c r="M8" s="75">
        <f t="shared" si="5"/>
        <v>244.90999999999622</v>
      </c>
      <c r="N8" s="3"/>
      <c r="P8" s="112"/>
      <c r="Q8" s="64"/>
      <c r="R8" s="128"/>
    </row>
    <row r="9" spans="1:18" ht="15">
      <c r="A9" s="70">
        <v>9</v>
      </c>
      <c r="B9" s="123" t="s">
        <v>9</v>
      </c>
      <c r="C9" s="82">
        <v>5072</v>
      </c>
      <c r="D9" s="82">
        <v>7125</v>
      </c>
      <c r="E9" s="82">
        <v>6610</v>
      </c>
      <c r="F9" s="30">
        <f t="shared" si="0"/>
        <v>0.0005310107890788192</v>
      </c>
      <c r="G9" s="16">
        <f t="shared" si="1"/>
        <v>0.3032334384858044</v>
      </c>
      <c r="H9" s="10">
        <f t="shared" si="2"/>
        <v>1538</v>
      </c>
      <c r="I9" s="27">
        <f t="shared" si="3"/>
        <v>0.0024418783728643485</v>
      </c>
      <c r="J9" s="119">
        <v>7545.164</v>
      </c>
      <c r="K9" s="119">
        <v>7397.109</v>
      </c>
      <c r="L9" s="27">
        <f t="shared" si="4"/>
        <v>-0.019622502572508613</v>
      </c>
      <c r="M9" s="75">
        <f t="shared" si="5"/>
        <v>-148.05499999999938</v>
      </c>
      <c r="N9" s="3"/>
      <c r="P9" s="112"/>
      <c r="Q9" s="64"/>
      <c r="R9" s="128"/>
    </row>
    <row r="10" spans="1:18" ht="15">
      <c r="A10" s="4">
        <v>10</v>
      </c>
      <c r="B10" s="123" t="s">
        <v>10</v>
      </c>
      <c r="C10" s="82">
        <v>402450</v>
      </c>
      <c r="D10" s="82">
        <v>417671</v>
      </c>
      <c r="E10" s="82">
        <v>414404</v>
      </c>
      <c r="F10" s="30">
        <f t="shared" si="0"/>
        <v>0.033290922093406804</v>
      </c>
      <c r="G10" s="16">
        <f t="shared" si="1"/>
        <v>0.029703068704186854</v>
      </c>
      <c r="H10" s="10">
        <f t="shared" si="2"/>
        <v>11954</v>
      </c>
      <c r="I10" s="27">
        <f t="shared" si="3"/>
        <v>0.018979332944876737</v>
      </c>
      <c r="J10" s="119">
        <v>414595.8</v>
      </c>
      <c r="K10" s="119">
        <v>416658.6</v>
      </c>
      <c r="L10" s="27">
        <f t="shared" si="4"/>
        <v>0.004975448376466882</v>
      </c>
      <c r="M10" s="75">
        <f t="shared" si="5"/>
        <v>2062.7999999999884</v>
      </c>
      <c r="N10" s="3"/>
      <c r="P10" s="112"/>
      <c r="Q10" s="64"/>
      <c r="R10" s="128"/>
    </row>
    <row r="11" spans="1:18" ht="15">
      <c r="A11" s="4">
        <v>11</v>
      </c>
      <c r="B11" s="123" t="s">
        <v>11</v>
      </c>
      <c r="C11" s="82">
        <v>12849</v>
      </c>
      <c r="D11" s="82">
        <v>13727</v>
      </c>
      <c r="E11" s="82">
        <v>13981</v>
      </c>
      <c r="F11" s="30">
        <f t="shared" si="0"/>
        <v>0.0011231561031937929</v>
      </c>
      <c r="G11" s="16">
        <f t="shared" si="1"/>
        <v>0.08810024126391158</v>
      </c>
      <c r="H11" s="10">
        <f t="shared" si="2"/>
        <v>1132</v>
      </c>
      <c r="I11" s="27">
        <f t="shared" si="3"/>
        <v>0.00179727328874021</v>
      </c>
      <c r="J11" s="119">
        <v>14292.86</v>
      </c>
      <c r="K11" s="119">
        <v>14490.13</v>
      </c>
      <c r="L11" s="27">
        <f t="shared" si="4"/>
        <v>0.013801996241479915</v>
      </c>
      <c r="M11" s="75">
        <f t="shared" si="5"/>
        <v>197.26999999999862</v>
      </c>
      <c r="N11" s="3"/>
      <c r="P11" s="112"/>
      <c r="Q11" s="64"/>
      <c r="R11" s="128"/>
    </row>
    <row r="12" spans="1:14" ht="15">
      <c r="A12" s="4">
        <v>12</v>
      </c>
      <c r="B12" s="123" t="s">
        <v>12</v>
      </c>
      <c r="C12" s="82">
        <v>4498</v>
      </c>
      <c r="D12" s="82">
        <v>3216</v>
      </c>
      <c r="E12" s="82">
        <v>3020</v>
      </c>
      <c r="F12" s="30">
        <f t="shared" si="0"/>
        <v>0.00024261007307383267</v>
      </c>
      <c r="G12" s="16">
        <f t="shared" si="1"/>
        <v>-0.3285904846598488</v>
      </c>
      <c r="H12" s="10">
        <f t="shared" si="2"/>
        <v>-1478</v>
      </c>
      <c r="I12" s="27">
        <f t="shared" si="3"/>
        <v>-0.0023466165377721113</v>
      </c>
      <c r="J12" s="119">
        <v>3132.212</v>
      </c>
      <c r="K12" s="119">
        <v>3206.159</v>
      </c>
      <c r="L12" s="27">
        <f t="shared" si="4"/>
        <v>0.023608555231893664</v>
      </c>
      <c r="M12" s="75">
        <f t="shared" si="5"/>
        <v>73.94700000000012</v>
      </c>
      <c r="N12" s="3"/>
    </row>
    <row r="13" spans="1:14" ht="15">
      <c r="A13" s="4">
        <v>13</v>
      </c>
      <c r="B13" s="123" t="s">
        <v>13</v>
      </c>
      <c r="C13" s="82">
        <v>437194</v>
      </c>
      <c r="D13" s="82">
        <v>441357</v>
      </c>
      <c r="E13" s="82">
        <v>439580</v>
      </c>
      <c r="F13" s="30">
        <f t="shared" si="0"/>
        <v>0.03531342249066072</v>
      </c>
      <c r="G13" s="16">
        <f t="shared" si="1"/>
        <v>0.005457531439132284</v>
      </c>
      <c r="H13" s="10">
        <f t="shared" si="2"/>
        <v>2386</v>
      </c>
      <c r="I13" s="27">
        <f t="shared" si="3"/>
        <v>0.003788245642167969</v>
      </c>
      <c r="J13" s="119">
        <v>438914.8</v>
      </c>
      <c r="K13" s="119">
        <v>437190</v>
      </c>
      <c r="L13" s="27">
        <f t="shared" si="4"/>
        <v>-0.003929692049573148</v>
      </c>
      <c r="M13" s="75">
        <f t="shared" si="5"/>
        <v>-1724.7999999999884</v>
      </c>
      <c r="N13" s="3"/>
    </row>
    <row r="14" spans="1:14" ht="15">
      <c r="A14" s="4">
        <v>14</v>
      </c>
      <c r="B14" s="123" t="s">
        <v>14</v>
      </c>
      <c r="C14" s="82">
        <v>455165</v>
      </c>
      <c r="D14" s="82">
        <v>477139</v>
      </c>
      <c r="E14" s="82">
        <v>484140</v>
      </c>
      <c r="F14" s="30">
        <f t="shared" si="0"/>
        <v>0.03889312608541899</v>
      </c>
      <c r="G14" s="16">
        <f t="shared" si="1"/>
        <v>0.0636582338272934</v>
      </c>
      <c r="H14" s="10">
        <f t="shared" si="2"/>
        <v>28975</v>
      </c>
      <c r="I14" s="27">
        <f t="shared" si="3"/>
        <v>0.04600352786329292</v>
      </c>
      <c r="J14" s="119">
        <v>478813.8</v>
      </c>
      <c r="K14" s="119">
        <v>483681.9</v>
      </c>
      <c r="L14" s="27">
        <f t="shared" si="4"/>
        <v>0.010167000199242451</v>
      </c>
      <c r="M14" s="75">
        <f t="shared" si="5"/>
        <v>4868.100000000035</v>
      </c>
      <c r="N14" s="3"/>
    </row>
    <row r="15" spans="1:14" ht="15">
      <c r="A15" s="4">
        <v>15</v>
      </c>
      <c r="B15" s="123" t="s">
        <v>15</v>
      </c>
      <c r="C15" s="82">
        <v>61320</v>
      </c>
      <c r="D15" s="82">
        <v>65813</v>
      </c>
      <c r="E15" s="82">
        <v>66009</v>
      </c>
      <c r="F15" s="30">
        <f t="shared" si="0"/>
        <v>0.005302797454811464</v>
      </c>
      <c r="G15" s="16">
        <f t="shared" si="1"/>
        <v>0.07646771037181996</v>
      </c>
      <c r="H15" s="10">
        <f t="shared" si="2"/>
        <v>4689</v>
      </c>
      <c r="I15" s="27">
        <f t="shared" si="3"/>
        <v>0.007444712412458343</v>
      </c>
      <c r="J15" s="119">
        <v>66170.35</v>
      </c>
      <c r="K15" s="119">
        <v>66404.93</v>
      </c>
      <c r="L15" s="27">
        <f t="shared" si="4"/>
        <v>0.0035450923260944996</v>
      </c>
      <c r="M15" s="75">
        <f t="shared" si="5"/>
        <v>234.5799999999872</v>
      </c>
      <c r="N15" s="3"/>
    </row>
    <row r="16" spans="1:14" ht="15">
      <c r="A16" s="4">
        <v>16</v>
      </c>
      <c r="B16" s="123" t="s">
        <v>16</v>
      </c>
      <c r="C16" s="82">
        <v>64340</v>
      </c>
      <c r="D16" s="82">
        <v>71385</v>
      </c>
      <c r="E16" s="82">
        <v>69547</v>
      </c>
      <c r="F16" s="30">
        <f t="shared" si="0"/>
        <v>0.005587020778829749</v>
      </c>
      <c r="G16" s="16">
        <f t="shared" si="1"/>
        <v>0.08092943736400374</v>
      </c>
      <c r="H16" s="10">
        <f t="shared" si="2"/>
        <v>5207</v>
      </c>
      <c r="I16" s="27">
        <f t="shared" si="3"/>
        <v>0.008267139588754658</v>
      </c>
      <c r="J16" s="119">
        <v>70560.15</v>
      </c>
      <c r="K16" s="119">
        <v>70262.49</v>
      </c>
      <c r="L16" s="27">
        <f t="shared" si="4"/>
        <v>-0.004218528447005696</v>
      </c>
      <c r="M16" s="75">
        <f t="shared" si="5"/>
        <v>-297.65999999998894</v>
      </c>
      <c r="N16" s="3"/>
    </row>
    <row r="17" spans="1:14" ht="15">
      <c r="A17" s="4">
        <v>17</v>
      </c>
      <c r="B17" s="123" t="s">
        <v>17</v>
      </c>
      <c r="C17" s="82">
        <v>41522</v>
      </c>
      <c r="D17" s="82">
        <v>45433</v>
      </c>
      <c r="E17" s="82">
        <v>46852</v>
      </c>
      <c r="F17" s="30">
        <f t="shared" si="0"/>
        <v>0.003763830180018281</v>
      </c>
      <c r="G17" s="16">
        <f t="shared" si="1"/>
        <v>0.12836568566061365</v>
      </c>
      <c r="H17" s="10">
        <f t="shared" si="2"/>
        <v>5330</v>
      </c>
      <c r="I17" s="27">
        <f t="shared" si="3"/>
        <v>0.008462426350693743</v>
      </c>
      <c r="J17" s="119">
        <v>45798.46</v>
      </c>
      <c r="K17" s="119">
        <v>46601.88</v>
      </c>
      <c r="L17" s="27">
        <f t="shared" si="4"/>
        <v>0.017542511254745208</v>
      </c>
      <c r="M17" s="75">
        <f t="shared" si="5"/>
        <v>803.4199999999983</v>
      </c>
      <c r="N17" s="3"/>
    </row>
    <row r="18" spans="1:14" ht="15">
      <c r="A18" s="4">
        <v>18</v>
      </c>
      <c r="B18" s="123" t="s">
        <v>18</v>
      </c>
      <c r="C18" s="82">
        <v>68595</v>
      </c>
      <c r="D18" s="82">
        <v>69045</v>
      </c>
      <c r="E18" s="82">
        <v>67527</v>
      </c>
      <c r="F18" s="30">
        <f t="shared" si="0"/>
        <v>0.005424745167038642</v>
      </c>
      <c r="G18" s="16">
        <f t="shared" si="1"/>
        <v>-0.015569647933522852</v>
      </c>
      <c r="H18" s="10">
        <f t="shared" si="2"/>
        <v>-1068</v>
      </c>
      <c r="I18" s="27">
        <f t="shared" si="3"/>
        <v>-0.0016956606646418234</v>
      </c>
      <c r="J18" s="119">
        <v>68781.91</v>
      </c>
      <c r="K18" s="119">
        <v>68095.75</v>
      </c>
      <c r="L18" s="27">
        <f t="shared" si="4"/>
        <v>-0.009975878832094128</v>
      </c>
      <c r="M18" s="75">
        <f t="shared" si="5"/>
        <v>-686.1600000000035</v>
      </c>
      <c r="N18" s="3"/>
    </row>
    <row r="19" spans="1:14" ht="15">
      <c r="A19" s="4">
        <v>19</v>
      </c>
      <c r="B19" s="123" t="s">
        <v>19</v>
      </c>
      <c r="C19" s="82">
        <v>8829</v>
      </c>
      <c r="D19" s="82">
        <v>8206</v>
      </c>
      <c r="E19" s="82">
        <v>8153</v>
      </c>
      <c r="F19" s="30">
        <f t="shared" si="0"/>
        <v>0.0006549668628380655</v>
      </c>
      <c r="G19" s="16">
        <f t="shared" si="1"/>
        <v>-0.07656586249858421</v>
      </c>
      <c r="H19" s="10">
        <f t="shared" si="2"/>
        <v>-676</v>
      </c>
      <c r="I19" s="27">
        <f t="shared" si="3"/>
        <v>-0.0010732833420392066</v>
      </c>
      <c r="J19" s="119">
        <v>8086.992</v>
      </c>
      <c r="K19" s="119">
        <v>8184.937</v>
      </c>
      <c r="L19" s="27">
        <f t="shared" si="4"/>
        <v>0.01211142536062849</v>
      </c>
      <c r="M19" s="75">
        <f t="shared" si="5"/>
        <v>97.94499999999971</v>
      </c>
      <c r="N19" s="3"/>
    </row>
    <row r="20" spans="1:14" ht="15">
      <c r="A20" s="4">
        <v>20</v>
      </c>
      <c r="B20" s="123" t="s">
        <v>20</v>
      </c>
      <c r="C20" s="82">
        <v>71403</v>
      </c>
      <c r="D20" s="82">
        <v>71016</v>
      </c>
      <c r="E20" s="82">
        <v>69298</v>
      </c>
      <c r="F20" s="30">
        <f t="shared" si="0"/>
        <v>0.0055670174979703495</v>
      </c>
      <c r="G20" s="16">
        <f t="shared" si="1"/>
        <v>-0.02948055403834573</v>
      </c>
      <c r="H20" s="10">
        <f t="shared" si="2"/>
        <v>-2105</v>
      </c>
      <c r="I20" s="27">
        <f t="shared" si="3"/>
        <v>-0.0033421027144859908</v>
      </c>
      <c r="J20" s="119">
        <v>71028.92</v>
      </c>
      <c r="K20" s="119">
        <v>70073.41</v>
      </c>
      <c r="L20" s="27">
        <f t="shared" si="4"/>
        <v>-0.013452407836132026</v>
      </c>
      <c r="M20" s="75">
        <f t="shared" si="5"/>
        <v>-955.5099999999948</v>
      </c>
      <c r="N20" s="3"/>
    </row>
    <row r="21" spans="1:14" ht="15">
      <c r="A21" s="4">
        <v>21</v>
      </c>
      <c r="B21" s="123" t="s">
        <v>21</v>
      </c>
      <c r="C21" s="82">
        <v>16247</v>
      </c>
      <c r="D21" s="82">
        <v>18701</v>
      </c>
      <c r="E21" s="82">
        <v>17950</v>
      </c>
      <c r="F21" s="30">
        <f t="shared" si="0"/>
        <v>0.0014420035800249327</v>
      </c>
      <c r="G21" s="16">
        <f t="shared" si="1"/>
        <v>0.1048193512648489</v>
      </c>
      <c r="H21" s="10">
        <f t="shared" si="2"/>
        <v>1703</v>
      </c>
      <c r="I21" s="27">
        <f t="shared" si="3"/>
        <v>0.0027038484193680013</v>
      </c>
      <c r="J21" s="119">
        <v>18282.52</v>
      </c>
      <c r="K21" s="119">
        <v>18300.56</v>
      </c>
      <c r="L21" s="27">
        <f t="shared" si="4"/>
        <v>0.0009867348702476942</v>
      </c>
      <c r="M21" s="75">
        <f t="shared" si="5"/>
        <v>18.040000000000873</v>
      </c>
      <c r="N21" s="3"/>
    </row>
    <row r="22" spans="1:14" ht="15">
      <c r="A22" s="4">
        <v>22</v>
      </c>
      <c r="B22" s="123" t="s">
        <v>22</v>
      </c>
      <c r="C22" s="82">
        <v>172755</v>
      </c>
      <c r="D22" s="82">
        <v>183201</v>
      </c>
      <c r="E22" s="82">
        <v>181610</v>
      </c>
      <c r="F22" s="30">
        <f t="shared" si="0"/>
        <v>0.014589541513555878</v>
      </c>
      <c r="G22" s="16">
        <f t="shared" si="1"/>
        <v>0.05125756128621458</v>
      </c>
      <c r="H22" s="10">
        <f t="shared" si="2"/>
        <v>8855</v>
      </c>
      <c r="I22" s="27">
        <f t="shared" si="3"/>
        <v>0.014059059162362685</v>
      </c>
      <c r="J22" s="119">
        <v>182709.8</v>
      </c>
      <c r="K22" s="119">
        <v>182136.4</v>
      </c>
      <c r="L22" s="27">
        <f t="shared" si="4"/>
        <v>-0.0031383100413880055</v>
      </c>
      <c r="M22" s="75">
        <f t="shared" si="5"/>
        <v>-573.3999999999942</v>
      </c>
      <c r="N22" s="3"/>
    </row>
    <row r="23" spans="1:14" ht="15">
      <c r="A23" s="4">
        <v>23</v>
      </c>
      <c r="B23" s="123" t="s">
        <v>23</v>
      </c>
      <c r="C23" s="82">
        <v>194569</v>
      </c>
      <c r="D23" s="82">
        <v>210299</v>
      </c>
      <c r="E23" s="82">
        <v>205931</v>
      </c>
      <c r="F23" s="30">
        <f t="shared" si="0"/>
        <v>0.016543355946413058</v>
      </c>
      <c r="G23" s="16">
        <f t="shared" si="1"/>
        <v>0.05839573621697187</v>
      </c>
      <c r="H23" s="10">
        <f t="shared" si="2"/>
        <v>11362</v>
      </c>
      <c r="I23" s="27">
        <f t="shared" si="3"/>
        <v>0.018039416171966666</v>
      </c>
      <c r="J23" s="119">
        <v>214879.2</v>
      </c>
      <c r="K23" s="119">
        <v>216767.8</v>
      </c>
      <c r="L23" s="27">
        <f t="shared" si="4"/>
        <v>0.008789124307983167</v>
      </c>
      <c r="M23" s="75">
        <f t="shared" si="5"/>
        <v>1888.5999999999767</v>
      </c>
      <c r="N23" s="3"/>
    </row>
    <row r="24" spans="1:14" ht="15">
      <c r="A24" s="4">
        <v>24</v>
      </c>
      <c r="B24" s="123" t="s">
        <v>24</v>
      </c>
      <c r="C24" s="82">
        <v>163831</v>
      </c>
      <c r="D24" s="82">
        <v>159842</v>
      </c>
      <c r="E24" s="82">
        <v>153115</v>
      </c>
      <c r="F24" s="30">
        <f t="shared" si="0"/>
        <v>0.012300411039304598</v>
      </c>
      <c r="G24" s="16">
        <f t="shared" si="1"/>
        <v>-0.06540886645384573</v>
      </c>
      <c r="H24" s="10">
        <f t="shared" si="2"/>
        <v>-10716</v>
      </c>
      <c r="I24" s="27">
        <f t="shared" si="3"/>
        <v>-0.017013763747473577</v>
      </c>
      <c r="J24" s="119">
        <v>159823.9</v>
      </c>
      <c r="K24" s="119">
        <v>153611.5</v>
      </c>
      <c r="L24" s="27">
        <f t="shared" si="4"/>
        <v>-0.03887028160369003</v>
      </c>
      <c r="M24" s="75">
        <f t="shared" si="5"/>
        <v>-6212.399999999994</v>
      </c>
      <c r="N24" s="3"/>
    </row>
    <row r="25" spans="1:17" ht="15">
      <c r="A25" s="4">
        <v>25</v>
      </c>
      <c r="B25" s="123" t="s">
        <v>25</v>
      </c>
      <c r="C25" s="82">
        <v>362613</v>
      </c>
      <c r="D25" s="82">
        <v>376076</v>
      </c>
      <c r="E25" s="82">
        <v>372307</v>
      </c>
      <c r="F25" s="30">
        <f t="shared" si="0"/>
        <v>0.029909082276787888</v>
      </c>
      <c r="G25" s="16">
        <f t="shared" si="1"/>
        <v>0.02673373541489136</v>
      </c>
      <c r="H25" s="10">
        <f t="shared" si="2"/>
        <v>9694</v>
      </c>
      <c r="I25" s="27">
        <f t="shared" si="3"/>
        <v>0.015391137156402468</v>
      </c>
      <c r="J25" s="119">
        <v>376845</v>
      </c>
      <c r="K25" s="119">
        <v>375550.7</v>
      </c>
      <c r="L25" s="27">
        <f t="shared" si="4"/>
        <v>-0.0034345685892077336</v>
      </c>
      <c r="M25" s="75">
        <f t="shared" si="5"/>
        <v>-1294.2999999999884</v>
      </c>
      <c r="N25" s="3"/>
      <c r="P25" s="48"/>
      <c r="Q25" s="61"/>
    </row>
    <row r="26" spans="1:17" ht="15">
      <c r="A26" s="4">
        <v>26</v>
      </c>
      <c r="B26" s="123" t="s">
        <v>26</v>
      </c>
      <c r="C26" s="82">
        <v>32485</v>
      </c>
      <c r="D26" s="82">
        <v>32261</v>
      </c>
      <c r="E26" s="82">
        <v>31696</v>
      </c>
      <c r="F26" s="30">
        <f t="shared" si="0"/>
        <v>0.0025462810848172848</v>
      </c>
      <c r="G26" s="16">
        <f t="shared" si="1"/>
        <v>-0.024288132984454362</v>
      </c>
      <c r="H26" s="10">
        <f t="shared" si="2"/>
        <v>-789</v>
      </c>
      <c r="I26" s="27">
        <f t="shared" si="3"/>
        <v>-0.0012526931314629202</v>
      </c>
      <c r="J26" s="119">
        <v>32013.48</v>
      </c>
      <c r="K26" s="119">
        <v>31967.17</v>
      </c>
      <c r="L26" s="27">
        <f t="shared" si="4"/>
        <v>-0.0014465781289632151</v>
      </c>
      <c r="M26" s="75">
        <f t="shared" si="5"/>
        <v>-46.31000000000131</v>
      </c>
      <c r="N26" s="3"/>
      <c r="P26" s="48"/>
      <c r="Q26" s="61"/>
    </row>
    <row r="27" spans="1:17" ht="15">
      <c r="A27" s="4">
        <v>27</v>
      </c>
      <c r="B27" s="123" t="s">
        <v>27</v>
      </c>
      <c r="C27" s="82">
        <v>101756</v>
      </c>
      <c r="D27" s="82">
        <v>109251</v>
      </c>
      <c r="E27" s="82">
        <v>112694</v>
      </c>
      <c r="F27" s="30">
        <f t="shared" si="0"/>
        <v>0.009053211779795529</v>
      </c>
      <c r="G27" s="16">
        <f t="shared" si="1"/>
        <v>0.10749243287865089</v>
      </c>
      <c r="H27" s="10">
        <f t="shared" si="2"/>
        <v>10938</v>
      </c>
      <c r="I27" s="27">
        <f t="shared" si="3"/>
        <v>0.017366232537314855</v>
      </c>
      <c r="J27" s="119">
        <v>110393.8</v>
      </c>
      <c r="K27" s="119">
        <v>111858.4</v>
      </c>
      <c r="L27" s="27">
        <f t="shared" si="4"/>
        <v>0.013267049417630258</v>
      </c>
      <c r="M27" s="75">
        <f t="shared" si="5"/>
        <v>1464.5999999999913</v>
      </c>
      <c r="N27" s="3"/>
      <c r="P27" s="112"/>
      <c r="Q27" s="61"/>
    </row>
    <row r="28" spans="1:17" ht="15">
      <c r="A28" s="4">
        <v>28</v>
      </c>
      <c r="B28" s="123" t="s">
        <v>28</v>
      </c>
      <c r="C28" s="82">
        <v>158197</v>
      </c>
      <c r="D28" s="82">
        <v>165630</v>
      </c>
      <c r="E28" s="82">
        <v>167569</v>
      </c>
      <c r="F28" s="30">
        <f t="shared" si="0"/>
        <v>0.013461565342685122</v>
      </c>
      <c r="G28" s="16">
        <f t="shared" si="1"/>
        <v>0.059242589935333795</v>
      </c>
      <c r="H28" s="10">
        <f t="shared" si="2"/>
        <v>9372</v>
      </c>
      <c r="I28" s="27">
        <f t="shared" si="3"/>
        <v>0.014879898641407463</v>
      </c>
      <c r="J28" s="119">
        <v>166433.4</v>
      </c>
      <c r="K28" s="119">
        <v>167404.9</v>
      </c>
      <c r="L28" s="27">
        <f t="shared" si="4"/>
        <v>0.005837169702715922</v>
      </c>
      <c r="M28" s="75">
        <f t="shared" si="5"/>
        <v>971.5</v>
      </c>
      <c r="N28" s="3"/>
      <c r="P28" s="112"/>
      <c r="Q28" s="61"/>
    </row>
    <row r="29" spans="1:17" ht="15">
      <c r="A29" s="4">
        <v>29</v>
      </c>
      <c r="B29" s="123" t="s">
        <v>29</v>
      </c>
      <c r="C29" s="82">
        <v>128554</v>
      </c>
      <c r="D29" s="82">
        <v>140464</v>
      </c>
      <c r="E29" s="82">
        <v>143114</v>
      </c>
      <c r="F29" s="30">
        <f t="shared" si="0"/>
        <v>0.011496986092016055</v>
      </c>
      <c r="G29" s="16">
        <f t="shared" si="1"/>
        <v>0.11325979743920843</v>
      </c>
      <c r="H29" s="10">
        <f t="shared" si="2"/>
        <v>14560</v>
      </c>
      <c r="I29" s="27">
        <f t="shared" si="3"/>
        <v>0.023116871982382912</v>
      </c>
      <c r="J29" s="119">
        <v>140687.5</v>
      </c>
      <c r="K29" s="119">
        <v>141520.6</v>
      </c>
      <c r="L29" s="27">
        <f t="shared" si="4"/>
        <v>0.005921634828964946</v>
      </c>
      <c r="M29" s="75">
        <f t="shared" si="5"/>
        <v>833.1000000000058</v>
      </c>
      <c r="N29" s="3"/>
      <c r="P29" s="48"/>
      <c r="Q29" s="61"/>
    </row>
    <row r="30" spans="1:17" ht="15">
      <c r="A30" s="4">
        <v>30</v>
      </c>
      <c r="B30" s="123" t="s">
        <v>30</v>
      </c>
      <c r="C30" s="82">
        <v>40996</v>
      </c>
      <c r="D30" s="82">
        <v>43908</v>
      </c>
      <c r="E30" s="82">
        <v>42914</v>
      </c>
      <c r="F30" s="30">
        <f t="shared" si="0"/>
        <v>0.0034474730714869057</v>
      </c>
      <c r="G30" s="16">
        <f t="shared" si="1"/>
        <v>0.04678505220021466</v>
      </c>
      <c r="H30" s="10">
        <f t="shared" si="2"/>
        <v>1918</v>
      </c>
      <c r="I30" s="27">
        <f t="shared" si="3"/>
        <v>0.003045203328448518</v>
      </c>
      <c r="J30" s="119">
        <v>43070.02</v>
      </c>
      <c r="K30" s="119">
        <v>42257.6</v>
      </c>
      <c r="L30" s="27">
        <f t="shared" si="4"/>
        <v>-0.018862772759334644</v>
      </c>
      <c r="M30" s="75">
        <f t="shared" si="5"/>
        <v>-812.4199999999983</v>
      </c>
      <c r="N30" s="3"/>
      <c r="P30" s="112"/>
      <c r="Q30" s="61"/>
    </row>
    <row r="31" spans="1:17" ht="15">
      <c r="A31" s="4">
        <v>31</v>
      </c>
      <c r="B31" s="123" t="s">
        <v>31</v>
      </c>
      <c r="C31" s="82">
        <v>143355</v>
      </c>
      <c r="D31" s="82">
        <v>157503</v>
      </c>
      <c r="E31" s="82">
        <v>157881</v>
      </c>
      <c r="F31" s="30">
        <f t="shared" si="0"/>
        <v>0.012683285081778071</v>
      </c>
      <c r="G31" s="16">
        <f t="shared" si="1"/>
        <v>0.10132886889191169</v>
      </c>
      <c r="H31" s="10">
        <f t="shared" si="2"/>
        <v>14526</v>
      </c>
      <c r="I31" s="27">
        <f t="shared" si="3"/>
        <v>0.023062890275830642</v>
      </c>
      <c r="J31" s="119">
        <v>157291.4</v>
      </c>
      <c r="K31" s="119">
        <v>157491.8</v>
      </c>
      <c r="L31" s="27">
        <f t="shared" si="4"/>
        <v>0.0012740683851755034</v>
      </c>
      <c r="M31" s="75">
        <f t="shared" si="5"/>
        <v>200.39999999999418</v>
      </c>
      <c r="N31" s="3"/>
      <c r="P31" s="112"/>
      <c r="Q31" s="61"/>
    </row>
    <row r="32" spans="1:17" ht="15">
      <c r="A32" s="4">
        <v>32</v>
      </c>
      <c r="B32" s="123" t="s">
        <v>32</v>
      </c>
      <c r="C32" s="82">
        <v>42256</v>
      </c>
      <c r="D32" s="82">
        <v>46192</v>
      </c>
      <c r="E32" s="82">
        <v>48894</v>
      </c>
      <c r="F32" s="30">
        <f t="shared" si="0"/>
        <v>0.003927873149957607</v>
      </c>
      <c r="G32" s="16">
        <f t="shared" si="1"/>
        <v>0.15709011737978038</v>
      </c>
      <c r="H32" s="10">
        <f t="shared" si="2"/>
        <v>6638</v>
      </c>
      <c r="I32" s="27">
        <f t="shared" si="3"/>
        <v>0.010539134355704517</v>
      </c>
      <c r="J32" s="119">
        <v>46483.51</v>
      </c>
      <c r="K32" s="119">
        <v>48219.07</v>
      </c>
      <c r="L32" s="27">
        <f t="shared" si="4"/>
        <v>0.037337111590755465</v>
      </c>
      <c r="M32" s="75">
        <f t="shared" si="5"/>
        <v>1735.5599999999977</v>
      </c>
      <c r="N32" s="3"/>
      <c r="P32" s="112"/>
      <c r="Q32" s="61"/>
    </row>
    <row r="33" spans="1:17" ht="15">
      <c r="A33" s="4">
        <v>33</v>
      </c>
      <c r="B33" s="123" t="s">
        <v>33</v>
      </c>
      <c r="C33" s="82">
        <v>152718</v>
      </c>
      <c r="D33" s="82">
        <v>148925</v>
      </c>
      <c r="E33" s="82">
        <v>144698</v>
      </c>
      <c r="F33" s="30">
        <f t="shared" si="0"/>
        <v>0.011624235878687893</v>
      </c>
      <c r="G33" s="16">
        <f t="shared" si="1"/>
        <v>-0.0525150931782763</v>
      </c>
      <c r="H33" s="10">
        <f t="shared" si="2"/>
        <v>-8020</v>
      </c>
      <c r="I33" s="27">
        <f t="shared" si="3"/>
        <v>-0.012733331957329048</v>
      </c>
      <c r="J33" s="119">
        <v>147650.1</v>
      </c>
      <c r="K33" s="119">
        <v>146354.9</v>
      </c>
      <c r="L33" s="27">
        <f t="shared" si="4"/>
        <v>-0.008772090232245096</v>
      </c>
      <c r="M33" s="75">
        <f t="shared" si="5"/>
        <v>-1295.2000000000116</v>
      </c>
      <c r="N33" s="3"/>
      <c r="P33" s="112"/>
      <c r="Q33" s="61"/>
    </row>
    <row r="34" spans="1:17" ht="15">
      <c r="A34" s="4">
        <v>35</v>
      </c>
      <c r="B34" s="123" t="s">
        <v>34</v>
      </c>
      <c r="C34" s="82">
        <v>100009</v>
      </c>
      <c r="D34" s="82">
        <v>104789</v>
      </c>
      <c r="E34" s="82">
        <v>103924</v>
      </c>
      <c r="F34" s="30">
        <f aca="true" t="shared" si="6" ref="F34:F65">E34/$E$90</f>
        <v>0.008348678554346022</v>
      </c>
      <c r="G34" s="16">
        <f aca="true" t="shared" si="7" ref="G34:G65">(E34-C34)/C34</f>
        <v>0.03914647681708646</v>
      </c>
      <c r="H34" s="10">
        <f aca="true" t="shared" si="8" ref="H34:H65">E34-C34</f>
        <v>3915</v>
      </c>
      <c r="I34" s="27">
        <f aca="true" t="shared" si="9" ref="I34:I65">H34/$H$90</f>
        <v>0.006215834739768482</v>
      </c>
      <c r="J34" s="119">
        <v>102541.3</v>
      </c>
      <c r="K34" s="119">
        <v>102940</v>
      </c>
      <c r="L34" s="27">
        <f aca="true" t="shared" si="10" ref="L34:L65">(K34-J34)/J34</f>
        <v>0.0038881894417176015</v>
      </c>
      <c r="M34" s="75">
        <f aca="true" t="shared" si="11" ref="M34:M65">K34-J34</f>
        <v>398.6999999999971</v>
      </c>
      <c r="N34" s="3"/>
      <c r="P34" s="112"/>
      <c r="Q34" s="61"/>
    </row>
    <row r="35" spans="1:14" ht="15">
      <c r="A35" s="4">
        <v>36</v>
      </c>
      <c r="B35" s="123" t="s">
        <v>35</v>
      </c>
      <c r="C35" s="82">
        <v>15498</v>
      </c>
      <c r="D35" s="82">
        <v>14406</v>
      </c>
      <c r="E35" s="82">
        <v>14217</v>
      </c>
      <c r="F35" s="30">
        <f t="shared" si="6"/>
        <v>0.0011421150360565163</v>
      </c>
      <c r="G35" s="16">
        <f t="shared" si="7"/>
        <v>-0.08265582655826559</v>
      </c>
      <c r="H35" s="10">
        <f t="shared" si="8"/>
        <v>-1281</v>
      </c>
      <c r="I35" s="27">
        <f t="shared" si="9"/>
        <v>-0.0020338401792192656</v>
      </c>
      <c r="J35" s="119">
        <v>14986.66</v>
      </c>
      <c r="K35" s="119">
        <v>15178.03</v>
      </c>
      <c r="L35" s="27">
        <f t="shared" si="10"/>
        <v>0.012769356214126483</v>
      </c>
      <c r="M35" s="75">
        <f t="shared" si="11"/>
        <v>191.3700000000008</v>
      </c>
      <c r="N35" s="3"/>
    </row>
    <row r="36" spans="1:14" ht="15">
      <c r="A36" s="4">
        <v>37</v>
      </c>
      <c r="B36" s="123" t="s">
        <v>36</v>
      </c>
      <c r="C36" s="82">
        <v>3813</v>
      </c>
      <c r="D36" s="82">
        <v>5657</v>
      </c>
      <c r="E36" s="82">
        <v>5893</v>
      </c>
      <c r="F36" s="30">
        <f t="shared" si="6"/>
        <v>0.0004734109803391046</v>
      </c>
      <c r="G36" s="16">
        <f t="shared" si="7"/>
        <v>0.5455022292158406</v>
      </c>
      <c r="H36" s="10">
        <f t="shared" si="8"/>
        <v>2080</v>
      </c>
      <c r="I36" s="27">
        <f t="shared" si="9"/>
        <v>0.0033024102831975587</v>
      </c>
      <c r="J36" s="119">
        <v>5564.05</v>
      </c>
      <c r="K36" s="119">
        <v>5966.114</v>
      </c>
      <c r="L36" s="27">
        <f t="shared" si="10"/>
        <v>0.07226103288072526</v>
      </c>
      <c r="M36" s="75">
        <f t="shared" si="11"/>
        <v>402.0639999999994</v>
      </c>
      <c r="N36" s="3"/>
    </row>
    <row r="37" spans="1:14" ht="15">
      <c r="A37" s="4">
        <v>38</v>
      </c>
      <c r="B37" s="123" t="s">
        <v>37</v>
      </c>
      <c r="C37" s="82">
        <v>52964</v>
      </c>
      <c r="D37" s="82">
        <v>54396</v>
      </c>
      <c r="E37" s="82">
        <v>59847</v>
      </c>
      <c r="F37" s="30">
        <f t="shared" si="6"/>
        <v>0.004807776504387306</v>
      </c>
      <c r="G37" s="16">
        <f t="shared" si="7"/>
        <v>0.12995619666188354</v>
      </c>
      <c r="H37" s="10">
        <f t="shared" si="8"/>
        <v>6883</v>
      </c>
      <c r="I37" s="27">
        <f t="shared" si="9"/>
        <v>0.010928120182331153</v>
      </c>
      <c r="J37" s="119">
        <v>54939</v>
      </c>
      <c r="K37" s="119">
        <v>59005.47</v>
      </c>
      <c r="L37" s="27">
        <f t="shared" si="10"/>
        <v>0.07401791077376729</v>
      </c>
      <c r="M37" s="75">
        <f t="shared" si="11"/>
        <v>4066.470000000001</v>
      </c>
      <c r="N37" s="3"/>
    </row>
    <row r="38" spans="1:14" ht="15">
      <c r="A38" s="4">
        <v>39</v>
      </c>
      <c r="B38" s="123" t="s">
        <v>38</v>
      </c>
      <c r="C38" s="82">
        <v>2236</v>
      </c>
      <c r="D38" s="82">
        <v>1743</v>
      </c>
      <c r="E38" s="82">
        <v>1782</v>
      </c>
      <c r="F38" s="30">
        <f t="shared" si="6"/>
        <v>0.0001431560100058178</v>
      </c>
      <c r="G38" s="16">
        <f t="shared" si="7"/>
        <v>-0.20304114490161002</v>
      </c>
      <c r="H38" s="10">
        <f t="shared" si="8"/>
        <v>-454</v>
      </c>
      <c r="I38" s="27">
        <f t="shared" si="9"/>
        <v>-0.0007208145521979287</v>
      </c>
      <c r="J38" s="119">
        <v>1794.453</v>
      </c>
      <c r="K38" s="119">
        <v>1868.819</v>
      </c>
      <c r="L38" s="27">
        <f t="shared" si="10"/>
        <v>0.041442155353191186</v>
      </c>
      <c r="M38" s="75">
        <f t="shared" si="11"/>
        <v>74.36599999999999</v>
      </c>
      <c r="N38" s="3"/>
    </row>
    <row r="39" spans="1:14" ht="15">
      <c r="A39" s="4">
        <v>41</v>
      </c>
      <c r="B39" s="123" t="s">
        <v>39</v>
      </c>
      <c r="C39" s="82">
        <v>941958</v>
      </c>
      <c r="D39" s="82">
        <v>1052717</v>
      </c>
      <c r="E39" s="82">
        <v>1008846</v>
      </c>
      <c r="F39" s="30">
        <f t="shared" si="6"/>
        <v>0.08104509992723305</v>
      </c>
      <c r="G39" s="16">
        <f t="shared" si="7"/>
        <v>0.0710095354569949</v>
      </c>
      <c r="H39" s="10">
        <f t="shared" si="8"/>
        <v>66888</v>
      </c>
      <c r="I39" s="27">
        <f t="shared" si="9"/>
        <v>0.10619789376082611</v>
      </c>
      <c r="J39" s="119">
        <v>1082237</v>
      </c>
      <c r="K39" s="119">
        <v>1096265</v>
      </c>
      <c r="L39" s="27">
        <f t="shared" si="10"/>
        <v>0.012962040662073095</v>
      </c>
      <c r="M39" s="75">
        <f t="shared" si="11"/>
        <v>14028</v>
      </c>
      <c r="N39" s="3"/>
    </row>
    <row r="40" spans="1:14" ht="15">
      <c r="A40" s="4">
        <v>42</v>
      </c>
      <c r="B40" s="123" t="s">
        <v>40</v>
      </c>
      <c r="C40" s="82">
        <v>279206</v>
      </c>
      <c r="D40" s="82">
        <v>334172</v>
      </c>
      <c r="E40" s="82">
        <v>295048</v>
      </c>
      <c r="F40" s="30">
        <f t="shared" si="6"/>
        <v>0.023702522132545756</v>
      </c>
      <c r="G40" s="16">
        <f t="shared" si="7"/>
        <v>0.056739468349534035</v>
      </c>
      <c r="H40" s="10">
        <f t="shared" si="8"/>
        <v>15842</v>
      </c>
      <c r="I40" s="27">
        <f t="shared" si="9"/>
        <v>0.025152299858853713</v>
      </c>
      <c r="J40" s="119">
        <v>332731.6</v>
      </c>
      <c r="K40" s="119">
        <v>336239.1</v>
      </c>
      <c r="L40" s="27">
        <f t="shared" si="10"/>
        <v>0.010541529569178282</v>
      </c>
      <c r="M40" s="75">
        <f t="shared" si="11"/>
        <v>3507.5</v>
      </c>
      <c r="N40" s="3"/>
    </row>
    <row r="41" spans="1:14" ht="15">
      <c r="A41" s="4">
        <v>43</v>
      </c>
      <c r="B41" s="123" t="s">
        <v>41</v>
      </c>
      <c r="C41" s="82">
        <v>431676</v>
      </c>
      <c r="D41" s="82">
        <v>463053</v>
      </c>
      <c r="E41" s="82">
        <v>417442</v>
      </c>
      <c r="F41" s="30">
        <f t="shared" si="6"/>
        <v>0.03353497818678373</v>
      </c>
      <c r="G41" s="16">
        <f t="shared" si="7"/>
        <v>-0.03297380442739462</v>
      </c>
      <c r="H41" s="10">
        <f t="shared" si="8"/>
        <v>-14234</v>
      </c>
      <c r="I41" s="27">
        <f t="shared" si="9"/>
        <v>-0.022599282678381755</v>
      </c>
      <c r="J41" s="119">
        <v>455465.4</v>
      </c>
      <c r="K41" s="119">
        <v>449417.1</v>
      </c>
      <c r="L41" s="27">
        <f t="shared" si="10"/>
        <v>-0.01327938412006718</v>
      </c>
      <c r="M41" s="75">
        <f t="shared" si="11"/>
        <v>-6048.300000000047</v>
      </c>
      <c r="N41" s="3"/>
    </row>
    <row r="42" spans="1:14" ht="15">
      <c r="A42" s="4">
        <v>45</v>
      </c>
      <c r="B42" s="123" t="s">
        <v>42</v>
      </c>
      <c r="C42" s="82">
        <v>134570</v>
      </c>
      <c r="D42" s="82">
        <v>149404</v>
      </c>
      <c r="E42" s="82">
        <v>156476</v>
      </c>
      <c r="F42" s="30">
        <f t="shared" si="6"/>
        <v>0.012570415163675842</v>
      </c>
      <c r="G42" s="16">
        <f t="shared" si="7"/>
        <v>0.16278516757078101</v>
      </c>
      <c r="H42" s="10">
        <f t="shared" si="8"/>
        <v>21906</v>
      </c>
      <c r="I42" s="27">
        <f t="shared" si="9"/>
        <v>0.034780095992175825</v>
      </c>
      <c r="J42" s="119">
        <v>149888.7</v>
      </c>
      <c r="K42" s="119">
        <v>153806.5</v>
      </c>
      <c r="L42" s="27">
        <f t="shared" si="10"/>
        <v>0.02613806110800873</v>
      </c>
      <c r="M42" s="75">
        <f t="shared" si="11"/>
        <v>3917.7999999999884</v>
      </c>
      <c r="N42" s="3"/>
    </row>
    <row r="43" spans="1:14" ht="15">
      <c r="A43" s="4">
        <v>46</v>
      </c>
      <c r="B43" s="123" t="s">
        <v>43</v>
      </c>
      <c r="C43" s="82">
        <v>502908</v>
      </c>
      <c r="D43" s="82">
        <v>546369</v>
      </c>
      <c r="E43" s="82">
        <v>556902</v>
      </c>
      <c r="F43" s="30">
        <f t="shared" si="6"/>
        <v>0.0447384221572727</v>
      </c>
      <c r="G43" s="16">
        <f t="shared" si="7"/>
        <v>0.1073635734567754</v>
      </c>
      <c r="H43" s="10">
        <f t="shared" si="8"/>
        <v>53994</v>
      </c>
      <c r="I43" s="27">
        <f t="shared" si="9"/>
        <v>0.08572612539950432</v>
      </c>
      <c r="J43" s="119">
        <v>547574.8</v>
      </c>
      <c r="K43" s="119">
        <v>558149.4</v>
      </c>
      <c r="L43" s="27">
        <f t="shared" si="10"/>
        <v>0.01931169951575561</v>
      </c>
      <c r="M43" s="75">
        <f t="shared" si="11"/>
        <v>10574.599999999977</v>
      </c>
      <c r="N43" s="3"/>
    </row>
    <row r="44" spans="1:14" ht="15">
      <c r="A44" s="4">
        <v>47</v>
      </c>
      <c r="B44" s="123" t="s">
        <v>44</v>
      </c>
      <c r="C44" s="82">
        <v>1108157</v>
      </c>
      <c r="D44" s="82">
        <v>1169771</v>
      </c>
      <c r="E44" s="82">
        <v>1215758</v>
      </c>
      <c r="F44" s="30">
        <f t="shared" si="6"/>
        <v>0.09766726398016445</v>
      </c>
      <c r="G44" s="16">
        <f t="shared" si="7"/>
        <v>0.09709905726354659</v>
      </c>
      <c r="H44" s="10">
        <f t="shared" si="8"/>
        <v>107601</v>
      </c>
      <c r="I44" s="27">
        <f t="shared" si="9"/>
        <v>0.1708378119626637</v>
      </c>
      <c r="J44" s="119">
        <v>1179856</v>
      </c>
      <c r="K44" s="119">
        <v>1229277</v>
      </c>
      <c r="L44" s="27">
        <f t="shared" si="10"/>
        <v>0.04188731506217708</v>
      </c>
      <c r="M44" s="75">
        <f t="shared" si="11"/>
        <v>49421</v>
      </c>
      <c r="N44" s="3"/>
    </row>
    <row r="45" spans="1:14" ht="15">
      <c r="A45" s="4">
        <v>49</v>
      </c>
      <c r="B45" s="123" t="s">
        <v>45</v>
      </c>
      <c r="C45" s="82">
        <v>616237</v>
      </c>
      <c r="D45" s="82">
        <v>634354</v>
      </c>
      <c r="E45" s="82">
        <v>603734</v>
      </c>
      <c r="F45" s="30">
        <f t="shared" si="6"/>
        <v>0.04850064564806533</v>
      </c>
      <c r="G45" s="16">
        <f t="shared" si="7"/>
        <v>-0.020289271822367044</v>
      </c>
      <c r="H45" s="10">
        <f t="shared" si="8"/>
        <v>-12503</v>
      </c>
      <c r="I45" s="27">
        <f t="shared" si="9"/>
        <v>-0.01985097873597071</v>
      </c>
      <c r="J45" s="119">
        <v>632269.5</v>
      </c>
      <c r="K45" s="119">
        <v>601046.3</v>
      </c>
      <c r="L45" s="27">
        <f t="shared" si="10"/>
        <v>-0.04938273948055371</v>
      </c>
      <c r="M45" s="75">
        <f t="shared" si="11"/>
        <v>-31223.199999999953</v>
      </c>
      <c r="N45" s="3"/>
    </row>
    <row r="46" spans="1:14" ht="15">
      <c r="A46" s="4">
        <v>50</v>
      </c>
      <c r="B46" s="123" t="s">
        <v>46</v>
      </c>
      <c r="C46" s="82">
        <v>28661</v>
      </c>
      <c r="D46" s="82">
        <v>28005</v>
      </c>
      <c r="E46" s="82">
        <v>27544</v>
      </c>
      <c r="F46" s="30">
        <f t="shared" si="6"/>
        <v>0.002212732401571406</v>
      </c>
      <c r="G46" s="16">
        <f t="shared" si="7"/>
        <v>-0.0389728202086459</v>
      </c>
      <c r="H46" s="10">
        <f t="shared" si="8"/>
        <v>-1117</v>
      </c>
      <c r="I46" s="27">
        <f t="shared" si="9"/>
        <v>-0.0017734578299671505</v>
      </c>
      <c r="J46" s="119">
        <v>29034.78</v>
      </c>
      <c r="K46" s="119">
        <v>28538.78</v>
      </c>
      <c r="L46" s="27">
        <f t="shared" si="10"/>
        <v>-0.017082960504608613</v>
      </c>
      <c r="M46" s="75">
        <f t="shared" si="11"/>
        <v>-496</v>
      </c>
      <c r="N46" s="3"/>
    </row>
    <row r="47" spans="1:14" ht="15">
      <c r="A47" s="4">
        <v>51</v>
      </c>
      <c r="B47" s="123" t="s">
        <v>47</v>
      </c>
      <c r="C47" s="82">
        <v>17009</v>
      </c>
      <c r="D47" s="82">
        <v>10068</v>
      </c>
      <c r="E47" s="82">
        <v>19605</v>
      </c>
      <c r="F47" s="30">
        <f t="shared" si="6"/>
        <v>0.0015749571134478443</v>
      </c>
      <c r="G47" s="16">
        <f t="shared" si="7"/>
        <v>0.15262508083955553</v>
      </c>
      <c r="H47" s="10">
        <f t="shared" si="8"/>
        <v>2596</v>
      </c>
      <c r="I47" s="27">
        <f t="shared" si="9"/>
        <v>0.004121662064990799</v>
      </c>
      <c r="J47" s="119">
        <v>10712.57</v>
      </c>
      <c r="K47" s="119">
        <v>20333.19</v>
      </c>
      <c r="L47" s="27">
        <f t="shared" si="10"/>
        <v>0.8980683440108208</v>
      </c>
      <c r="M47" s="75">
        <f t="shared" si="11"/>
        <v>9620.619999999999</v>
      </c>
      <c r="N47" s="3"/>
    </row>
    <row r="48" spans="1:14" ht="15">
      <c r="A48" s="4">
        <v>52</v>
      </c>
      <c r="B48" s="123" t="s">
        <v>48</v>
      </c>
      <c r="C48" s="82">
        <v>204495</v>
      </c>
      <c r="D48" s="82">
        <v>215723</v>
      </c>
      <c r="E48" s="82">
        <v>214406</v>
      </c>
      <c r="F48" s="30">
        <f t="shared" si="6"/>
        <v>0.01722419050578416</v>
      </c>
      <c r="G48" s="16">
        <f t="shared" si="7"/>
        <v>0.04846573265850021</v>
      </c>
      <c r="H48" s="10">
        <f t="shared" si="8"/>
        <v>9911</v>
      </c>
      <c r="I48" s="27">
        <f t="shared" si="9"/>
        <v>0.01573566745998606</v>
      </c>
      <c r="J48" s="119">
        <v>217332</v>
      </c>
      <c r="K48" s="119">
        <v>219687.3</v>
      </c>
      <c r="L48" s="27">
        <f t="shared" si="10"/>
        <v>0.010837336425376789</v>
      </c>
      <c r="M48" s="75">
        <f t="shared" si="11"/>
        <v>2355.2999999999884</v>
      </c>
      <c r="N48" s="3"/>
    </row>
    <row r="49" spans="1:14" ht="15">
      <c r="A49" s="4">
        <v>53</v>
      </c>
      <c r="B49" s="123" t="s">
        <v>49</v>
      </c>
      <c r="C49" s="82">
        <v>19337</v>
      </c>
      <c r="D49" s="82">
        <v>22884</v>
      </c>
      <c r="E49" s="82">
        <v>24995</v>
      </c>
      <c r="F49" s="30">
        <f t="shared" si="6"/>
        <v>0.0020079598597617376</v>
      </c>
      <c r="G49" s="16">
        <f t="shared" si="7"/>
        <v>0.2925996793711537</v>
      </c>
      <c r="H49" s="10">
        <f t="shared" si="8"/>
        <v>5658</v>
      </c>
      <c r="I49" s="27">
        <f t="shared" si="9"/>
        <v>0.008983191049197975</v>
      </c>
      <c r="J49" s="119">
        <v>22989.03</v>
      </c>
      <c r="K49" s="119">
        <v>24944.12</v>
      </c>
      <c r="L49" s="27">
        <f t="shared" si="10"/>
        <v>0.08504447556073484</v>
      </c>
      <c r="M49" s="75">
        <f t="shared" si="11"/>
        <v>1955.0900000000001</v>
      </c>
      <c r="N49" s="3"/>
    </row>
    <row r="50" spans="1:14" ht="15">
      <c r="A50" s="4">
        <v>55</v>
      </c>
      <c r="B50" s="123" t="s">
        <v>50</v>
      </c>
      <c r="C50" s="82">
        <v>178096</v>
      </c>
      <c r="D50" s="82">
        <v>196514</v>
      </c>
      <c r="E50" s="82">
        <v>193889</v>
      </c>
      <c r="F50" s="30">
        <f t="shared" si="6"/>
        <v>0.015575968363646471</v>
      </c>
      <c r="G50" s="16">
        <f t="shared" si="7"/>
        <v>0.08867689336088402</v>
      </c>
      <c r="H50" s="10">
        <f t="shared" si="8"/>
        <v>15793</v>
      </c>
      <c r="I50" s="27">
        <f t="shared" si="9"/>
        <v>0.025074502693528386</v>
      </c>
      <c r="J50" s="119">
        <v>272899.8</v>
      </c>
      <c r="K50" s="119">
        <v>274880</v>
      </c>
      <c r="L50" s="27">
        <f t="shared" si="10"/>
        <v>0.007256143097210082</v>
      </c>
      <c r="M50" s="75">
        <f t="shared" si="11"/>
        <v>1980.2000000000116</v>
      </c>
      <c r="N50" s="3"/>
    </row>
    <row r="51" spans="1:14" ht="15">
      <c r="A51" s="4">
        <v>56</v>
      </c>
      <c r="B51" s="123" t="s">
        <v>51</v>
      </c>
      <c r="C51" s="82">
        <v>444000</v>
      </c>
      <c r="D51" s="82">
        <v>477749</v>
      </c>
      <c r="E51" s="82">
        <v>490531</v>
      </c>
      <c r="F51" s="30">
        <f t="shared" si="6"/>
        <v>0.03940654362747689</v>
      </c>
      <c r="G51" s="16">
        <f t="shared" si="7"/>
        <v>0.10479954954954955</v>
      </c>
      <c r="H51" s="10">
        <f t="shared" si="8"/>
        <v>46531</v>
      </c>
      <c r="I51" s="27">
        <f t="shared" si="9"/>
        <v>0.07387714081128154</v>
      </c>
      <c r="J51" s="119">
        <v>484667.9</v>
      </c>
      <c r="K51" s="119">
        <v>491854.7</v>
      </c>
      <c r="L51" s="27">
        <f t="shared" si="10"/>
        <v>0.014828297892226797</v>
      </c>
      <c r="M51" s="75">
        <f t="shared" si="11"/>
        <v>7186.799999999988</v>
      </c>
      <c r="N51" s="3"/>
    </row>
    <row r="52" spans="1:14" ht="15">
      <c r="A52" s="4">
        <v>58</v>
      </c>
      <c r="B52" s="123" t="s">
        <v>52</v>
      </c>
      <c r="C52" s="82">
        <v>16278</v>
      </c>
      <c r="D52" s="82">
        <v>16303</v>
      </c>
      <c r="E52" s="82">
        <v>16335</v>
      </c>
      <c r="F52" s="30">
        <f t="shared" si="6"/>
        <v>0.0013122634250533301</v>
      </c>
      <c r="G52" s="16">
        <f t="shared" si="7"/>
        <v>0.003501658680427571</v>
      </c>
      <c r="H52" s="10">
        <f t="shared" si="8"/>
        <v>57</v>
      </c>
      <c r="I52" s="27">
        <f t="shared" si="9"/>
        <v>9.049874333762541E-05</v>
      </c>
      <c r="J52" s="119">
        <v>16177.8</v>
      </c>
      <c r="K52" s="119">
        <v>16368.78</v>
      </c>
      <c r="L52" s="27">
        <f t="shared" si="10"/>
        <v>0.011805066201832226</v>
      </c>
      <c r="M52" s="75">
        <f t="shared" si="11"/>
        <v>190.98000000000138</v>
      </c>
      <c r="N52" s="3"/>
    </row>
    <row r="53" spans="1:14" ht="15">
      <c r="A53" s="4">
        <v>59</v>
      </c>
      <c r="B53" s="123" t="s">
        <v>53</v>
      </c>
      <c r="C53" s="82">
        <v>22799</v>
      </c>
      <c r="D53" s="82">
        <v>25772</v>
      </c>
      <c r="E53" s="82">
        <v>25358</v>
      </c>
      <c r="F53" s="30">
        <f t="shared" si="6"/>
        <v>0.002037121269207367</v>
      </c>
      <c r="G53" s="16">
        <f t="shared" si="7"/>
        <v>0.11224176498969253</v>
      </c>
      <c r="H53" s="10">
        <f t="shared" si="8"/>
        <v>2559</v>
      </c>
      <c r="I53" s="27">
        <f t="shared" si="9"/>
        <v>0.00406291726668392</v>
      </c>
      <c r="J53" s="119">
        <v>25408.81</v>
      </c>
      <c r="K53" s="119">
        <v>25655.54</v>
      </c>
      <c r="L53" s="27">
        <f t="shared" si="10"/>
        <v>0.009710411467518531</v>
      </c>
      <c r="M53" s="75">
        <f t="shared" si="11"/>
        <v>246.72999999999956</v>
      </c>
      <c r="N53" s="3"/>
    </row>
    <row r="54" spans="1:14" ht="15">
      <c r="A54" s="4">
        <v>60</v>
      </c>
      <c r="B54" s="123" t="s">
        <v>54</v>
      </c>
      <c r="C54" s="82">
        <v>7392</v>
      </c>
      <c r="D54" s="82">
        <v>8240</v>
      </c>
      <c r="E54" s="82">
        <v>8452</v>
      </c>
      <c r="F54" s="30">
        <f t="shared" si="6"/>
        <v>0.0006789868667616006</v>
      </c>
      <c r="G54" s="16">
        <f t="shared" si="7"/>
        <v>0.14339826839826839</v>
      </c>
      <c r="H54" s="10">
        <f t="shared" si="8"/>
        <v>1060</v>
      </c>
      <c r="I54" s="27">
        <f t="shared" si="9"/>
        <v>0.001682959086629525</v>
      </c>
      <c r="J54" s="119">
        <v>8299.374</v>
      </c>
      <c r="K54" s="119">
        <v>8436.363</v>
      </c>
      <c r="L54" s="27">
        <f t="shared" si="10"/>
        <v>0.016505943701295975</v>
      </c>
      <c r="M54" s="75">
        <f t="shared" si="11"/>
        <v>136.98899999999958</v>
      </c>
      <c r="N54" s="3"/>
    </row>
    <row r="55" spans="1:14" ht="15">
      <c r="A55" s="4">
        <v>61</v>
      </c>
      <c r="B55" s="123" t="s">
        <v>55</v>
      </c>
      <c r="C55" s="82">
        <v>18703</v>
      </c>
      <c r="D55" s="82">
        <v>21599</v>
      </c>
      <c r="E55" s="82">
        <v>21647</v>
      </c>
      <c r="F55" s="30">
        <f t="shared" si="6"/>
        <v>0.0017390000833871707</v>
      </c>
      <c r="G55" s="16">
        <f t="shared" si="7"/>
        <v>0.15740790247553868</v>
      </c>
      <c r="H55" s="10">
        <f t="shared" si="8"/>
        <v>2944</v>
      </c>
      <c r="I55" s="27">
        <f t="shared" si="9"/>
        <v>0.004674180708525775</v>
      </c>
      <c r="J55" s="119">
        <v>21932.58</v>
      </c>
      <c r="K55" s="119">
        <v>21224.47</v>
      </c>
      <c r="L55" s="27">
        <f t="shared" si="10"/>
        <v>-0.032285759358908095</v>
      </c>
      <c r="M55" s="75">
        <f t="shared" si="11"/>
        <v>-708.1100000000006</v>
      </c>
      <c r="N55" s="3"/>
    </row>
    <row r="56" spans="1:14" ht="15">
      <c r="A56" s="4">
        <v>62</v>
      </c>
      <c r="B56" s="123" t="s">
        <v>56</v>
      </c>
      <c r="C56" s="82">
        <v>46016</v>
      </c>
      <c r="D56" s="82">
        <v>50737</v>
      </c>
      <c r="E56" s="82">
        <v>53279</v>
      </c>
      <c r="F56" s="30">
        <f t="shared" si="6"/>
        <v>0.004280139762682361</v>
      </c>
      <c r="G56" s="16">
        <f t="shared" si="7"/>
        <v>0.15783640472879</v>
      </c>
      <c r="H56" s="10">
        <f t="shared" si="8"/>
        <v>7263</v>
      </c>
      <c r="I56" s="27">
        <f t="shared" si="9"/>
        <v>0.011531445137915321</v>
      </c>
      <c r="J56" s="119">
        <v>51794.73</v>
      </c>
      <c r="K56" s="119">
        <v>53181.9</v>
      </c>
      <c r="L56" s="27">
        <f t="shared" si="10"/>
        <v>0.026782068368731687</v>
      </c>
      <c r="M56" s="75">
        <f t="shared" si="11"/>
        <v>1387.1699999999983</v>
      </c>
      <c r="N56" s="3"/>
    </row>
    <row r="57" spans="1:14" ht="15">
      <c r="A57" s="4">
        <v>63</v>
      </c>
      <c r="B57" s="123" t="s">
        <v>57</v>
      </c>
      <c r="C57" s="82">
        <v>54770</v>
      </c>
      <c r="D57" s="82">
        <v>48724</v>
      </c>
      <c r="E57" s="82">
        <v>54898</v>
      </c>
      <c r="F57" s="30">
        <f t="shared" si="6"/>
        <v>0.004410201255499095</v>
      </c>
      <c r="G57" s="16">
        <f t="shared" si="7"/>
        <v>0.0023370458280080335</v>
      </c>
      <c r="H57" s="10">
        <f t="shared" si="8"/>
        <v>128</v>
      </c>
      <c r="I57" s="27">
        <f t="shared" si="9"/>
        <v>0.00020322524819677283</v>
      </c>
      <c r="J57" s="119">
        <v>50154.33</v>
      </c>
      <c r="K57" s="119">
        <v>52457.73</v>
      </c>
      <c r="L57" s="27">
        <f t="shared" si="10"/>
        <v>0.045926244055099555</v>
      </c>
      <c r="M57" s="75">
        <f t="shared" si="11"/>
        <v>2303.4000000000015</v>
      </c>
      <c r="N57" s="3"/>
    </row>
    <row r="58" spans="1:14" ht="15">
      <c r="A58" s="4">
        <v>64</v>
      </c>
      <c r="B58" s="123" t="s">
        <v>58</v>
      </c>
      <c r="C58" s="82">
        <v>89713</v>
      </c>
      <c r="D58" s="82">
        <v>96805</v>
      </c>
      <c r="E58" s="82">
        <v>96882</v>
      </c>
      <c r="F58" s="30">
        <f t="shared" si="6"/>
        <v>0.007782963277993066</v>
      </c>
      <c r="G58" s="16">
        <f t="shared" si="7"/>
        <v>0.07991038088125467</v>
      </c>
      <c r="H58" s="10">
        <f t="shared" si="8"/>
        <v>7169</v>
      </c>
      <c r="I58" s="27">
        <f t="shared" si="9"/>
        <v>0.011382201596270817</v>
      </c>
      <c r="J58" s="119">
        <v>96727.04</v>
      </c>
      <c r="K58" s="119">
        <v>97028.36</v>
      </c>
      <c r="L58" s="27">
        <f t="shared" si="10"/>
        <v>0.0031151578710566044</v>
      </c>
      <c r="M58" s="75">
        <f t="shared" si="11"/>
        <v>301.320000000007</v>
      </c>
      <c r="N58" s="3"/>
    </row>
    <row r="59" spans="1:14" ht="15">
      <c r="A59" s="4">
        <v>65</v>
      </c>
      <c r="B59" s="123" t="s">
        <v>59</v>
      </c>
      <c r="C59" s="82">
        <v>24278</v>
      </c>
      <c r="D59" s="82">
        <v>25566</v>
      </c>
      <c r="E59" s="82">
        <v>25386</v>
      </c>
      <c r="F59" s="30">
        <f t="shared" si="6"/>
        <v>0.0020393706341232834</v>
      </c>
      <c r="G59" s="16">
        <f t="shared" si="7"/>
        <v>0.045638026196556554</v>
      </c>
      <c r="H59" s="10">
        <f t="shared" si="8"/>
        <v>1108</v>
      </c>
      <c r="I59" s="27">
        <f t="shared" si="9"/>
        <v>0.001759168554703315</v>
      </c>
      <c r="J59" s="119">
        <v>25497.15</v>
      </c>
      <c r="K59" s="119">
        <v>25287.1</v>
      </c>
      <c r="L59" s="27">
        <f t="shared" si="10"/>
        <v>-0.008238175639238225</v>
      </c>
      <c r="M59" s="75">
        <f t="shared" si="11"/>
        <v>-210.0500000000029</v>
      </c>
      <c r="N59" s="3"/>
    </row>
    <row r="60" spans="1:14" ht="15">
      <c r="A60" s="4">
        <v>66</v>
      </c>
      <c r="B60" s="123" t="s">
        <v>60</v>
      </c>
      <c r="C60" s="82">
        <v>39622</v>
      </c>
      <c r="D60" s="82">
        <v>42391</v>
      </c>
      <c r="E60" s="82">
        <v>42354</v>
      </c>
      <c r="F60" s="30">
        <f t="shared" si="6"/>
        <v>0.0034024857731685793</v>
      </c>
      <c r="G60" s="16">
        <f t="shared" si="7"/>
        <v>0.06895159254959365</v>
      </c>
      <c r="H60" s="10">
        <f t="shared" si="8"/>
        <v>2732</v>
      </c>
      <c r="I60" s="27">
        <f t="shared" si="9"/>
        <v>0.004337588891199871</v>
      </c>
      <c r="J60" s="119">
        <v>42326.44</v>
      </c>
      <c r="K60" s="119">
        <v>42369.34</v>
      </c>
      <c r="L60" s="27">
        <f t="shared" si="10"/>
        <v>0.0010135508679679694</v>
      </c>
      <c r="M60" s="75">
        <f t="shared" si="11"/>
        <v>42.89999999999418</v>
      </c>
      <c r="N60" s="3"/>
    </row>
    <row r="61" spans="1:14" ht="15">
      <c r="A61" s="4">
        <v>68</v>
      </c>
      <c r="B61" s="123" t="s">
        <v>61</v>
      </c>
      <c r="C61" s="82">
        <v>26545</v>
      </c>
      <c r="D61" s="82">
        <v>34545</v>
      </c>
      <c r="E61" s="82">
        <v>35703</v>
      </c>
      <c r="F61" s="30">
        <f t="shared" si="6"/>
        <v>0.002868181271177168</v>
      </c>
      <c r="G61" s="16">
        <f t="shared" si="7"/>
        <v>0.34499905820305143</v>
      </c>
      <c r="H61" s="10">
        <f t="shared" si="8"/>
        <v>9158</v>
      </c>
      <c r="I61" s="27">
        <f t="shared" si="9"/>
        <v>0.014540131429578482</v>
      </c>
      <c r="J61" s="119">
        <v>34675.47</v>
      </c>
      <c r="K61" s="119">
        <v>35144.91</v>
      </c>
      <c r="L61" s="27">
        <f t="shared" si="10"/>
        <v>0.013538100565039271</v>
      </c>
      <c r="M61" s="75">
        <f t="shared" si="11"/>
        <v>469.4400000000023</v>
      </c>
      <c r="N61" s="3"/>
    </row>
    <row r="62" spans="1:14" ht="15">
      <c r="A62" s="4">
        <v>69</v>
      </c>
      <c r="B62" s="123" t="s">
        <v>62</v>
      </c>
      <c r="C62" s="82">
        <v>122545</v>
      </c>
      <c r="D62" s="82">
        <v>128748</v>
      </c>
      <c r="E62" s="82">
        <v>128496</v>
      </c>
      <c r="F62" s="30">
        <f t="shared" si="6"/>
        <v>0.010322656936985166</v>
      </c>
      <c r="G62" s="16">
        <f t="shared" si="7"/>
        <v>0.048561752825492674</v>
      </c>
      <c r="H62" s="10">
        <f t="shared" si="8"/>
        <v>5951</v>
      </c>
      <c r="I62" s="27">
        <f t="shared" si="9"/>
        <v>0.0094483863438984</v>
      </c>
      <c r="J62" s="119">
        <v>129826.4</v>
      </c>
      <c r="K62" s="119">
        <v>129664.5</v>
      </c>
      <c r="L62" s="27">
        <f t="shared" si="10"/>
        <v>-0.0012470499066445206</v>
      </c>
      <c r="M62" s="75">
        <f t="shared" si="11"/>
        <v>-161.89999999999418</v>
      </c>
      <c r="N62" s="3"/>
    </row>
    <row r="63" spans="1:14" ht="15">
      <c r="A63" s="4">
        <v>70</v>
      </c>
      <c r="B63" s="123" t="s">
        <v>63</v>
      </c>
      <c r="C63" s="82">
        <v>234038</v>
      </c>
      <c r="D63" s="82">
        <v>229950</v>
      </c>
      <c r="E63" s="82">
        <v>228316</v>
      </c>
      <c r="F63" s="30">
        <f t="shared" si="6"/>
        <v>0.018341642862226882</v>
      </c>
      <c r="G63" s="16">
        <f t="shared" si="7"/>
        <v>-0.024449021099137748</v>
      </c>
      <c r="H63" s="10">
        <f t="shared" si="8"/>
        <v>-5722</v>
      </c>
      <c r="I63" s="27">
        <f t="shared" si="9"/>
        <v>-0.00908480367329636</v>
      </c>
      <c r="J63" s="119">
        <v>229564.3</v>
      </c>
      <c r="K63" s="119">
        <v>230302.5</v>
      </c>
      <c r="L63" s="27">
        <f t="shared" si="10"/>
        <v>0.0032156567898406316</v>
      </c>
      <c r="M63" s="75">
        <f t="shared" si="11"/>
        <v>738.2000000000116</v>
      </c>
      <c r="N63" s="3"/>
    </row>
    <row r="64" spans="1:14" ht="15">
      <c r="A64" s="4">
        <v>71</v>
      </c>
      <c r="B64" s="123" t="s">
        <v>64</v>
      </c>
      <c r="C64" s="82">
        <v>116420</v>
      </c>
      <c r="D64" s="82">
        <v>125201</v>
      </c>
      <c r="E64" s="82">
        <v>124033</v>
      </c>
      <c r="F64" s="30">
        <f t="shared" si="6"/>
        <v>0.00996412423628036</v>
      </c>
      <c r="G64" s="16">
        <f t="shared" si="7"/>
        <v>0.0653925442363855</v>
      </c>
      <c r="H64" s="10">
        <f t="shared" si="8"/>
        <v>7613</v>
      </c>
      <c r="I64" s="27">
        <f t="shared" si="9"/>
        <v>0.012087139175953372</v>
      </c>
      <c r="J64" s="119">
        <v>123727.4</v>
      </c>
      <c r="K64" s="119">
        <v>123891</v>
      </c>
      <c r="L64" s="27">
        <f t="shared" si="10"/>
        <v>0.0013222616817293972</v>
      </c>
      <c r="M64" s="75">
        <f t="shared" si="11"/>
        <v>163.60000000000582</v>
      </c>
      <c r="N64" s="3"/>
    </row>
    <row r="65" spans="1:14" ht="15">
      <c r="A65" s="4">
        <v>72</v>
      </c>
      <c r="B65" s="123" t="s">
        <v>65</v>
      </c>
      <c r="C65" s="82">
        <v>9173</v>
      </c>
      <c r="D65" s="82">
        <v>10650</v>
      </c>
      <c r="E65" s="82">
        <v>10798</v>
      </c>
      <c r="F65" s="30">
        <f t="shared" si="6"/>
        <v>0.0008674515129308759</v>
      </c>
      <c r="G65" s="16">
        <f t="shared" si="7"/>
        <v>0.17715033249754714</v>
      </c>
      <c r="H65" s="10">
        <f t="shared" si="8"/>
        <v>1625</v>
      </c>
      <c r="I65" s="27">
        <f t="shared" si="9"/>
        <v>0.002580008033748093</v>
      </c>
      <c r="J65" s="119">
        <v>10746.04</v>
      </c>
      <c r="K65" s="119">
        <v>10742.44</v>
      </c>
      <c r="L65" s="27">
        <f t="shared" si="10"/>
        <v>-0.00033500712820726177</v>
      </c>
      <c r="M65" s="75">
        <f t="shared" si="11"/>
        <v>-3.600000000000364</v>
      </c>
      <c r="N65" s="3"/>
    </row>
    <row r="66" spans="1:14" ht="15">
      <c r="A66" s="4">
        <v>73</v>
      </c>
      <c r="B66" s="123" t="s">
        <v>66</v>
      </c>
      <c r="C66" s="82">
        <v>49246</v>
      </c>
      <c r="D66" s="82">
        <v>54293</v>
      </c>
      <c r="E66" s="82">
        <v>52299</v>
      </c>
      <c r="F66" s="30">
        <f aca="true" t="shared" si="12" ref="F66:F97">E66/$E$90</f>
        <v>0.00420141199062529</v>
      </c>
      <c r="G66" s="16">
        <f aca="true" t="shared" si="13" ref="G66:G89">(E66-C66)/C66</f>
        <v>0.0619948828331235</v>
      </c>
      <c r="H66" s="10">
        <f aca="true" t="shared" si="14" ref="H66:H89">E66-C66</f>
        <v>3053</v>
      </c>
      <c r="I66" s="27">
        <f aca="true" t="shared" si="15" ref="I66:I97">H66/$H$90</f>
        <v>0.0048472397089433395</v>
      </c>
      <c r="J66" s="119">
        <v>53876.77</v>
      </c>
      <c r="K66" s="119">
        <v>54309.76</v>
      </c>
      <c r="L66" s="27">
        <f aca="true" t="shared" si="16" ref="L66:L97">(K66-J66)/J66</f>
        <v>0.008036673319503104</v>
      </c>
      <c r="M66" s="75">
        <f aca="true" t="shared" si="17" ref="M66:M89">K66-J66</f>
        <v>432.99000000000524</v>
      </c>
      <c r="N66" s="3"/>
    </row>
    <row r="67" spans="1:14" ht="15">
      <c r="A67" s="4">
        <v>74</v>
      </c>
      <c r="B67" s="123" t="s">
        <v>67</v>
      </c>
      <c r="C67" s="82">
        <v>15861</v>
      </c>
      <c r="D67" s="82">
        <v>18864</v>
      </c>
      <c r="E67" s="82">
        <v>19513</v>
      </c>
      <c r="F67" s="30">
        <f t="shared" si="12"/>
        <v>0.0015675663430098335</v>
      </c>
      <c r="G67" s="16">
        <f t="shared" si="13"/>
        <v>0.23025029947670386</v>
      </c>
      <c r="H67" s="10">
        <f t="shared" si="14"/>
        <v>3652</v>
      </c>
      <c r="I67" s="27">
        <f t="shared" si="15"/>
        <v>0.005798270362614175</v>
      </c>
      <c r="J67" s="119">
        <v>19776.84</v>
      </c>
      <c r="K67" s="119">
        <v>20341.77</v>
      </c>
      <c r="L67" s="27">
        <f t="shared" si="16"/>
        <v>0.028565230845777195</v>
      </c>
      <c r="M67" s="75">
        <f t="shared" si="17"/>
        <v>564.9300000000003</v>
      </c>
      <c r="N67" s="3"/>
    </row>
    <row r="68" spans="1:14" ht="15">
      <c r="A68" s="4">
        <v>75</v>
      </c>
      <c r="B68" s="123" t="s">
        <v>68</v>
      </c>
      <c r="C68" s="82">
        <v>7658</v>
      </c>
      <c r="D68" s="82">
        <v>6226</v>
      </c>
      <c r="E68" s="82">
        <v>6004</v>
      </c>
      <c r="F68" s="30">
        <f t="shared" si="12"/>
        <v>0.0004823281055414872</v>
      </c>
      <c r="G68" s="16">
        <f t="shared" si="13"/>
        <v>-0.21598328545312093</v>
      </c>
      <c r="H68" s="10">
        <f t="shared" si="14"/>
        <v>-1654</v>
      </c>
      <c r="I68" s="27">
        <f t="shared" si="15"/>
        <v>-0.002626051254042674</v>
      </c>
      <c r="J68" s="119">
        <v>6492.48</v>
      </c>
      <c r="K68" s="119">
        <v>6160.491</v>
      </c>
      <c r="L68" s="27">
        <f t="shared" si="16"/>
        <v>-0.05113438932426432</v>
      </c>
      <c r="M68" s="75">
        <f t="shared" si="17"/>
        <v>-331.9889999999996</v>
      </c>
      <c r="N68" s="3"/>
    </row>
    <row r="69" spans="1:14" ht="15">
      <c r="A69" s="4">
        <v>77</v>
      </c>
      <c r="B69" s="123" t="s">
        <v>69</v>
      </c>
      <c r="C69" s="82">
        <v>29367</v>
      </c>
      <c r="D69" s="82">
        <v>30247</v>
      </c>
      <c r="E69" s="82">
        <v>29780</v>
      </c>
      <c r="F69" s="30">
        <f t="shared" si="12"/>
        <v>0.002392360256999582</v>
      </c>
      <c r="G69" s="16">
        <f t="shared" si="13"/>
        <v>0.014063404501651514</v>
      </c>
      <c r="H69" s="10">
        <f t="shared" si="14"/>
        <v>413</v>
      </c>
      <c r="I69" s="27">
        <f t="shared" si="15"/>
        <v>0.0006557189648848999</v>
      </c>
      <c r="J69" s="119">
        <v>30355.31</v>
      </c>
      <c r="K69" s="119">
        <v>30285.6</v>
      </c>
      <c r="L69" s="27">
        <f t="shared" si="16"/>
        <v>-0.002296468064401344</v>
      </c>
      <c r="M69" s="75">
        <f t="shared" si="17"/>
        <v>-69.71000000000276</v>
      </c>
      <c r="N69" s="3"/>
    </row>
    <row r="70" spans="1:14" ht="15">
      <c r="A70" s="4">
        <v>78</v>
      </c>
      <c r="B70" s="123" t="s">
        <v>70</v>
      </c>
      <c r="C70" s="82">
        <v>15672</v>
      </c>
      <c r="D70" s="82">
        <v>19562</v>
      </c>
      <c r="E70" s="82">
        <v>20688</v>
      </c>
      <c r="F70" s="30">
        <f t="shared" si="12"/>
        <v>0.0016619593350170364</v>
      </c>
      <c r="G70" s="16">
        <f t="shared" si="13"/>
        <v>0.32006125574272587</v>
      </c>
      <c r="H70" s="10">
        <f t="shared" si="14"/>
        <v>5016</v>
      </c>
      <c r="I70" s="27">
        <f t="shared" si="15"/>
        <v>0.007963889413711036</v>
      </c>
      <c r="J70" s="119">
        <v>18726.85</v>
      </c>
      <c r="K70" s="119">
        <v>20141.86</v>
      </c>
      <c r="L70" s="27">
        <f t="shared" si="16"/>
        <v>0.07556049202081515</v>
      </c>
      <c r="M70" s="75">
        <f t="shared" si="17"/>
        <v>1415.010000000002</v>
      </c>
      <c r="N70" s="3"/>
    </row>
    <row r="71" spans="1:14" ht="15">
      <c r="A71" s="4">
        <v>79</v>
      </c>
      <c r="B71" s="123" t="s">
        <v>71</v>
      </c>
      <c r="C71" s="82">
        <v>44882</v>
      </c>
      <c r="D71" s="82">
        <v>46268</v>
      </c>
      <c r="E71" s="82">
        <v>45497</v>
      </c>
      <c r="F71" s="30">
        <f t="shared" si="12"/>
        <v>0.003654976984980187</v>
      </c>
      <c r="G71" s="16">
        <f t="shared" si="13"/>
        <v>0.013702597923443697</v>
      </c>
      <c r="H71" s="10">
        <f t="shared" si="14"/>
        <v>615</v>
      </c>
      <c r="I71" s="27">
        <f t="shared" si="15"/>
        <v>0.0009764338096954321</v>
      </c>
      <c r="J71" s="119">
        <v>50985.95</v>
      </c>
      <c r="K71" s="119">
        <v>50814.45</v>
      </c>
      <c r="L71" s="27">
        <f t="shared" si="16"/>
        <v>-0.0033636717566309935</v>
      </c>
      <c r="M71" s="75">
        <f t="shared" si="17"/>
        <v>-171.5</v>
      </c>
      <c r="N71" s="3"/>
    </row>
    <row r="72" spans="1:14" ht="15">
      <c r="A72" s="4">
        <v>80</v>
      </c>
      <c r="B72" s="123" t="s">
        <v>72</v>
      </c>
      <c r="C72" s="82">
        <v>228706</v>
      </c>
      <c r="D72" s="82">
        <v>240055</v>
      </c>
      <c r="E72" s="82">
        <v>242109</v>
      </c>
      <c r="F72" s="30">
        <f t="shared" si="12"/>
        <v>0.01944969608669952</v>
      </c>
      <c r="G72" s="16">
        <f t="shared" si="13"/>
        <v>0.058603622117478334</v>
      </c>
      <c r="H72" s="10">
        <f t="shared" si="14"/>
        <v>13403</v>
      </c>
      <c r="I72" s="27">
        <f t="shared" si="15"/>
        <v>0.021279906262354268</v>
      </c>
      <c r="J72" s="119">
        <v>241999.4</v>
      </c>
      <c r="K72" s="119">
        <v>243221</v>
      </c>
      <c r="L72" s="27">
        <f t="shared" si="16"/>
        <v>0.005047946399867131</v>
      </c>
      <c r="M72" s="75">
        <f t="shared" si="17"/>
        <v>1221.6000000000058</v>
      </c>
      <c r="N72" s="3"/>
    </row>
    <row r="73" spans="1:14" ht="15">
      <c r="A73" s="4">
        <v>81</v>
      </c>
      <c r="B73" s="123" t="s">
        <v>73</v>
      </c>
      <c r="C73" s="82">
        <v>298880</v>
      </c>
      <c r="D73" s="82">
        <v>365916</v>
      </c>
      <c r="E73" s="82">
        <v>446676</v>
      </c>
      <c r="F73" s="30">
        <f t="shared" si="12"/>
        <v>0.035883475827922943</v>
      </c>
      <c r="G73" s="16">
        <f t="shared" si="13"/>
        <v>0.4944994646680942</v>
      </c>
      <c r="H73" s="10">
        <f t="shared" si="14"/>
        <v>147796</v>
      </c>
      <c r="I73" s="27">
        <f t="shared" si="15"/>
        <v>0.234655302988205</v>
      </c>
      <c r="J73" s="119">
        <v>354565.4</v>
      </c>
      <c r="K73" s="119">
        <v>423105.5</v>
      </c>
      <c r="L73" s="27">
        <f t="shared" si="16"/>
        <v>0.19330735599130647</v>
      </c>
      <c r="M73" s="75">
        <f t="shared" si="17"/>
        <v>68540.09999999998</v>
      </c>
      <c r="N73" s="3"/>
    </row>
    <row r="74" spans="1:14" ht="15">
      <c r="A74" s="4">
        <v>82</v>
      </c>
      <c r="B74" s="123" t="s">
        <v>74</v>
      </c>
      <c r="C74" s="82">
        <v>294780</v>
      </c>
      <c r="D74" s="82">
        <v>329048</v>
      </c>
      <c r="E74" s="82">
        <v>337166</v>
      </c>
      <c r="F74" s="30">
        <f t="shared" si="12"/>
        <v>0.02708604897285161</v>
      </c>
      <c r="G74" s="16">
        <f t="shared" si="13"/>
        <v>0.1437885880995997</v>
      </c>
      <c r="H74" s="10">
        <f t="shared" si="14"/>
        <v>42386</v>
      </c>
      <c r="I74" s="27">
        <f t="shared" si="15"/>
        <v>0.06729613570365948</v>
      </c>
      <c r="J74" s="119">
        <v>334039.3</v>
      </c>
      <c r="K74" s="119">
        <v>343487.1</v>
      </c>
      <c r="L74" s="27">
        <f t="shared" si="16"/>
        <v>0.02828349837878354</v>
      </c>
      <c r="M74" s="75">
        <f t="shared" si="17"/>
        <v>9447.799999999988</v>
      </c>
      <c r="N74" s="3"/>
    </row>
    <row r="75" spans="1:14" ht="15">
      <c r="A75" s="4">
        <v>84</v>
      </c>
      <c r="B75" s="123" t="s">
        <v>75</v>
      </c>
      <c r="C75" s="82">
        <v>10062</v>
      </c>
      <c r="D75" s="82">
        <v>8696</v>
      </c>
      <c r="E75" s="82">
        <v>8401</v>
      </c>
      <c r="F75" s="30">
        <f t="shared" si="12"/>
        <v>0.0006748898092361816</v>
      </c>
      <c r="G75" s="16">
        <f t="shared" si="13"/>
        <v>-0.16507652554164182</v>
      </c>
      <c r="H75" s="10">
        <f t="shared" si="14"/>
        <v>-1661</v>
      </c>
      <c r="I75" s="27">
        <f t="shared" si="15"/>
        <v>-0.0026371651348034352</v>
      </c>
      <c r="J75" s="119">
        <v>8925.598</v>
      </c>
      <c r="K75" s="119">
        <v>8445.884</v>
      </c>
      <c r="L75" s="27">
        <f t="shared" si="16"/>
        <v>-0.05374586666349974</v>
      </c>
      <c r="M75" s="75">
        <f t="shared" si="17"/>
        <v>-479.71399999999994</v>
      </c>
      <c r="N75" s="3"/>
    </row>
    <row r="76" spans="1:14" ht="15">
      <c r="A76" s="4">
        <v>85</v>
      </c>
      <c r="B76" s="123" t="s">
        <v>76</v>
      </c>
      <c r="C76" s="82">
        <v>489697</v>
      </c>
      <c r="D76" s="82">
        <v>502169</v>
      </c>
      <c r="E76" s="82">
        <v>495219</v>
      </c>
      <c r="F76" s="30">
        <f t="shared" si="12"/>
        <v>0.039783151581970315</v>
      </c>
      <c r="G76" s="16">
        <f t="shared" si="13"/>
        <v>0.011276360688344016</v>
      </c>
      <c r="H76" s="10">
        <f t="shared" si="14"/>
        <v>5522</v>
      </c>
      <c r="I76" s="27">
        <f t="shared" si="15"/>
        <v>0.008767264222988904</v>
      </c>
      <c r="J76" s="119">
        <v>510250.8</v>
      </c>
      <c r="K76" s="119">
        <v>509820.6</v>
      </c>
      <c r="L76" s="27">
        <f t="shared" si="16"/>
        <v>-0.0008431147976642303</v>
      </c>
      <c r="M76" s="75">
        <f t="shared" si="17"/>
        <v>-430.20000000001164</v>
      </c>
      <c r="N76" s="3"/>
    </row>
    <row r="77" spans="1:14" ht="15">
      <c r="A77" s="4">
        <v>86</v>
      </c>
      <c r="B77" s="123" t="s">
        <v>77</v>
      </c>
      <c r="C77" s="82">
        <v>250891</v>
      </c>
      <c r="D77" s="82">
        <v>238597</v>
      </c>
      <c r="E77" s="82">
        <v>238587</v>
      </c>
      <c r="F77" s="30">
        <f t="shared" si="12"/>
        <v>0.01916675811406176</v>
      </c>
      <c r="G77" s="16">
        <f t="shared" si="13"/>
        <v>-0.04904121710224759</v>
      </c>
      <c r="H77" s="10">
        <f t="shared" si="14"/>
        <v>-12304</v>
      </c>
      <c r="I77" s="27">
        <f t="shared" si="15"/>
        <v>-0.019535026982914788</v>
      </c>
      <c r="J77" s="119">
        <v>244082.3</v>
      </c>
      <c r="K77" s="119">
        <v>242751.4</v>
      </c>
      <c r="L77" s="27">
        <f t="shared" si="16"/>
        <v>-0.0054526690382710845</v>
      </c>
      <c r="M77" s="75">
        <f t="shared" si="17"/>
        <v>-1330.8999999999942</v>
      </c>
      <c r="N77" s="3"/>
    </row>
    <row r="78" spans="1:14" ht="15">
      <c r="A78" s="4">
        <v>87</v>
      </c>
      <c r="B78" s="123" t="s">
        <v>78</v>
      </c>
      <c r="C78" s="82">
        <v>19668</v>
      </c>
      <c r="D78" s="82">
        <v>17846</v>
      </c>
      <c r="E78" s="82">
        <v>19349</v>
      </c>
      <c r="F78" s="30">
        <f t="shared" si="12"/>
        <v>0.0015543914913594664</v>
      </c>
      <c r="G78" s="16">
        <f t="shared" si="13"/>
        <v>-0.01621923937360179</v>
      </c>
      <c r="H78" s="10">
        <f t="shared" si="14"/>
        <v>-319</v>
      </c>
      <c r="I78" s="27">
        <f t="shared" si="15"/>
        <v>-0.0005064754232403948</v>
      </c>
      <c r="J78" s="119">
        <v>18447.41</v>
      </c>
      <c r="K78" s="119">
        <v>19127.63</v>
      </c>
      <c r="L78" s="27">
        <f t="shared" si="16"/>
        <v>0.03687346895851511</v>
      </c>
      <c r="M78" s="75">
        <f t="shared" si="17"/>
        <v>680.2200000000012</v>
      </c>
      <c r="N78" s="3"/>
    </row>
    <row r="79" spans="1:14" ht="15">
      <c r="A79" s="4">
        <v>88</v>
      </c>
      <c r="B79" s="123" t="s">
        <v>79</v>
      </c>
      <c r="C79" s="82">
        <v>30116</v>
      </c>
      <c r="D79" s="82">
        <v>32426</v>
      </c>
      <c r="E79" s="82">
        <v>34121</v>
      </c>
      <c r="F79" s="30">
        <f t="shared" si="12"/>
        <v>0.0027410921534278955</v>
      </c>
      <c r="G79" s="16">
        <f t="shared" si="13"/>
        <v>0.13298578828529686</v>
      </c>
      <c r="H79" s="10">
        <f t="shared" si="14"/>
        <v>4005</v>
      </c>
      <c r="I79" s="27">
        <f t="shared" si="15"/>
        <v>0.006358727492406838</v>
      </c>
      <c r="J79" s="119">
        <v>32125.04</v>
      </c>
      <c r="K79" s="119">
        <v>33336.94</v>
      </c>
      <c r="L79" s="27">
        <f t="shared" si="16"/>
        <v>0.03772446664657854</v>
      </c>
      <c r="M79" s="75">
        <f t="shared" si="17"/>
        <v>1211.9000000000015</v>
      </c>
      <c r="N79" s="3"/>
    </row>
    <row r="80" spans="1:14" ht="15">
      <c r="A80" s="4">
        <v>90</v>
      </c>
      <c r="B80" s="123" t="s">
        <v>80</v>
      </c>
      <c r="C80" s="82">
        <v>10591</v>
      </c>
      <c r="D80" s="82">
        <v>11229</v>
      </c>
      <c r="E80" s="82">
        <v>11050</v>
      </c>
      <c r="F80" s="30">
        <f t="shared" si="12"/>
        <v>0.0008876957971741228</v>
      </c>
      <c r="G80" s="16">
        <f t="shared" si="13"/>
        <v>0.04333868378812199</v>
      </c>
      <c r="H80" s="10">
        <f t="shared" si="14"/>
        <v>459</v>
      </c>
      <c r="I80" s="27">
        <f t="shared" si="15"/>
        <v>0.0007287530384556152</v>
      </c>
      <c r="J80" s="119">
        <v>11608</v>
      </c>
      <c r="K80" s="119">
        <v>11711.26</v>
      </c>
      <c r="L80" s="27">
        <f t="shared" si="16"/>
        <v>0.008895589248793955</v>
      </c>
      <c r="M80" s="75">
        <f t="shared" si="17"/>
        <v>103.26000000000022</v>
      </c>
      <c r="N80" s="3"/>
    </row>
    <row r="81" spans="1:14" ht="15">
      <c r="A81" s="4">
        <v>91</v>
      </c>
      <c r="B81" s="123" t="s">
        <v>81</v>
      </c>
      <c r="C81" s="82">
        <v>1770</v>
      </c>
      <c r="D81" s="82">
        <v>2336</v>
      </c>
      <c r="E81" s="82">
        <v>2172</v>
      </c>
      <c r="F81" s="30">
        <f t="shared" si="12"/>
        <v>0.000174486449906081</v>
      </c>
      <c r="G81" s="16">
        <f t="shared" si="13"/>
        <v>0.2271186440677966</v>
      </c>
      <c r="H81" s="10">
        <f t="shared" si="14"/>
        <v>402</v>
      </c>
      <c r="I81" s="27">
        <f t="shared" si="15"/>
        <v>0.0006382542951179897</v>
      </c>
      <c r="J81" s="132">
        <v>2289.473</v>
      </c>
      <c r="K81" s="132">
        <v>2381.409</v>
      </c>
      <c r="L81" s="27">
        <f t="shared" si="16"/>
        <v>0.0401559660236221</v>
      </c>
      <c r="M81" s="75">
        <f t="shared" si="17"/>
        <v>91.93600000000015</v>
      </c>
      <c r="N81" s="3"/>
    </row>
    <row r="82" spans="1:14" ht="15">
      <c r="A82" s="4">
        <v>92</v>
      </c>
      <c r="B82" s="123" t="s">
        <v>82</v>
      </c>
      <c r="C82" s="82">
        <v>12794</v>
      </c>
      <c r="D82" s="82">
        <v>12365</v>
      </c>
      <c r="E82" s="82">
        <v>11890</v>
      </c>
      <c r="F82" s="30">
        <f t="shared" si="12"/>
        <v>0.0009551767446516127</v>
      </c>
      <c r="G82" s="16">
        <f t="shared" si="13"/>
        <v>-0.07065812099421603</v>
      </c>
      <c r="H82" s="10">
        <f t="shared" si="14"/>
        <v>-904</v>
      </c>
      <c r="I82" s="27">
        <f t="shared" si="15"/>
        <v>-0.0014352783153897082</v>
      </c>
      <c r="J82" s="119">
        <v>12748.37</v>
      </c>
      <c r="K82" s="119">
        <v>12326.2</v>
      </c>
      <c r="L82" s="27">
        <f t="shared" si="16"/>
        <v>-0.03311560615200218</v>
      </c>
      <c r="M82" s="75">
        <f t="shared" si="17"/>
        <v>-422.1700000000001</v>
      </c>
      <c r="N82" s="3"/>
    </row>
    <row r="83" spans="1:14" ht="15">
      <c r="A83" s="4">
        <v>93</v>
      </c>
      <c r="B83" s="123" t="s">
        <v>83</v>
      </c>
      <c r="C83" s="82">
        <v>50125</v>
      </c>
      <c r="D83" s="82">
        <v>54607</v>
      </c>
      <c r="E83" s="82">
        <v>54290</v>
      </c>
      <c r="F83" s="30">
        <f t="shared" si="12"/>
        <v>0.004361357903039197</v>
      </c>
      <c r="G83" s="16">
        <f t="shared" si="13"/>
        <v>0.08309226932668329</v>
      </c>
      <c r="H83" s="10">
        <f t="shared" si="14"/>
        <v>4165</v>
      </c>
      <c r="I83" s="27">
        <f t="shared" si="15"/>
        <v>0.006612759052652804</v>
      </c>
      <c r="J83" s="119">
        <v>56076.22</v>
      </c>
      <c r="K83" s="119">
        <v>55725.01</v>
      </c>
      <c r="L83" s="27">
        <f t="shared" si="16"/>
        <v>-0.006263082640021012</v>
      </c>
      <c r="M83" s="75">
        <f t="shared" si="17"/>
        <v>-351.2099999999991</v>
      </c>
      <c r="N83" s="3"/>
    </row>
    <row r="84" spans="1:14" ht="15">
      <c r="A84" s="4">
        <v>94</v>
      </c>
      <c r="B84" s="123" t="s">
        <v>84</v>
      </c>
      <c r="C84" s="82">
        <v>37096</v>
      </c>
      <c r="D84" s="82">
        <v>36291</v>
      </c>
      <c r="E84" s="82">
        <v>36325</v>
      </c>
      <c r="F84" s="30">
        <f t="shared" si="12"/>
        <v>0.002918149306095024</v>
      </c>
      <c r="G84" s="16">
        <f t="shared" si="13"/>
        <v>-0.020783912012076775</v>
      </c>
      <c r="H84" s="10">
        <f t="shared" si="14"/>
        <v>-771</v>
      </c>
      <c r="I84" s="27">
        <f t="shared" si="15"/>
        <v>-0.001224114580935249</v>
      </c>
      <c r="J84" s="119">
        <v>36202.87</v>
      </c>
      <c r="K84" s="119">
        <v>36897.74</v>
      </c>
      <c r="L84" s="27">
        <f t="shared" si="16"/>
        <v>0.01919378215042054</v>
      </c>
      <c r="M84" s="75">
        <f t="shared" si="17"/>
        <v>694.8699999999953</v>
      </c>
      <c r="N84" s="3"/>
    </row>
    <row r="85" spans="1:14" ht="15">
      <c r="A85" s="4">
        <v>95</v>
      </c>
      <c r="B85" s="123" t="s">
        <v>85</v>
      </c>
      <c r="C85" s="82">
        <v>70779</v>
      </c>
      <c r="D85" s="82">
        <v>71670</v>
      </c>
      <c r="E85" s="82">
        <v>70048</v>
      </c>
      <c r="F85" s="30">
        <f t="shared" si="12"/>
        <v>0.005627268343932394</v>
      </c>
      <c r="G85" s="16">
        <f t="shared" si="13"/>
        <v>-0.01032792212379378</v>
      </c>
      <c r="H85" s="10">
        <f t="shared" si="14"/>
        <v>-731</v>
      </c>
      <c r="I85" s="27">
        <f t="shared" si="15"/>
        <v>-0.0011606066908737575</v>
      </c>
      <c r="J85" s="119">
        <v>71747.03</v>
      </c>
      <c r="K85" s="119">
        <v>70615.03</v>
      </c>
      <c r="L85" s="27">
        <f t="shared" si="16"/>
        <v>-0.01577765658034904</v>
      </c>
      <c r="M85" s="75">
        <f t="shared" si="17"/>
        <v>-1132</v>
      </c>
      <c r="N85" s="3"/>
    </row>
    <row r="86" spans="1:14" ht="15">
      <c r="A86" s="4">
        <v>96</v>
      </c>
      <c r="B86" s="123" t="s">
        <v>86</v>
      </c>
      <c r="C86" s="82">
        <v>311870</v>
      </c>
      <c r="D86" s="82">
        <v>255933</v>
      </c>
      <c r="E86" s="82">
        <v>215509</v>
      </c>
      <c r="F86" s="30">
        <f t="shared" si="12"/>
        <v>0.017312799416579008</v>
      </c>
      <c r="G86" s="16">
        <f t="shared" si="13"/>
        <v>-0.3089780998492962</v>
      </c>
      <c r="H86" s="10">
        <f t="shared" si="14"/>
        <v>-96361</v>
      </c>
      <c r="I86" s="27">
        <f t="shared" si="15"/>
        <v>-0.1529920948553846</v>
      </c>
      <c r="J86" s="119">
        <v>251556.3</v>
      </c>
      <c r="K86" s="119">
        <v>211715.5</v>
      </c>
      <c r="L86" s="27">
        <f t="shared" si="16"/>
        <v>-0.158377269819917</v>
      </c>
      <c r="M86" s="75">
        <f t="shared" si="17"/>
        <v>-39840.79999999999</v>
      </c>
      <c r="N86" s="3"/>
    </row>
    <row r="87" spans="1:14" ht="15">
      <c r="A87" s="4">
        <v>97</v>
      </c>
      <c r="B87" s="123" t="s">
        <v>87</v>
      </c>
      <c r="C87" s="82">
        <v>12109</v>
      </c>
      <c r="D87" s="82">
        <v>20860</v>
      </c>
      <c r="E87" s="82">
        <v>22654</v>
      </c>
      <c r="F87" s="30">
        <f t="shared" si="12"/>
        <v>0.0018198968858988758</v>
      </c>
      <c r="G87" s="16">
        <f t="shared" si="13"/>
        <v>0.870839871170204</v>
      </c>
      <c r="H87" s="10">
        <f t="shared" si="14"/>
        <v>10545</v>
      </c>
      <c r="I87" s="27">
        <f t="shared" si="15"/>
        <v>0.0167422675174607</v>
      </c>
      <c r="J87" s="119">
        <v>21783.26</v>
      </c>
      <c r="K87" s="119">
        <v>22362.11</v>
      </c>
      <c r="L87" s="27">
        <f t="shared" si="16"/>
        <v>0.026573157553093623</v>
      </c>
      <c r="M87" s="75">
        <f t="shared" si="17"/>
        <v>578.8500000000022</v>
      </c>
      <c r="N87" s="3"/>
    </row>
    <row r="88" spans="1:14" ht="15">
      <c r="A88" s="4">
        <v>98</v>
      </c>
      <c r="B88" s="123" t="s">
        <v>88</v>
      </c>
      <c r="C88" s="82">
        <v>1967</v>
      </c>
      <c r="D88" s="82">
        <v>1860</v>
      </c>
      <c r="E88" s="82">
        <v>1950</v>
      </c>
      <c r="F88" s="30">
        <f t="shared" si="12"/>
        <v>0.0001566521995013158</v>
      </c>
      <c r="G88" s="16">
        <f t="shared" si="13"/>
        <v>-0.00864260294865277</v>
      </c>
      <c r="H88" s="10">
        <f t="shared" si="14"/>
        <v>-17</v>
      </c>
      <c r="I88" s="27">
        <f t="shared" si="15"/>
        <v>-2.6990853276133894E-05</v>
      </c>
      <c r="J88" s="119">
        <v>1850.254</v>
      </c>
      <c r="K88" s="119">
        <v>1954.169</v>
      </c>
      <c r="L88" s="27">
        <f t="shared" si="16"/>
        <v>0.05616255930266882</v>
      </c>
      <c r="M88" s="75">
        <f t="shared" si="17"/>
        <v>103.91500000000019</v>
      </c>
      <c r="N88" s="3"/>
    </row>
    <row r="89" spans="1:14" ht="15.75" thickBot="1">
      <c r="A89" s="5">
        <v>99</v>
      </c>
      <c r="B89" s="124" t="s">
        <v>89</v>
      </c>
      <c r="C89" s="83">
        <v>3602</v>
      </c>
      <c r="D89" s="83">
        <v>3631</v>
      </c>
      <c r="E89" s="83">
        <v>3720</v>
      </c>
      <c r="F89" s="30">
        <f t="shared" si="12"/>
        <v>0.0002988441959717409</v>
      </c>
      <c r="G89" s="16">
        <f t="shared" si="13"/>
        <v>0.032759578012215435</v>
      </c>
      <c r="H89" s="10">
        <f t="shared" si="14"/>
        <v>118</v>
      </c>
      <c r="I89" s="27">
        <f t="shared" si="15"/>
        <v>0.00018734827568139996</v>
      </c>
      <c r="J89" s="119">
        <v>3647.579</v>
      </c>
      <c r="K89" s="119">
        <v>3653.047</v>
      </c>
      <c r="L89" s="27">
        <f t="shared" si="16"/>
        <v>0.0014990765107485943</v>
      </c>
      <c r="M89" s="75">
        <f t="shared" si="17"/>
        <v>5.467999999999847</v>
      </c>
      <c r="N89" s="3"/>
    </row>
    <row r="90" spans="1:14" s="49" customFormat="1" ht="15.75" thickBot="1">
      <c r="A90" s="186" t="s">
        <v>90</v>
      </c>
      <c r="B90" s="187"/>
      <c r="C90" s="90">
        <v>11818115</v>
      </c>
      <c r="D90" s="90">
        <v>12484113</v>
      </c>
      <c r="E90" s="90">
        <v>12447958</v>
      </c>
      <c r="F90" s="101">
        <f>E90/$E$90</f>
        <v>1</v>
      </c>
      <c r="G90" s="102">
        <f>(E90-C90)/C90</f>
        <v>0.05329470901239326</v>
      </c>
      <c r="H90" s="77">
        <f>E90-C90</f>
        <v>629843</v>
      </c>
      <c r="I90" s="103">
        <f>H90/$H$90</f>
        <v>1</v>
      </c>
      <c r="J90" s="41">
        <v>12591522</v>
      </c>
      <c r="K90" s="41">
        <v>12648213</v>
      </c>
      <c r="L90" s="103">
        <f>(K90-J90)/J90</f>
        <v>0.004502315129179777</v>
      </c>
      <c r="M90" s="76">
        <f>K90-J90</f>
        <v>56691</v>
      </c>
      <c r="N90" s="104"/>
    </row>
    <row r="91" spans="5:13" ht="15">
      <c r="E91" s="3"/>
      <c r="J91" s="71"/>
      <c r="K91" s="71"/>
      <c r="M91" s="95"/>
    </row>
    <row r="92" ht="15">
      <c r="D92" s="3"/>
    </row>
    <row r="93" ht="15.75" thickBot="1"/>
    <row r="94" ht="15.75" thickBot="1">
      <c r="F94" s="94"/>
    </row>
  </sheetData>
  <sheetProtection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Q78"/>
  <sheetViews>
    <sheetView zoomScalePageLayoutView="0" workbookViewId="0" topLeftCell="K1">
      <pane ySplit="1" topLeftCell="A2" activePane="bottomLeft" state="frozen"/>
      <selection pane="topLeft" activeCell="A1" sqref="A1"/>
      <selection pane="bottomLeft" activeCell="P17" sqref="P17"/>
    </sheetView>
  </sheetViews>
  <sheetFormatPr defaultColWidth="8.8515625" defaultRowHeight="15"/>
  <cols>
    <col min="1" max="1" width="17.28125" style="0" bestFit="1" customWidth="1"/>
    <col min="2" max="2" width="34.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17.8515625" style="0" customWidth="1"/>
    <col min="7" max="7" width="28.421875" style="0" customWidth="1"/>
    <col min="8" max="8" width="26.7109375" style="0" customWidth="1"/>
    <col min="9" max="9" width="22.00390625" style="0" customWidth="1"/>
    <col min="10" max="11" width="21.28125" style="0" bestFit="1" customWidth="1"/>
    <col min="12" max="12" width="30.00390625" style="0" customWidth="1"/>
    <col min="13" max="13" width="30.421875" style="0" customWidth="1"/>
    <col min="14" max="15" width="8.8515625" style="0" customWidth="1"/>
    <col min="16" max="16" width="32.7109375" style="0" bestFit="1" customWidth="1"/>
  </cols>
  <sheetData>
    <row r="1" spans="1:15" ht="45.75" thickBot="1">
      <c r="A1" s="17" t="s">
        <v>1</v>
      </c>
      <c r="B1" s="17" t="s">
        <v>91</v>
      </c>
      <c r="C1" s="21">
        <v>41275</v>
      </c>
      <c r="D1" s="57">
        <v>41609</v>
      </c>
      <c r="E1" s="57">
        <v>41640</v>
      </c>
      <c r="F1" s="100" t="s">
        <v>268</v>
      </c>
      <c r="G1" s="100" t="s">
        <v>269</v>
      </c>
      <c r="H1" s="14" t="s">
        <v>270</v>
      </c>
      <c r="I1" s="14" t="s">
        <v>271</v>
      </c>
      <c r="J1" s="133" t="s">
        <v>266</v>
      </c>
      <c r="K1" s="55" t="s">
        <v>272</v>
      </c>
      <c r="L1" s="134" t="s">
        <v>273</v>
      </c>
      <c r="M1" s="14" t="s">
        <v>275</v>
      </c>
      <c r="O1" s="48"/>
    </row>
    <row r="2" spans="1:17" ht="15">
      <c r="A2" s="4">
        <v>10</v>
      </c>
      <c r="B2" s="7" t="s">
        <v>10</v>
      </c>
      <c r="C2" s="117">
        <v>402450</v>
      </c>
      <c r="D2" s="117">
        <v>417671</v>
      </c>
      <c r="E2" s="117">
        <v>414404</v>
      </c>
      <c r="F2" s="29">
        <f aca="true" t="shared" si="0" ref="F2:F25">E2/$E$26</f>
        <v>0.11967019397704341</v>
      </c>
      <c r="G2" s="15">
        <f aca="true" t="shared" si="1" ref="G2:G25">(E2-C2)/C2</f>
        <v>0.029703068704186854</v>
      </c>
      <c r="H2" s="8">
        <f aca="true" t="shared" si="2" ref="H2:H25">E2-C2</f>
        <v>11954</v>
      </c>
      <c r="I2" s="33">
        <f aca="true" t="shared" si="3" ref="I2:I25">H2/$H$26</f>
        <v>0.09610329053679242</v>
      </c>
      <c r="J2" s="135">
        <v>414595.8</v>
      </c>
      <c r="K2" s="135">
        <v>416658.6</v>
      </c>
      <c r="L2" s="33">
        <f aca="true" t="shared" si="4" ref="L2:L25">(K2-J2)/J2</f>
        <v>0.004975448376466882</v>
      </c>
      <c r="M2" s="74">
        <f aca="true" t="shared" si="5" ref="M2:M25">K2-J2</f>
        <v>2062.7999999999884</v>
      </c>
      <c r="O2" s="61"/>
      <c r="P2" s="112"/>
      <c r="Q2" s="61"/>
    </row>
    <row r="3" spans="1:17" ht="15">
      <c r="A3" s="4">
        <v>11</v>
      </c>
      <c r="B3" s="7" t="s">
        <v>11</v>
      </c>
      <c r="C3" s="117">
        <v>12849</v>
      </c>
      <c r="D3" s="117">
        <v>13727</v>
      </c>
      <c r="E3" s="117">
        <v>13981</v>
      </c>
      <c r="F3" s="30">
        <f t="shared" si="0"/>
        <v>0.004037386178688053</v>
      </c>
      <c r="G3" s="16">
        <f t="shared" si="1"/>
        <v>0.08810024126391158</v>
      </c>
      <c r="H3" s="10">
        <f t="shared" si="2"/>
        <v>1132</v>
      </c>
      <c r="I3" s="27">
        <f t="shared" si="3"/>
        <v>0.00910062948700427</v>
      </c>
      <c r="J3" s="136">
        <v>14292.86</v>
      </c>
      <c r="K3" s="136">
        <v>14490.13</v>
      </c>
      <c r="L3" s="27">
        <f t="shared" si="4"/>
        <v>0.013801996241479915</v>
      </c>
      <c r="M3" s="75">
        <f t="shared" si="5"/>
        <v>197.26999999999862</v>
      </c>
      <c r="O3" s="61"/>
      <c r="P3" s="112"/>
      <c r="Q3" s="61"/>
    </row>
    <row r="4" spans="1:17" ht="15">
      <c r="A4" s="4">
        <v>12</v>
      </c>
      <c r="B4" s="7" t="s">
        <v>12</v>
      </c>
      <c r="C4" s="117">
        <v>4498</v>
      </c>
      <c r="D4" s="117">
        <v>3216</v>
      </c>
      <c r="E4" s="117">
        <v>3020</v>
      </c>
      <c r="F4" s="30">
        <f t="shared" si="0"/>
        <v>0.0008721054473669924</v>
      </c>
      <c r="G4" s="16">
        <f t="shared" si="1"/>
        <v>-0.3285904846598488</v>
      </c>
      <c r="H4" s="10">
        <f t="shared" si="2"/>
        <v>-1478</v>
      </c>
      <c r="I4" s="27">
        <f t="shared" si="3"/>
        <v>-0.01188227065529356</v>
      </c>
      <c r="J4" s="136">
        <v>3132.212</v>
      </c>
      <c r="K4" s="136">
        <v>3206.159</v>
      </c>
      <c r="L4" s="27">
        <f t="shared" si="4"/>
        <v>0.023608555231893664</v>
      </c>
      <c r="M4" s="75">
        <f t="shared" si="5"/>
        <v>73.94700000000012</v>
      </c>
      <c r="O4" s="61"/>
      <c r="P4" s="112"/>
      <c r="Q4" s="61"/>
    </row>
    <row r="5" spans="1:17" ht="15">
      <c r="A5" s="4">
        <v>13</v>
      </c>
      <c r="B5" s="7" t="s">
        <v>13</v>
      </c>
      <c r="C5" s="117">
        <v>437194</v>
      </c>
      <c r="D5" s="117">
        <v>441357</v>
      </c>
      <c r="E5" s="117">
        <v>439580</v>
      </c>
      <c r="F5" s="30">
        <f t="shared" si="0"/>
        <v>0.12694043462039156</v>
      </c>
      <c r="G5" s="16">
        <f t="shared" si="1"/>
        <v>0.005457531439132284</v>
      </c>
      <c r="H5" s="10">
        <f t="shared" si="2"/>
        <v>2386</v>
      </c>
      <c r="I5" s="27">
        <f t="shared" si="3"/>
        <v>0.019182068865717477</v>
      </c>
      <c r="J5" s="136">
        <v>438914.8</v>
      </c>
      <c r="K5" s="136">
        <v>437190</v>
      </c>
      <c r="L5" s="27">
        <f t="shared" si="4"/>
        <v>-0.003929692049573148</v>
      </c>
      <c r="M5" s="75">
        <f t="shared" si="5"/>
        <v>-1724.7999999999884</v>
      </c>
      <c r="O5" s="61"/>
      <c r="P5" s="112"/>
      <c r="Q5" s="61"/>
    </row>
    <row r="6" spans="1:17" ht="15">
      <c r="A6" s="4">
        <v>14</v>
      </c>
      <c r="B6" s="7" t="s">
        <v>14</v>
      </c>
      <c r="C6" s="117">
        <v>455165</v>
      </c>
      <c r="D6" s="117">
        <v>477139</v>
      </c>
      <c r="E6" s="117">
        <v>484140</v>
      </c>
      <c r="F6" s="30">
        <f t="shared" si="0"/>
        <v>0.13980832161862772</v>
      </c>
      <c r="G6" s="16">
        <f t="shared" si="1"/>
        <v>0.0636582338272934</v>
      </c>
      <c r="H6" s="10">
        <f t="shared" si="2"/>
        <v>28975</v>
      </c>
      <c r="I6" s="27">
        <f t="shared" si="3"/>
        <v>0.2329423492808734</v>
      </c>
      <c r="J6" s="136">
        <v>478813.8</v>
      </c>
      <c r="K6" s="136">
        <v>483681.9</v>
      </c>
      <c r="L6" s="27">
        <f t="shared" si="4"/>
        <v>0.010167000199242451</v>
      </c>
      <c r="M6" s="75">
        <f t="shared" si="5"/>
        <v>4868.100000000035</v>
      </c>
      <c r="O6" s="61"/>
      <c r="P6" s="112"/>
      <c r="Q6" s="61"/>
    </row>
    <row r="7" spans="1:17" ht="15">
      <c r="A7" s="4">
        <v>15</v>
      </c>
      <c r="B7" s="7" t="s">
        <v>15</v>
      </c>
      <c r="C7" s="117">
        <v>61320</v>
      </c>
      <c r="D7" s="117">
        <v>65813</v>
      </c>
      <c r="E7" s="117">
        <v>66009</v>
      </c>
      <c r="F7" s="30">
        <f t="shared" si="0"/>
        <v>0.019061857111009203</v>
      </c>
      <c r="G7" s="16">
        <f t="shared" si="1"/>
        <v>0.07646771037181996</v>
      </c>
      <c r="H7" s="10">
        <f t="shared" si="2"/>
        <v>4689</v>
      </c>
      <c r="I7" s="27">
        <f t="shared" si="3"/>
        <v>0.0376968654280592</v>
      </c>
      <c r="J7" s="136">
        <v>66170.35</v>
      </c>
      <c r="K7" s="136">
        <v>66404.93</v>
      </c>
      <c r="L7" s="27">
        <f t="shared" si="4"/>
        <v>0.0035450923260944996</v>
      </c>
      <c r="M7" s="75">
        <f t="shared" si="5"/>
        <v>234.5799999999872</v>
      </c>
      <c r="O7" s="61"/>
      <c r="P7" s="112"/>
      <c r="Q7" s="61"/>
    </row>
    <row r="8" spans="1:17" ht="15">
      <c r="A8" s="4">
        <v>16</v>
      </c>
      <c r="B8" s="7" t="s">
        <v>16</v>
      </c>
      <c r="C8" s="117">
        <v>64340</v>
      </c>
      <c r="D8" s="117">
        <v>71385</v>
      </c>
      <c r="E8" s="117">
        <v>69547</v>
      </c>
      <c r="F8" s="30">
        <f t="shared" si="0"/>
        <v>0.02008354885696431</v>
      </c>
      <c r="G8" s="16">
        <f t="shared" si="1"/>
        <v>0.08092943736400374</v>
      </c>
      <c r="H8" s="10">
        <f t="shared" si="2"/>
        <v>5207</v>
      </c>
      <c r="I8" s="27">
        <f t="shared" si="3"/>
        <v>0.041861287755151265</v>
      </c>
      <c r="J8" s="136">
        <v>70560.15</v>
      </c>
      <c r="K8" s="136">
        <v>70262.49</v>
      </c>
      <c r="L8" s="27">
        <f t="shared" si="4"/>
        <v>-0.004218528447005696</v>
      </c>
      <c r="M8" s="75">
        <f t="shared" si="5"/>
        <v>-297.65999999998894</v>
      </c>
      <c r="O8" s="61"/>
      <c r="P8" s="112"/>
      <c r="Q8" s="61"/>
    </row>
    <row r="9" spans="1:17" ht="15">
      <c r="A9" s="4">
        <v>17</v>
      </c>
      <c r="B9" s="7" t="s">
        <v>17</v>
      </c>
      <c r="C9" s="117">
        <v>41522</v>
      </c>
      <c r="D9" s="117">
        <v>45433</v>
      </c>
      <c r="E9" s="117">
        <v>46852</v>
      </c>
      <c r="F9" s="30">
        <f t="shared" si="0"/>
        <v>0.013529763052992824</v>
      </c>
      <c r="G9" s="16">
        <f t="shared" si="1"/>
        <v>0.12836568566061365</v>
      </c>
      <c r="H9" s="10">
        <f t="shared" si="2"/>
        <v>5330</v>
      </c>
      <c r="I9" s="27">
        <f t="shared" si="3"/>
        <v>0.04285013707220208</v>
      </c>
      <c r="J9" s="136">
        <v>45798.46</v>
      </c>
      <c r="K9" s="136">
        <v>46601.88</v>
      </c>
      <c r="L9" s="27">
        <f t="shared" si="4"/>
        <v>0.017542511254745208</v>
      </c>
      <c r="M9" s="75">
        <f t="shared" si="5"/>
        <v>803.4199999999983</v>
      </c>
      <c r="O9" s="61"/>
      <c r="P9" s="112"/>
      <c r="Q9" s="61"/>
    </row>
    <row r="10" spans="1:17" ht="15">
      <c r="A10" s="4">
        <v>18</v>
      </c>
      <c r="B10" s="7" t="s">
        <v>18</v>
      </c>
      <c r="C10" s="117">
        <v>68595</v>
      </c>
      <c r="D10" s="117">
        <v>69045</v>
      </c>
      <c r="E10" s="117">
        <v>67527</v>
      </c>
      <c r="F10" s="30">
        <f t="shared" si="0"/>
        <v>0.01950022004779831</v>
      </c>
      <c r="G10" s="16">
        <f t="shared" si="1"/>
        <v>-0.015569647933522852</v>
      </c>
      <c r="H10" s="10">
        <f t="shared" si="2"/>
        <v>-1068</v>
      </c>
      <c r="I10" s="27">
        <f t="shared" si="3"/>
        <v>-0.008586106265124169</v>
      </c>
      <c r="J10" s="136">
        <v>68781.91</v>
      </c>
      <c r="K10" s="136">
        <v>68095.75</v>
      </c>
      <c r="L10" s="27">
        <f t="shared" si="4"/>
        <v>-0.009975878832094128</v>
      </c>
      <c r="M10" s="75">
        <f t="shared" si="5"/>
        <v>-686.1600000000035</v>
      </c>
      <c r="O10" s="61"/>
      <c r="P10" s="112"/>
      <c r="Q10" s="61"/>
    </row>
    <row r="11" spans="1:17" ht="15">
      <c r="A11" s="4">
        <v>19</v>
      </c>
      <c r="B11" s="7" t="s">
        <v>19</v>
      </c>
      <c r="C11" s="117">
        <v>8829</v>
      </c>
      <c r="D11" s="117">
        <v>8206</v>
      </c>
      <c r="E11" s="117">
        <v>8153</v>
      </c>
      <c r="F11" s="30">
        <f t="shared" si="0"/>
        <v>0.0023543959312526783</v>
      </c>
      <c r="G11" s="16">
        <f t="shared" si="1"/>
        <v>-0.07656586249858421</v>
      </c>
      <c r="H11" s="10">
        <f t="shared" si="2"/>
        <v>-676</v>
      </c>
      <c r="I11" s="27">
        <f t="shared" si="3"/>
        <v>-0.005434651531108556</v>
      </c>
      <c r="J11" s="136">
        <v>8086.992</v>
      </c>
      <c r="K11" s="136">
        <v>8184.937</v>
      </c>
      <c r="L11" s="27">
        <f t="shared" si="4"/>
        <v>0.01211142536062849</v>
      </c>
      <c r="M11" s="75">
        <f t="shared" si="5"/>
        <v>97.94499999999971</v>
      </c>
      <c r="O11" s="61"/>
      <c r="P11" s="112"/>
      <c r="Q11" s="61"/>
    </row>
    <row r="12" spans="1:15" ht="15">
      <c r="A12" s="4">
        <v>20</v>
      </c>
      <c r="B12" s="7" t="s">
        <v>20</v>
      </c>
      <c r="C12" s="117">
        <v>71403</v>
      </c>
      <c r="D12" s="117">
        <v>71016</v>
      </c>
      <c r="E12" s="117">
        <v>69298</v>
      </c>
      <c r="F12" s="30">
        <f t="shared" si="0"/>
        <v>0.020011643474052265</v>
      </c>
      <c r="G12" s="16">
        <f t="shared" si="1"/>
        <v>-0.02948055403834573</v>
      </c>
      <c r="H12" s="10">
        <f t="shared" si="2"/>
        <v>-2105</v>
      </c>
      <c r="I12" s="27">
        <f t="shared" si="3"/>
        <v>-0.016922990344650165</v>
      </c>
      <c r="J12" s="136">
        <v>71028.92</v>
      </c>
      <c r="K12" s="136">
        <v>70073.41</v>
      </c>
      <c r="L12" s="27">
        <f t="shared" si="4"/>
        <v>-0.013452407836132026</v>
      </c>
      <c r="M12" s="75">
        <f t="shared" si="5"/>
        <v>-955.5099999999948</v>
      </c>
      <c r="O12" s="48"/>
    </row>
    <row r="13" spans="1:15" ht="15">
      <c r="A13" s="4">
        <v>21</v>
      </c>
      <c r="B13" s="7" t="s">
        <v>21</v>
      </c>
      <c r="C13" s="117">
        <v>16247</v>
      </c>
      <c r="D13" s="117">
        <v>18701</v>
      </c>
      <c r="E13" s="117">
        <v>17950</v>
      </c>
      <c r="F13" s="30">
        <f t="shared" si="0"/>
        <v>0.005183540655707786</v>
      </c>
      <c r="G13" s="16">
        <f t="shared" si="1"/>
        <v>0.1048193512648489</v>
      </c>
      <c r="H13" s="10">
        <f t="shared" si="2"/>
        <v>1703</v>
      </c>
      <c r="I13" s="27">
        <f t="shared" si="3"/>
        <v>0.013691141357215787</v>
      </c>
      <c r="J13" s="136">
        <v>18282.52</v>
      </c>
      <c r="K13" s="136">
        <v>18300.56</v>
      </c>
      <c r="L13" s="27">
        <f t="shared" si="4"/>
        <v>0.0009867348702476942</v>
      </c>
      <c r="M13" s="75">
        <f t="shared" si="5"/>
        <v>18.040000000000873</v>
      </c>
      <c r="O13" s="48"/>
    </row>
    <row r="14" spans="1:15" ht="15">
      <c r="A14" s="4">
        <v>22</v>
      </c>
      <c r="B14" s="7" t="s">
        <v>22</v>
      </c>
      <c r="C14" s="117">
        <v>172755</v>
      </c>
      <c r="D14" s="117">
        <v>183201</v>
      </c>
      <c r="E14" s="117">
        <v>181610</v>
      </c>
      <c r="F14" s="30">
        <f t="shared" si="0"/>
        <v>0.05244472526368195</v>
      </c>
      <c r="G14" s="16">
        <f t="shared" si="1"/>
        <v>0.05125756128621458</v>
      </c>
      <c r="H14" s="10">
        <f t="shared" si="2"/>
        <v>8855</v>
      </c>
      <c r="I14" s="27">
        <f t="shared" si="3"/>
        <v>0.07118911140231696</v>
      </c>
      <c r="J14" s="136">
        <v>182709.8</v>
      </c>
      <c r="K14" s="136">
        <v>182136.4</v>
      </c>
      <c r="L14" s="27">
        <f t="shared" si="4"/>
        <v>-0.0031383100413880055</v>
      </c>
      <c r="M14" s="75">
        <f t="shared" si="5"/>
        <v>-573.3999999999942</v>
      </c>
      <c r="O14" s="48"/>
    </row>
    <row r="15" spans="1:15" ht="15">
      <c r="A15" s="4">
        <v>23</v>
      </c>
      <c r="B15" s="7" t="s">
        <v>23</v>
      </c>
      <c r="C15" s="117">
        <v>194569</v>
      </c>
      <c r="D15" s="117">
        <v>210299</v>
      </c>
      <c r="E15" s="117">
        <v>205931</v>
      </c>
      <c r="F15" s="30">
        <f t="shared" si="0"/>
        <v>0.059468061881368245</v>
      </c>
      <c r="G15" s="16">
        <f t="shared" si="1"/>
        <v>0.05839573621697187</v>
      </c>
      <c r="H15" s="10">
        <f t="shared" si="2"/>
        <v>11362</v>
      </c>
      <c r="I15" s="27">
        <f t="shared" si="3"/>
        <v>0.0913439507344015</v>
      </c>
      <c r="J15" s="136">
        <v>214879.2</v>
      </c>
      <c r="K15" s="136">
        <v>216767.8</v>
      </c>
      <c r="L15" s="27">
        <f t="shared" si="4"/>
        <v>0.008789124307983167</v>
      </c>
      <c r="M15" s="75">
        <f t="shared" si="5"/>
        <v>1888.5999999999767</v>
      </c>
      <c r="O15" s="48"/>
    </row>
    <row r="16" spans="1:15" ht="15">
      <c r="A16" s="4">
        <v>24</v>
      </c>
      <c r="B16" s="7" t="s">
        <v>24</v>
      </c>
      <c r="C16" s="117">
        <v>163831</v>
      </c>
      <c r="D16" s="117">
        <v>159842</v>
      </c>
      <c r="E16" s="117">
        <v>153115</v>
      </c>
      <c r="F16" s="30">
        <f t="shared" si="0"/>
        <v>0.04421603495814471</v>
      </c>
      <c r="G16" s="16">
        <f t="shared" si="1"/>
        <v>-0.06540886645384573</v>
      </c>
      <c r="H16" s="10">
        <f t="shared" si="2"/>
        <v>-10716</v>
      </c>
      <c r="I16" s="27">
        <f t="shared" si="3"/>
        <v>-0.08615048196354924</v>
      </c>
      <c r="J16" s="136">
        <v>159823.9</v>
      </c>
      <c r="K16" s="136">
        <v>153611.5</v>
      </c>
      <c r="L16" s="27">
        <f t="shared" si="4"/>
        <v>-0.03887028160369003</v>
      </c>
      <c r="M16" s="75">
        <f t="shared" si="5"/>
        <v>-6212.399999999994</v>
      </c>
      <c r="O16" s="48"/>
    </row>
    <row r="17" spans="1:15" ht="15">
      <c r="A17" s="4">
        <v>25</v>
      </c>
      <c r="B17" s="7" t="s">
        <v>25</v>
      </c>
      <c r="C17" s="117">
        <v>362613</v>
      </c>
      <c r="D17" s="117">
        <v>376076</v>
      </c>
      <c r="E17" s="117">
        <v>372307</v>
      </c>
      <c r="F17" s="30">
        <f t="shared" si="0"/>
        <v>0.1075135638386963</v>
      </c>
      <c r="G17" s="16">
        <f t="shared" si="1"/>
        <v>0.02673373541489136</v>
      </c>
      <c r="H17" s="10">
        <f t="shared" si="2"/>
        <v>9694</v>
      </c>
      <c r="I17" s="27">
        <f t="shared" si="3"/>
        <v>0.0779341892641514</v>
      </c>
      <c r="J17" s="136">
        <v>376845</v>
      </c>
      <c r="K17" s="136">
        <v>375550.7</v>
      </c>
      <c r="L17" s="27">
        <f t="shared" si="4"/>
        <v>-0.0034345685892077336</v>
      </c>
      <c r="M17" s="75">
        <f t="shared" si="5"/>
        <v>-1294.2999999999884</v>
      </c>
      <c r="O17" s="48"/>
    </row>
    <row r="18" spans="1:15" ht="15">
      <c r="A18" s="4">
        <v>26</v>
      </c>
      <c r="B18" s="7" t="s">
        <v>26</v>
      </c>
      <c r="C18" s="117">
        <v>32485</v>
      </c>
      <c r="D18" s="117">
        <v>32261</v>
      </c>
      <c r="E18" s="117">
        <v>31696</v>
      </c>
      <c r="F18" s="30">
        <f t="shared" si="0"/>
        <v>0.009153064324418606</v>
      </c>
      <c r="G18" s="16">
        <f t="shared" si="1"/>
        <v>-0.024288132984454362</v>
      </c>
      <c r="H18" s="10">
        <f t="shared" si="2"/>
        <v>-789</v>
      </c>
      <c r="I18" s="27">
        <f t="shared" si="3"/>
        <v>-0.006343106594740608</v>
      </c>
      <c r="J18" s="136">
        <v>32013.48</v>
      </c>
      <c r="K18" s="136">
        <v>31967.17</v>
      </c>
      <c r="L18" s="27">
        <f t="shared" si="4"/>
        <v>-0.0014465781289632151</v>
      </c>
      <c r="M18" s="75">
        <f t="shared" si="5"/>
        <v>-46.31000000000131</v>
      </c>
      <c r="O18" s="48"/>
    </row>
    <row r="19" spans="1:15" ht="15">
      <c r="A19" s="4">
        <v>27</v>
      </c>
      <c r="B19" s="7" t="s">
        <v>27</v>
      </c>
      <c r="C19" s="117">
        <v>101756</v>
      </c>
      <c r="D19" s="117">
        <v>109251</v>
      </c>
      <c r="E19" s="117">
        <v>112694</v>
      </c>
      <c r="F19" s="30">
        <f t="shared" si="0"/>
        <v>0.03254339446542246</v>
      </c>
      <c r="G19" s="16">
        <f t="shared" si="1"/>
        <v>0.10749243287865089</v>
      </c>
      <c r="H19" s="10">
        <f t="shared" si="2"/>
        <v>10938</v>
      </c>
      <c r="I19" s="27">
        <f t="shared" si="3"/>
        <v>0.08793523438944584</v>
      </c>
      <c r="J19" s="136">
        <v>110393.8</v>
      </c>
      <c r="K19" s="136">
        <v>111858.4</v>
      </c>
      <c r="L19" s="27">
        <f t="shared" si="4"/>
        <v>0.013267049417630258</v>
      </c>
      <c r="M19" s="75">
        <f t="shared" si="5"/>
        <v>1464.5999999999913</v>
      </c>
      <c r="O19" s="48"/>
    </row>
    <row r="20" spans="1:15" ht="15">
      <c r="A20" s="4">
        <v>28</v>
      </c>
      <c r="B20" s="7" t="s">
        <v>28</v>
      </c>
      <c r="C20" s="117">
        <v>158197</v>
      </c>
      <c r="D20" s="117">
        <v>165630</v>
      </c>
      <c r="E20" s="117">
        <v>167569</v>
      </c>
      <c r="F20" s="30">
        <f t="shared" si="0"/>
        <v>0.048390012486701835</v>
      </c>
      <c r="G20" s="16">
        <f t="shared" si="1"/>
        <v>0.059242589935333795</v>
      </c>
      <c r="H20" s="10">
        <f t="shared" si="2"/>
        <v>9372</v>
      </c>
      <c r="I20" s="27">
        <f t="shared" si="3"/>
        <v>0.07534549430406715</v>
      </c>
      <c r="J20" s="136">
        <v>166433.4</v>
      </c>
      <c r="K20" s="136">
        <v>167404.9</v>
      </c>
      <c r="L20" s="27">
        <f t="shared" si="4"/>
        <v>0.005837169702715922</v>
      </c>
      <c r="M20" s="75">
        <f t="shared" si="5"/>
        <v>971.5</v>
      </c>
      <c r="O20" s="48"/>
    </row>
    <row r="21" spans="1:15" ht="15">
      <c r="A21" s="4">
        <v>29</v>
      </c>
      <c r="B21" s="7" t="s">
        <v>29</v>
      </c>
      <c r="C21" s="117">
        <v>128554</v>
      </c>
      <c r="D21" s="117">
        <v>140464</v>
      </c>
      <c r="E21" s="117">
        <v>143114</v>
      </c>
      <c r="F21" s="30">
        <f t="shared" si="0"/>
        <v>0.0413279797994966</v>
      </c>
      <c r="G21" s="16">
        <f t="shared" si="1"/>
        <v>0.11325979743920843</v>
      </c>
      <c r="H21" s="10">
        <f t="shared" si="2"/>
        <v>14560</v>
      </c>
      <c r="I21" s="27">
        <f t="shared" si="3"/>
        <v>0.11705403297772275</v>
      </c>
      <c r="J21" s="136">
        <v>140687.5</v>
      </c>
      <c r="K21" s="136">
        <v>141520.6</v>
      </c>
      <c r="L21" s="27">
        <f t="shared" si="4"/>
        <v>0.005921634828964946</v>
      </c>
      <c r="M21" s="75">
        <f t="shared" si="5"/>
        <v>833.1000000000058</v>
      </c>
      <c r="O21" s="48"/>
    </row>
    <row r="22" spans="1:15" ht="15">
      <c r="A22" s="4">
        <v>30</v>
      </c>
      <c r="B22" s="7" t="s">
        <v>30</v>
      </c>
      <c r="C22" s="117">
        <v>40996</v>
      </c>
      <c r="D22" s="117">
        <v>43908</v>
      </c>
      <c r="E22" s="117">
        <v>42914</v>
      </c>
      <c r="F22" s="30">
        <f t="shared" si="0"/>
        <v>0.012392560651757322</v>
      </c>
      <c r="G22" s="16">
        <f t="shared" si="1"/>
        <v>0.04678505220021466</v>
      </c>
      <c r="H22" s="10">
        <f t="shared" si="2"/>
        <v>1918</v>
      </c>
      <c r="I22" s="27">
        <f t="shared" si="3"/>
        <v>0.015419617805719247</v>
      </c>
      <c r="J22" s="136">
        <v>43070.02</v>
      </c>
      <c r="K22" s="136">
        <v>42257.6</v>
      </c>
      <c r="L22" s="27">
        <f t="shared" si="4"/>
        <v>-0.018862772759334644</v>
      </c>
      <c r="M22" s="75">
        <f t="shared" si="5"/>
        <v>-812.4199999999983</v>
      </c>
      <c r="O22" s="48"/>
    </row>
    <row r="23" spans="1:15" ht="15">
      <c r="A23" s="4">
        <v>31</v>
      </c>
      <c r="B23" s="7" t="s">
        <v>31</v>
      </c>
      <c r="C23" s="117">
        <v>143355</v>
      </c>
      <c r="D23" s="117">
        <v>157503</v>
      </c>
      <c r="E23" s="117">
        <v>157881</v>
      </c>
      <c r="F23" s="30">
        <f t="shared" si="0"/>
        <v>0.045592344415810636</v>
      </c>
      <c r="G23" s="16">
        <f t="shared" si="1"/>
        <v>0.10132886889191169</v>
      </c>
      <c r="H23" s="10">
        <f t="shared" si="2"/>
        <v>14526</v>
      </c>
      <c r="I23" s="27">
        <f t="shared" si="3"/>
        <v>0.11678069251609895</v>
      </c>
      <c r="J23" s="136">
        <v>157291.4</v>
      </c>
      <c r="K23" s="136">
        <v>157491.8</v>
      </c>
      <c r="L23" s="27">
        <f t="shared" si="4"/>
        <v>0.0012740683851755034</v>
      </c>
      <c r="M23" s="75">
        <f t="shared" si="5"/>
        <v>200.39999999999418</v>
      </c>
      <c r="O23" s="48"/>
    </row>
    <row r="24" spans="1:15" ht="15">
      <c r="A24" s="4">
        <v>32</v>
      </c>
      <c r="B24" s="7" t="s">
        <v>32</v>
      </c>
      <c r="C24" s="117">
        <v>42256</v>
      </c>
      <c r="D24" s="117">
        <v>46192</v>
      </c>
      <c r="E24" s="117">
        <v>48894</v>
      </c>
      <c r="F24" s="30">
        <f t="shared" si="0"/>
        <v>0.014119444948199247</v>
      </c>
      <c r="G24" s="16">
        <f t="shared" si="1"/>
        <v>0.15709011737978038</v>
      </c>
      <c r="H24" s="10">
        <f t="shared" si="2"/>
        <v>6638</v>
      </c>
      <c r="I24" s="27">
        <f t="shared" si="3"/>
        <v>0.05336570541937662</v>
      </c>
      <c r="J24" s="136">
        <v>46483.51</v>
      </c>
      <c r="K24" s="136">
        <v>48219.07</v>
      </c>
      <c r="L24" s="27">
        <f t="shared" si="4"/>
        <v>0.037337111590755465</v>
      </c>
      <c r="M24" s="75">
        <f t="shared" si="5"/>
        <v>1735.5599999999977</v>
      </c>
      <c r="O24" s="48"/>
    </row>
    <row r="25" spans="1:15" ht="15.75" thickBot="1">
      <c r="A25" s="4">
        <v>33</v>
      </c>
      <c r="B25" s="7" t="s">
        <v>33</v>
      </c>
      <c r="C25" s="117">
        <v>152718</v>
      </c>
      <c r="D25" s="117">
        <v>148925</v>
      </c>
      <c r="E25" s="117">
        <v>144698</v>
      </c>
      <c r="F25" s="30">
        <f t="shared" si="0"/>
        <v>0.04178540199440697</v>
      </c>
      <c r="G25" s="16">
        <f t="shared" si="1"/>
        <v>-0.0525150931782763</v>
      </c>
      <c r="H25" s="10">
        <f t="shared" si="2"/>
        <v>-8020</v>
      </c>
      <c r="I25" s="27">
        <f t="shared" si="3"/>
        <v>-0.06447619124185003</v>
      </c>
      <c r="J25" s="137">
        <v>147650.1</v>
      </c>
      <c r="K25" s="137">
        <v>146354.9</v>
      </c>
      <c r="L25" s="27">
        <f t="shared" si="4"/>
        <v>-0.008772090232245096</v>
      </c>
      <c r="M25" s="75">
        <f t="shared" si="5"/>
        <v>-1295.2000000000116</v>
      </c>
      <c r="O25" s="48"/>
    </row>
    <row r="26" spans="1:17" s="49" customFormat="1" ht="15.75" thickBot="1">
      <c r="A26" s="186" t="s">
        <v>259</v>
      </c>
      <c r="B26" s="187"/>
      <c r="C26" s="41">
        <f>SUM(C2:C25)</f>
        <v>3338497</v>
      </c>
      <c r="D26" s="41">
        <f>SUM(D2:D25)</f>
        <v>3476261</v>
      </c>
      <c r="E26" s="41">
        <f>SUM(E2:E25)</f>
        <v>3462884</v>
      </c>
      <c r="F26" s="101">
        <f>E26/$E$26</f>
        <v>1</v>
      </c>
      <c r="G26" s="102">
        <f>(E26-C26)/C26</f>
        <v>0.03725838303883454</v>
      </c>
      <c r="H26" s="77">
        <f>E26-C26</f>
        <v>124387</v>
      </c>
      <c r="I26" s="103">
        <f>H26/$H$26</f>
        <v>1</v>
      </c>
      <c r="J26" s="41">
        <v>3467528</v>
      </c>
      <c r="K26" s="41">
        <v>3475356</v>
      </c>
      <c r="L26" s="103">
        <f>(K26-J26)/J26</f>
        <v>0.0022575160171741946</v>
      </c>
      <c r="M26" s="76">
        <f>K26-J26</f>
        <v>7828</v>
      </c>
      <c r="O26" s="61"/>
      <c r="P26" s="112"/>
      <c r="Q26" s="61"/>
    </row>
    <row r="27" spans="5:17" ht="15">
      <c r="E27" s="62"/>
      <c r="F27" s="64"/>
      <c r="H27" s="62"/>
      <c r="I27" s="183"/>
      <c r="J27" s="3"/>
      <c r="K27" s="3"/>
      <c r="O27" s="61"/>
      <c r="P27" s="48"/>
      <c r="Q27" s="61"/>
    </row>
    <row r="28" spans="15:17" ht="15">
      <c r="O28" s="61"/>
      <c r="P28" s="48"/>
      <c r="Q28" s="61"/>
    </row>
    <row r="29" spans="15:17" ht="15">
      <c r="O29" s="61"/>
      <c r="P29" s="112"/>
      <c r="Q29" s="61"/>
    </row>
    <row r="30" spans="15:17" ht="15">
      <c r="O30" s="61"/>
      <c r="P30" s="112"/>
      <c r="Q30" s="61"/>
    </row>
    <row r="31" spans="15:17" ht="15">
      <c r="O31" s="61"/>
      <c r="P31" s="112"/>
      <c r="Q31" s="61"/>
    </row>
    <row r="32" spans="15:17" ht="15">
      <c r="O32" s="61"/>
      <c r="P32" s="112"/>
      <c r="Q32" s="61"/>
    </row>
    <row r="33" spans="15:17" ht="15">
      <c r="O33" s="61"/>
      <c r="P33" s="112"/>
      <c r="Q33" s="61"/>
    </row>
    <row r="34" spans="15:17" ht="15">
      <c r="O34" s="61"/>
      <c r="P34" s="112"/>
      <c r="Q34" s="61"/>
    </row>
    <row r="35" spans="15:17" ht="15">
      <c r="O35" s="61"/>
      <c r="P35" s="112"/>
      <c r="Q35" s="61"/>
    </row>
    <row r="36" ht="15">
      <c r="O36" s="48"/>
    </row>
    <row r="37" ht="15">
      <c r="O37" s="48"/>
    </row>
    <row r="38" ht="15">
      <c r="O38" s="48"/>
    </row>
    <row r="39" ht="15">
      <c r="O39" s="48"/>
    </row>
    <row r="40" ht="15">
      <c r="O40" s="48"/>
    </row>
    <row r="41" ht="15">
      <c r="O41" s="48"/>
    </row>
    <row r="42" ht="15">
      <c r="O42" s="48"/>
    </row>
    <row r="43" ht="15">
      <c r="O43" s="48"/>
    </row>
    <row r="44" ht="15">
      <c r="O44" s="48"/>
    </row>
    <row r="45" ht="15">
      <c r="O45" s="48"/>
    </row>
    <row r="46" ht="15">
      <c r="O46" s="48"/>
    </row>
    <row r="47" ht="15">
      <c r="O47" s="48"/>
    </row>
    <row r="48" ht="15">
      <c r="O48" s="48"/>
    </row>
    <row r="49" ht="15">
      <c r="O49" s="48"/>
    </row>
    <row r="50" ht="15">
      <c r="O50" s="48"/>
    </row>
    <row r="51" ht="15">
      <c r="O51" s="48"/>
    </row>
    <row r="52" ht="15">
      <c r="O52" s="48"/>
    </row>
    <row r="53" ht="15">
      <c r="O53" s="48"/>
    </row>
    <row r="54" ht="15">
      <c r="O54" s="48"/>
    </row>
    <row r="55" ht="15">
      <c r="O55" s="48"/>
    </row>
    <row r="56" ht="15">
      <c r="O56" s="48"/>
    </row>
    <row r="57" ht="15">
      <c r="O57" s="48"/>
    </row>
    <row r="58" ht="15">
      <c r="O58" s="48"/>
    </row>
    <row r="59" ht="15">
      <c r="O59" s="48"/>
    </row>
    <row r="60" ht="15">
      <c r="O60" s="48"/>
    </row>
    <row r="61" ht="15">
      <c r="O61" s="48"/>
    </row>
    <row r="62" ht="15">
      <c r="O62" s="48"/>
    </row>
    <row r="63" ht="15">
      <c r="O63" s="48"/>
    </row>
    <row r="64" ht="15">
      <c r="O64" s="48"/>
    </row>
    <row r="65" ht="15">
      <c r="O65" s="48"/>
    </row>
    <row r="66" ht="15">
      <c r="O66" s="48"/>
    </row>
    <row r="67" ht="15">
      <c r="O67" s="48"/>
    </row>
    <row r="68" ht="15">
      <c r="O68" s="48"/>
    </row>
    <row r="69" ht="15">
      <c r="O69" s="48"/>
    </row>
    <row r="70" ht="15">
      <c r="O70" s="48"/>
    </row>
    <row r="71" ht="15">
      <c r="O71" s="48"/>
    </row>
    <row r="72" ht="15">
      <c r="O72" s="48"/>
    </row>
    <row r="73" ht="15">
      <c r="O73" s="48"/>
    </row>
    <row r="74" ht="15">
      <c r="O74" s="48"/>
    </row>
    <row r="75" ht="15">
      <c r="O75" s="48"/>
    </row>
    <row r="76" ht="15">
      <c r="O76" s="48"/>
    </row>
    <row r="77" ht="15">
      <c r="O77" s="48"/>
    </row>
    <row r="78" ht="15">
      <c r="O78" s="48"/>
    </row>
  </sheetData>
  <sheetProtection/>
  <mergeCells count="1">
    <mergeCell ref="A26:B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R9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R19" sqref="R19"/>
    </sheetView>
  </sheetViews>
  <sheetFormatPr defaultColWidth="9.140625" defaultRowHeight="15"/>
  <cols>
    <col min="1" max="1" width="13.7109375" style="0" bestFit="1" customWidth="1"/>
    <col min="2" max="2" width="34.421875" style="0" bestFit="1" customWidth="1"/>
    <col min="3" max="3" width="11.7109375" style="0" bestFit="1" customWidth="1"/>
    <col min="4" max="4" width="12.00390625" style="0" bestFit="1" customWidth="1"/>
    <col min="5" max="5" width="11.7109375" style="0" bestFit="1" customWidth="1"/>
    <col min="6" max="6" width="17.8515625" style="0" customWidth="1"/>
    <col min="7" max="7" width="27.140625" style="0" customWidth="1"/>
    <col min="8" max="8" width="26.421875" style="0" customWidth="1"/>
    <col min="9" max="9" width="20.421875" style="0" customWidth="1"/>
    <col min="10" max="11" width="21.28125" style="0" bestFit="1" customWidth="1"/>
    <col min="12" max="12" width="33.421875" style="0" customWidth="1"/>
    <col min="13" max="13" width="32.140625" style="0" customWidth="1"/>
    <col min="17" max="17" width="35.57421875" style="0" bestFit="1" customWidth="1"/>
  </cols>
  <sheetData>
    <row r="1" spans="1:13" ht="45.75" thickBot="1">
      <c r="A1" s="28" t="s">
        <v>1</v>
      </c>
      <c r="B1" s="17" t="s">
        <v>91</v>
      </c>
      <c r="C1" s="21">
        <v>41275</v>
      </c>
      <c r="D1" s="57">
        <v>41609</v>
      </c>
      <c r="E1" s="57">
        <v>41640</v>
      </c>
      <c r="F1" s="100" t="s">
        <v>268</v>
      </c>
      <c r="G1" s="81" t="s">
        <v>276</v>
      </c>
      <c r="H1" s="55" t="s">
        <v>277</v>
      </c>
      <c r="I1" s="14" t="s">
        <v>271</v>
      </c>
      <c r="J1" s="133" t="s">
        <v>266</v>
      </c>
      <c r="K1" s="55" t="s">
        <v>272</v>
      </c>
      <c r="L1" s="39" t="s">
        <v>278</v>
      </c>
      <c r="M1" s="14" t="s">
        <v>279</v>
      </c>
    </row>
    <row r="2" spans="1:18" ht="15">
      <c r="A2" s="173">
        <v>1</v>
      </c>
      <c r="B2" s="6" t="s">
        <v>2</v>
      </c>
      <c r="C2" s="121">
        <v>13212</v>
      </c>
      <c r="D2" s="121">
        <v>13759</v>
      </c>
      <c r="E2" s="121">
        <v>13604</v>
      </c>
      <c r="F2" s="15">
        <f aca="true" t="shared" si="0" ref="F2:F33">E2/$E$90</f>
        <v>0.00853309113170717</v>
      </c>
      <c r="G2" s="93">
        <f aca="true" t="shared" si="1" ref="G2:G33">(E2-C2)/C2</f>
        <v>0.02966999697244929</v>
      </c>
      <c r="H2" s="12">
        <f aca="true" t="shared" si="2" ref="H2:H33">E2-C2</f>
        <v>392</v>
      </c>
      <c r="I2" s="33">
        <f aca="true" t="shared" si="3" ref="I2:I33">H2/$H$90</f>
        <v>0.005443990778546232</v>
      </c>
      <c r="J2" s="121">
        <v>13906.78</v>
      </c>
      <c r="K2" s="121">
        <v>13959.97</v>
      </c>
      <c r="L2" s="33">
        <f aca="true" t="shared" si="4" ref="L2:L33">(K2-J2)/J2</f>
        <v>0.0038247531060388307</v>
      </c>
      <c r="M2" s="75">
        <f aca="true" t="shared" si="5" ref="M2:M33">K2-J2</f>
        <v>53.18999999999869</v>
      </c>
      <c r="N2" s="3"/>
      <c r="Q2" s="129"/>
      <c r="R2" s="61"/>
    </row>
    <row r="3" spans="1:18" ht="15">
      <c r="A3" s="70">
        <v>2</v>
      </c>
      <c r="B3" s="7" t="s">
        <v>3</v>
      </c>
      <c r="C3" s="82">
        <v>2204</v>
      </c>
      <c r="D3" s="82">
        <v>2378</v>
      </c>
      <c r="E3" s="82">
        <v>2199</v>
      </c>
      <c r="F3" s="16">
        <f t="shared" si="0"/>
        <v>0.0013793198617042097</v>
      </c>
      <c r="G3" s="93">
        <f t="shared" si="1"/>
        <v>-0.002268602540834846</v>
      </c>
      <c r="H3" s="119">
        <f t="shared" si="2"/>
        <v>-5</v>
      </c>
      <c r="I3" s="27">
        <f t="shared" si="3"/>
        <v>-6.943865788962031E-05</v>
      </c>
      <c r="J3" s="82">
        <v>2218.099</v>
      </c>
      <c r="K3" s="82">
        <v>2352.289</v>
      </c>
      <c r="L3" s="27">
        <f t="shared" si="4"/>
        <v>0.06049775055126035</v>
      </c>
      <c r="M3" s="75">
        <f t="shared" si="5"/>
        <v>134.19000000000005</v>
      </c>
      <c r="N3" s="3"/>
      <c r="Q3" s="48"/>
      <c r="R3" s="61"/>
    </row>
    <row r="4" spans="1:18" ht="15">
      <c r="A4" s="70">
        <v>3</v>
      </c>
      <c r="B4" s="7" t="s">
        <v>4</v>
      </c>
      <c r="C4" s="82">
        <v>1194</v>
      </c>
      <c r="D4" s="82">
        <v>1195</v>
      </c>
      <c r="E4" s="82">
        <v>1173</v>
      </c>
      <c r="F4" s="16">
        <f t="shared" si="0"/>
        <v>0.0007357627093128867</v>
      </c>
      <c r="G4" s="93">
        <f t="shared" si="1"/>
        <v>-0.017587939698492462</v>
      </c>
      <c r="H4" s="119">
        <f t="shared" si="2"/>
        <v>-21</v>
      </c>
      <c r="I4" s="27">
        <f t="shared" si="3"/>
        <v>-0.0002916423631364053</v>
      </c>
      <c r="J4" s="82">
        <v>1189.572</v>
      </c>
      <c r="K4" s="82">
        <v>1182.921</v>
      </c>
      <c r="L4" s="27">
        <f t="shared" si="4"/>
        <v>-0.005591086542050284</v>
      </c>
      <c r="M4" s="75">
        <f t="shared" si="5"/>
        <v>-6.65099999999984</v>
      </c>
      <c r="N4" s="3"/>
      <c r="Q4" s="112"/>
      <c r="R4" s="61"/>
    </row>
    <row r="5" spans="1:18" ht="15">
      <c r="A5" s="70">
        <v>5</v>
      </c>
      <c r="B5" s="7" t="s">
        <v>5</v>
      </c>
      <c r="C5" s="82">
        <v>779</v>
      </c>
      <c r="D5" s="82">
        <v>740</v>
      </c>
      <c r="E5" s="82">
        <v>724</v>
      </c>
      <c r="F5" s="16">
        <f t="shared" si="0"/>
        <v>0.00045412804905586526</v>
      </c>
      <c r="G5" s="93">
        <f t="shared" si="1"/>
        <v>-0.07060333761232349</v>
      </c>
      <c r="H5" s="119">
        <f t="shared" si="2"/>
        <v>-55</v>
      </c>
      <c r="I5" s="27">
        <f t="shared" si="3"/>
        <v>-0.0007638252367858234</v>
      </c>
      <c r="J5" s="82">
        <v>727.8675</v>
      </c>
      <c r="K5" s="82">
        <v>720.7109</v>
      </c>
      <c r="L5" s="27">
        <f t="shared" si="4"/>
        <v>-0.009832284035212333</v>
      </c>
      <c r="M5" s="75">
        <f t="shared" si="5"/>
        <v>-7.156599999999912</v>
      </c>
      <c r="N5" s="3"/>
      <c r="Q5" s="48"/>
      <c r="R5" s="61"/>
    </row>
    <row r="6" spans="1:18" ht="15">
      <c r="A6" s="70">
        <v>6</v>
      </c>
      <c r="B6" s="7" t="s">
        <v>6</v>
      </c>
      <c r="C6" s="82">
        <v>51</v>
      </c>
      <c r="D6" s="82">
        <v>54</v>
      </c>
      <c r="E6" s="82">
        <v>54</v>
      </c>
      <c r="F6" s="16">
        <f t="shared" si="0"/>
        <v>3.387142907322752E-05</v>
      </c>
      <c r="G6" s="93">
        <f t="shared" si="1"/>
        <v>0.058823529411764705</v>
      </c>
      <c r="H6" s="119">
        <f t="shared" si="2"/>
        <v>3</v>
      </c>
      <c r="I6" s="27">
        <f t="shared" si="3"/>
        <v>4.166319473377219E-05</v>
      </c>
      <c r="J6" s="82">
        <v>51.65241</v>
      </c>
      <c r="K6" s="82">
        <v>53.06947</v>
      </c>
      <c r="L6" s="27">
        <f t="shared" si="4"/>
        <v>0.027434537904426903</v>
      </c>
      <c r="M6" s="75">
        <f t="shared" si="5"/>
        <v>1.4170599999999993</v>
      </c>
      <c r="N6" s="3"/>
      <c r="Q6" s="48"/>
      <c r="R6" s="61"/>
    </row>
    <row r="7" spans="1:18" ht="15">
      <c r="A7" s="70">
        <v>7</v>
      </c>
      <c r="B7" s="7" t="s">
        <v>7</v>
      </c>
      <c r="C7" s="82">
        <v>944</v>
      </c>
      <c r="D7" s="82">
        <v>951</v>
      </c>
      <c r="E7" s="82">
        <v>889</v>
      </c>
      <c r="F7" s="16">
        <f t="shared" si="0"/>
        <v>0.0005576240823351716</v>
      </c>
      <c r="G7" s="93">
        <f t="shared" si="1"/>
        <v>-0.05826271186440678</v>
      </c>
      <c r="H7" s="119">
        <f t="shared" si="2"/>
        <v>-55</v>
      </c>
      <c r="I7" s="27">
        <f t="shared" si="3"/>
        <v>-0.0007638252367858234</v>
      </c>
      <c r="J7" s="138">
        <v>962.6976</v>
      </c>
      <c r="K7" s="138">
        <v>916.2343</v>
      </c>
      <c r="L7" s="27">
        <f t="shared" si="4"/>
        <v>-0.048263649976898255</v>
      </c>
      <c r="M7" s="75">
        <f t="shared" si="5"/>
        <v>-46.463300000000004</v>
      </c>
      <c r="N7" s="3"/>
      <c r="Q7" s="112"/>
      <c r="R7" s="61"/>
    </row>
    <row r="8" spans="1:18" ht="15">
      <c r="A8" s="70">
        <v>8</v>
      </c>
      <c r="B8" s="7" t="s">
        <v>8</v>
      </c>
      <c r="C8" s="82">
        <v>4532</v>
      </c>
      <c r="D8" s="82">
        <v>4678</v>
      </c>
      <c r="E8" s="82">
        <v>4510</v>
      </c>
      <c r="F8" s="16">
        <f t="shared" si="0"/>
        <v>0.002828891576301039</v>
      </c>
      <c r="G8" s="93">
        <f t="shared" si="1"/>
        <v>-0.0048543689320388345</v>
      </c>
      <c r="H8" s="119">
        <f t="shared" si="2"/>
        <v>-22</v>
      </c>
      <c r="I8" s="27">
        <f t="shared" si="3"/>
        <v>-0.00030553009471432935</v>
      </c>
      <c r="J8" s="82">
        <v>4661.303</v>
      </c>
      <c r="K8" s="82">
        <v>4637.162</v>
      </c>
      <c r="L8" s="27">
        <f t="shared" si="4"/>
        <v>-0.005179023976772079</v>
      </c>
      <c r="M8" s="75">
        <f t="shared" si="5"/>
        <v>-24.14099999999962</v>
      </c>
      <c r="N8" s="3"/>
      <c r="Q8" s="48"/>
      <c r="R8" s="61"/>
    </row>
    <row r="9" spans="1:18" ht="15">
      <c r="A9" s="70">
        <v>9</v>
      </c>
      <c r="B9" s="7" t="s">
        <v>9</v>
      </c>
      <c r="C9" s="82">
        <v>363</v>
      </c>
      <c r="D9" s="82">
        <v>407</v>
      </c>
      <c r="E9" s="82">
        <v>381</v>
      </c>
      <c r="F9" s="16">
        <f t="shared" si="0"/>
        <v>0.0002389817495722164</v>
      </c>
      <c r="G9" s="93">
        <f t="shared" si="1"/>
        <v>0.049586776859504134</v>
      </c>
      <c r="H9" s="119">
        <f t="shared" si="2"/>
        <v>18</v>
      </c>
      <c r="I9" s="27">
        <f t="shared" si="3"/>
        <v>0.0002499791684026331</v>
      </c>
      <c r="J9" s="82">
        <v>411.952</v>
      </c>
      <c r="K9" s="82">
        <v>388.5356</v>
      </c>
      <c r="L9" s="27">
        <f t="shared" si="4"/>
        <v>-0.05684254476249662</v>
      </c>
      <c r="M9" s="75">
        <f t="shared" si="5"/>
        <v>-23.41640000000001</v>
      </c>
      <c r="N9" s="3"/>
      <c r="Q9" s="112"/>
      <c r="R9" s="61"/>
    </row>
    <row r="10" spans="1:18" ht="15">
      <c r="A10" s="4">
        <v>10</v>
      </c>
      <c r="B10" s="7" t="s">
        <v>10</v>
      </c>
      <c r="C10" s="82">
        <v>40237</v>
      </c>
      <c r="D10" s="82">
        <v>41611</v>
      </c>
      <c r="E10" s="82">
        <v>40872</v>
      </c>
      <c r="F10" s="16">
        <f t="shared" si="0"/>
        <v>0.025636908316313985</v>
      </c>
      <c r="G10" s="93">
        <f t="shared" si="1"/>
        <v>0.01578149464423292</v>
      </c>
      <c r="H10" s="119">
        <f t="shared" si="2"/>
        <v>635</v>
      </c>
      <c r="I10" s="27">
        <f t="shared" si="3"/>
        <v>0.008818709551981779</v>
      </c>
      <c r="J10" s="82">
        <v>41482.06</v>
      </c>
      <c r="K10" s="82">
        <v>41077.37</v>
      </c>
      <c r="L10" s="27">
        <f t="shared" si="4"/>
        <v>-0.009755783584518105</v>
      </c>
      <c r="M10" s="75">
        <f t="shared" si="5"/>
        <v>-404.68999999999505</v>
      </c>
      <c r="N10" s="3"/>
      <c r="Q10" s="112"/>
      <c r="R10" s="61"/>
    </row>
    <row r="11" spans="1:18" ht="15">
      <c r="A11" s="4">
        <v>11</v>
      </c>
      <c r="B11" s="7" t="s">
        <v>11</v>
      </c>
      <c r="C11" s="82">
        <v>613</v>
      </c>
      <c r="D11" s="82">
        <v>640</v>
      </c>
      <c r="E11" s="82">
        <v>634</v>
      </c>
      <c r="F11" s="16">
        <f t="shared" si="0"/>
        <v>0.0003976756672671527</v>
      </c>
      <c r="G11" s="93">
        <f t="shared" si="1"/>
        <v>0.03425774877650897</v>
      </c>
      <c r="H11" s="13">
        <f t="shared" si="2"/>
        <v>21</v>
      </c>
      <c r="I11" s="27">
        <f t="shared" si="3"/>
        <v>0.0002916423631364053</v>
      </c>
      <c r="J11" s="82">
        <v>638.4018</v>
      </c>
      <c r="K11" s="82">
        <v>635.1539</v>
      </c>
      <c r="L11" s="27">
        <f t="shared" si="4"/>
        <v>-0.005087548312050434</v>
      </c>
      <c r="M11" s="75">
        <f t="shared" si="5"/>
        <v>-3.2478999999999587</v>
      </c>
      <c r="N11" s="3"/>
      <c r="Q11" s="112"/>
      <c r="R11" s="61"/>
    </row>
    <row r="12" spans="1:14" ht="15">
      <c r="A12" s="4">
        <v>12</v>
      </c>
      <c r="B12" s="7" t="s">
        <v>12</v>
      </c>
      <c r="C12" s="82">
        <v>54</v>
      </c>
      <c r="D12" s="82">
        <v>50</v>
      </c>
      <c r="E12" s="82">
        <v>48</v>
      </c>
      <c r="F12" s="16">
        <f t="shared" si="0"/>
        <v>3.0107936953980017E-05</v>
      </c>
      <c r="G12" s="93">
        <f t="shared" si="1"/>
        <v>-0.1111111111111111</v>
      </c>
      <c r="H12" s="119">
        <f t="shared" si="2"/>
        <v>-6</v>
      </c>
      <c r="I12" s="27">
        <f t="shared" si="3"/>
        <v>-8.332638946754438E-05</v>
      </c>
      <c r="J12" s="82">
        <v>49.14257</v>
      </c>
      <c r="K12" s="82">
        <v>47.98962</v>
      </c>
      <c r="L12" s="27">
        <f t="shared" si="4"/>
        <v>-0.023461328945555696</v>
      </c>
      <c r="M12" s="75">
        <f t="shared" si="5"/>
        <v>-1.152949999999997</v>
      </c>
      <c r="N12" s="3"/>
    </row>
    <row r="13" spans="1:14" ht="15">
      <c r="A13" s="4">
        <v>13</v>
      </c>
      <c r="B13" s="7" t="s">
        <v>13</v>
      </c>
      <c r="C13" s="82">
        <v>18055</v>
      </c>
      <c r="D13" s="82">
        <v>18434</v>
      </c>
      <c r="E13" s="82">
        <v>17891</v>
      </c>
      <c r="F13" s="16">
        <f t="shared" si="0"/>
        <v>0.011222106250909511</v>
      </c>
      <c r="G13" s="93">
        <f t="shared" si="1"/>
        <v>-0.00908335641096649</v>
      </c>
      <c r="H13" s="119">
        <f t="shared" si="2"/>
        <v>-164</v>
      </c>
      <c r="I13" s="27">
        <f t="shared" si="3"/>
        <v>-0.0022775879787795463</v>
      </c>
      <c r="J13" s="82">
        <v>18207.99</v>
      </c>
      <c r="K13" s="82">
        <v>18150.69</v>
      </c>
      <c r="L13" s="27">
        <f t="shared" si="4"/>
        <v>-0.0031469700938984977</v>
      </c>
      <c r="M13" s="75">
        <f t="shared" si="5"/>
        <v>-57.30000000000291</v>
      </c>
      <c r="N13" s="3"/>
    </row>
    <row r="14" spans="1:14" ht="15">
      <c r="A14" s="4">
        <v>14</v>
      </c>
      <c r="B14" s="7" t="s">
        <v>14</v>
      </c>
      <c r="C14" s="82">
        <v>32885</v>
      </c>
      <c r="D14" s="82">
        <v>34338</v>
      </c>
      <c r="E14" s="82">
        <v>33802</v>
      </c>
      <c r="F14" s="16">
        <f t="shared" si="0"/>
        <v>0.021202260102467344</v>
      </c>
      <c r="G14" s="93">
        <f t="shared" si="1"/>
        <v>0.02788505397597689</v>
      </c>
      <c r="H14" s="119">
        <f t="shared" si="2"/>
        <v>917</v>
      </c>
      <c r="I14" s="27">
        <f t="shared" si="3"/>
        <v>0.012735049856956365</v>
      </c>
      <c r="J14" s="82">
        <v>34353.64</v>
      </c>
      <c r="K14" s="82">
        <v>34564.25</v>
      </c>
      <c r="L14" s="27">
        <f t="shared" si="4"/>
        <v>0.006130645835492268</v>
      </c>
      <c r="M14" s="75">
        <f t="shared" si="5"/>
        <v>210.61000000000058</v>
      </c>
      <c r="N14" s="3"/>
    </row>
    <row r="15" spans="1:14" ht="15">
      <c r="A15" s="4">
        <v>15</v>
      </c>
      <c r="B15" s="7" t="s">
        <v>15</v>
      </c>
      <c r="C15" s="82">
        <v>6472</v>
      </c>
      <c r="D15" s="82">
        <v>6887</v>
      </c>
      <c r="E15" s="82">
        <v>6756</v>
      </c>
      <c r="F15" s="16">
        <f t="shared" si="0"/>
        <v>0.004237692126272688</v>
      </c>
      <c r="G15" s="93">
        <f t="shared" si="1"/>
        <v>0.04388133498145859</v>
      </c>
      <c r="H15" s="119">
        <f t="shared" si="2"/>
        <v>284</v>
      </c>
      <c r="I15" s="27">
        <f t="shared" si="3"/>
        <v>0.003944115768130433</v>
      </c>
      <c r="J15" s="82">
        <v>6925.529</v>
      </c>
      <c r="K15" s="82">
        <v>6874.519</v>
      </c>
      <c r="L15" s="27">
        <f t="shared" si="4"/>
        <v>-0.007365502332024054</v>
      </c>
      <c r="M15" s="75">
        <f t="shared" si="5"/>
        <v>-51.01000000000022</v>
      </c>
      <c r="N15" s="3"/>
    </row>
    <row r="16" spans="1:14" ht="15">
      <c r="A16" s="4">
        <v>16</v>
      </c>
      <c r="B16" s="7" t="s">
        <v>16</v>
      </c>
      <c r="C16" s="82">
        <v>10931</v>
      </c>
      <c r="D16" s="82">
        <v>11124</v>
      </c>
      <c r="E16" s="82">
        <v>10704</v>
      </c>
      <c r="F16" s="16">
        <f t="shared" si="0"/>
        <v>0.006714069940737544</v>
      </c>
      <c r="G16" s="93">
        <f t="shared" si="1"/>
        <v>-0.020766627024060014</v>
      </c>
      <c r="H16" s="119">
        <f t="shared" si="2"/>
        <v>-227</v>
      </c>
      <c r="I16" s="27">
        <f t="shared" si="3"/>
        <v>-0.003152515068188762</v>
      </c>
      <c r="J16" s="82">
        <v>10913.78</v>
      </c>
      <c r="K16" s="82">
        <v>10847.23</v>
      </c>
      <c r="L16" s="27">
        <f t="shared" si="4"/>
        <v>-0.006097795630844775</v>
      </c>
      <c r="M16" s="75">
        <f t="shared" si="5"/>
        <v>-66.55000000000109</v>
      </c>
      <c r="N16" s="3"/>
    </row>
    <row r="17" spans="1:14" ht="15">
      <c r="A17" s="4">
        <v>17</v>
      </c>
      <c r="B17" s="7" t="s">
        <v>17</v>
      </c>
      <c r="C17" s="82">
        <v>2003</v>
      </c>
      <c r="D17" s="82">
        <v>2098</v>
      </c>
      <c r="E17" s="82">
        <v>2121</v>
      </c>
      <c r="F17" s="16">
        <f t="shared" si="0"/>
        <v>0.001330394464153992</v>
      </c>
      <c r="G17" s="93">
        <f t="shared" si="1"/>
        <v>0.05891163255117324</v>
      </c>
      <c r="H17" s="119">
        <f t="shared" si="2"/>
        <v>118</v>
      </c>
      <c r="I17" s="27">
        <f t="shared" si="3"/>
        <v>0.0016387523261950393</v>
      </c>
      <c r="J17" s="82">
        <v>2083.906</v>
      </c>
      <c r="K17" s="82">
        <v>2114.688</v>
      </c>
      <c r="L17" s="27">
        <f t="shared" si="4"/>
        <v>0.014771299665148117</v>
      </c>
      <c r="M17" s="75">
        <f t="shared" si="5"/>
        <v>30.782000000000153</v>
      </c>
      <c r="N17" s="3"/>
    </row>
    <row r="18" spans="1:14" ht="15">
      <c r="A18" s="4">
        <v>18</v>
      </c>
      <c r="B18" s="7" t="s">
        <v>18</v>
      </c>
      <c r="C18" s="82">
        <v>9172</v>
      </c>
      <c r="D18" s="82">
        <v>9438</v>
      </c>
      <c r="E18" s="82">
        <v>9164</v>
      </c>
      <c r="F18" s="16">
        <f t="shared" si="0"/>
        <v>0.005748106963464019</v>
      </c>
      <c r="G18" s="93">
        <f t="shared" si="1"/>
        <v>-0.0008722197993894462</v>
      </c>
      <c r="H18" s="119">
        <f t="shared" si="2"/>
        <v>-8</v>
      </c>
      <c r="I18" s="27">
        <f t="shared" si="3"/>
        <v>-0.0001111018526233925</v>
      </c>
      <c r="J18" s="82">
        <v>9474.296</v>
      </c>
      <c r="K18" s="82">
        <v>9210.426</v>
      </c>
      <c r="L18" s="27">
        <f t="shared" si="4"/>
        <v>-0.027851145879335074</v>
      </c>
      <c r="M18" s="75">
        <f t="shared" si="5"/>
        <v>-263.8700000000008</v>
      </c>
      <c r="N18" s="3"/>
    </row>
    <row r="19" spans="1:14" ht="15">
      <c r="A19" s="4">
        <v>19</v>
      </c>
      <c r="B19" s="7" t="s">
        <v>19</v>
      </c>
      <c r="C19" s="82">
        <v>359</v>
      </c>
      <c r="D19" s="82">
        <v>344</v>
      </c>
      <c r="E19" s="82">
        <v>334</v>
      </c>
      <c r="F19" s="16">
        <f t="shared" si="0"/>
        <v>0.00020950106130477762</v>
      </c>
      <c r="G19" s="93">
        <f t="shared" si="1"/>
        <v>-0.06963788300835655</v>
      </c>
      <c r="H19" s="13">
        <f t="shared" si="2"/>
        <v>-25</v>
      </c>
      <c r="I19" s="27">
        <f t="shared" si="3"/>
        <v>-0.00034719328944810154</v>
      </c>
      <c r="J19" s="82">
        <v>338.9934</v>
      </c>
      <c r="K19" s="82">
        <v>336.465</v>
      </c>
      <c r="L19" s="27">
        <f t="shared" si="4"/>
        <v>-0.007458552290398672</v>
      </c>
      <c r="M19" s="75">
        <f t="shared" si="5"/>
        <v>-2.5284000000000333</v>
      </c>
      <c r="N19" s="3"/>
    </row>
    <row r="20" spans="1:14" ht="15">
      <c r="A20" s="4">
        <v>20</v>
      </c>
      <c r="B20" s="7" t="s">
        <v>20</v>
      </c>
      <c r="C20" s="82">
        <v>4452</v>
      </c>
      <c r="D20" s="82">
        <v>4401</v>
      </c>
      <c r="E20" s="82">
        <v>4221</v>
      </c>
      <c r="F20" s="16">
        <f t="shared" si="0"/>
        <v>0.002647616705890618</v>
      </c>
      <c r="G20" s="93">
        <f t="shared" si="1"/>
        <v>-0.05188679245283019</v>
      </c>
      <c r="H20" s="119">
        <f t="shared" si="2"/>
        <v>-231</v>
      </c>
      <c r="I20" s="27">
        <f t="shared" si="3"/>
        <v>-0.0032080659945004585</v>
      </c>
      <c r="J20" s="82">
        <v>4359.51</v>
      </c>
      <c r="K20" s="82">
        <v>4228.573</v>
      </c>
      <c r="L20" s="27">
        <f t="shared" si="4"/>
        <v>-0.03003479748870857</v>
      </c>
      <c r="M20" s="75">
        <f t="shared" si="5"/>
        <v>-130.9369999999999</v>
      </c>
      <c r="N20" s="3"/>
    </row>
    <row r="21" spans="1:14" ht="15">
      <c r="A21" s="4">
        <v>21</v>
      </c>
      <c r="B21" s="7" t="s">
        <v>21</v>
      </c>
      <c r="C21" s="82">
        <v>279</v>
      </c>
      <c r="D21" s="82">
        <v>309</v>
      </c>
      <c r="E21" s="82">
        <v>301</v>
      </c>
      <c r="F21" s="16">
        <f t="shared" si="0"/>
        <v>0.00018880185464891636</v>
      </c>
      <c r="G21" s="93">
        <f t="shared" si="1"/>
        <v>0.07885304659498207</v>
      </c>
      <c r="H21" s="119">
        <f t="shared" si="2"/>
        <v>22</v>
      </c>
      <c r="I21" s="27">
        <f t="shared" si="3"/>
        <v>0.00030553009471432935</v>
      </c>
      <c r="J21" s="82">
        <v>307.2236</v>
      </c>
      <c r="K21" s="82">
        <v>303.0171</v>
      </c>
      <c r="L21" s="27">
        <f t="shared" si="4"/>
        <v>-0.013691981996174607</v>
      </c>
      <c r="M21" s="75">
        <f t="shared" si="5"/>
        <v>-4.206499999999949</v>
      </c>
      <c r="N21" s="3"/>
    </row>
    <row r="22" spans="1:14" ht="15">
      <c r="A22" s="4">
        <v>22</v>
      </c>
      <c r="B22" s="7" t="s">
        <v>22</v>
      </c>
      <c r="C22" s="82">
        <v>11778</v>
      </c>
      <c r="D22" s="82">
        <v>12323</v>
      </c>
      <c r="E22" s="82">
        <v>12099</v>
      </c>
      <c r="F22" s="16">
        <f t="shared" si="0"/>
        <v>0.0075890818584625885</v>
      </c>
      <c r="G22" s="93">
        <f t="shared" si="1"/>
        <v>0.027254202750891493</v>
      </c>
      <c r="H22" s="119">
        <f t="shared" si="2"/>
        <v>321</v>
      </c>
      <c r="I22" s="27">
        <f t="shared" si="3"/>
        <v>0.004457961836513624</v>
      </c>
      <c r="J22" s="82">
        <v>12241.66</v>
      </c>
      <c r="K22" s="82">
        <v>12238.1</v>
      </c>
      <c r="L22" s="27">
        <f t="shared" si="4"/>
        <v>-0.0002908102332526382</v>
      </c>
      <c r="M22" s="75">
        <f t="shared" si="5"/>
        <v>-3.5599999999994907</v>
      </c>
      <c r="N22" s="3"/>
    </row>
    <row r="23" spans="1:14" ht="15">
      <c r="A23" s="4">
        <v>23</v>
      </c>
      <c r="B23" s="7" t="s">
        <v>23</v>
      </c>
      <c r="C23" s="82">
        <v>12781</v>
      </c>
      <c r="D23" s="82">
        <v>13475</v>
      </c>
      <c r="E23" s="82">
        <v>13049</v>
      </c>
      <c r="F23" s="16">
        <f t="shared" si="0"/>
        <v>0.008184968110676776</v>
      </c>
      <c r="G23" s="93">
        <f t="shared" si="1"/>
        <v>0.020968625303184413</v>
      </c>
      <c r="H23" s="119">
        <f t="shared" si="2"/>
        <v>268</v>
      </c>
      <c r="I23" s="27">
        <f t="shared" si="3"/>
        <v>0.0037219120628836488</v>
      </c>
      <c r="J23" s="82">
        <v>13333.94</v>
      </c>
      <c r="K23" s="82">
        <v>13316.72</v>
      </c>
      <c r="L23" s="27">
        <f t="shared" si="4"/>
        <v>-0.0012914412394236935</v>
      </c>
      <c r="M23" s="75">
        <f t="shared" si="5"/>
        <v>-17.220000000001164</v>
      </c>
      <c r="N23" s="3"/>
    </row>
    <row r="24" spans="1:14" ht="15">
      <c r="A24" s="4">
        <v>24</v>
      </c>
      <c r="B24" s="7" t="s">
        <v>24</v>
      </c>
      <c r="C24" s="82">
        <v>9097</v>
      </c>
      <c r="D24" s="82">
        <v>8918</v>
      </c>
      <c r="E24" s="82">
        <v>8253</v>
      </c>
      <c r="F24" s="16">
        <f t="shared" si="0"/>
        <v>0.005176683410024939</v>
      </c>
      <c r="G24" s="93">
        <f t="shared" si="1"/>
        <v>-0.09277783884797186</v>
      </c>
      <c r="H24" s="119">
        <f t="shared" si="2"/>
        <v>-844</v>
      </c>
      <c r="I24" s="27">
        <f t="shared" si="3"/>
        <v>-0.011721245451767908</v>
      </c>
      <c r="J24" s="82">
        <v>8915.377</v>
      </c>
      <c r="K24" s="82">
        <v>8334.383</v>
      </c>
      <c r="L24" s="27">
        <f t="shared" si="4"/>
        <v>-0.0651676311613071</v>
      </c>
      <c r="M24" s="75">
        <f t="shared" si="5"/>
        <v>-580.9940000000006</v>
      </c>
      <c r="N24" s="3"/>
    </row>
    <row r="25" spans="1:14" ht="15">
      <c r="A25" s="4">
        <v>25</v>
      </c>
      <c r="B25" s="7" t="s">
        <v>25</v>
      </c>
      <c r="C25" s="82">
        <v>31297</v>
      </c>
      <c r="D25" s="82">
        <v>32348</v>
      </c>
      <c r="E25" s="82">
        <v>31500</v>
      </c>
      <c r="F25" s="16">
        <f t="shared" si="0"/>
        <v>0.019758333626049385</v>
      </c>
      <c r="G25" s="93">
        <f t="shared" si="1"/>
        <v>0.006486244687989264</v>
      </c>
      <c r="H25" s="119">
        <f t="shared" si="2"/>
        <v>203</v>
      </c>
      <c r="I25" s="27">
        <f t="shared" si="3"/>
        <v>0.0028192095103185847</v>
      </c>
      <c r="J25" s="82">
        <v>32036.52</v>
      </c>
      <c r="K25" s="82">
        <v>31790.45</v>
      </c>
      <c r="L25" s="27">
        <f t="shared" si="4"/>
        <v>-0.007680921648169018</v>
      </c>
      <c r="M25" s="75">
        <f t="shared" si="5"/>
        <v>-246.0699999999997</v>
      </c>
      <c r="N25" s="3"/>
    </row>
    <row r="26" spans="1:14" ht="15">
      <c r="A26" s="4">
        <v>26</v>
      </c>
      <c r="B26" s="7" t="s">
        <v>26</v>
      </c>
      <c r="C26" s="82">
        <v>1749</v>
      </c>
      <c r="D26" s="82">
        <v>1740</v>
      </c>
      <c r="E26" s="82">
        <v>1646</v>
      </c>
      <c r="F26" s="16">
        <f t="shared" si="0"/>
        <v>0.0010324513380468982</v>
      </c>
      <c r="G26" s="93">
        <f t="shared" si="1"/>
        <v>-0.05889079473985134</v>
      </c>
      <c r="H26" s="119">
        <f t="shared" si="2"/>
        <v>-103</v>
      </c>
      <c r="I26" s="27">
        <f t="shared" si="3"/>
        <v>-0.0014304363525261784</v>
      </c>
      <c r="J26" s="82">
        <v>1725.647</v>
      </c>
      <c r="K26" s="82">
        <v>1670.844</v>
      </c>
      <c r="L26" s="27">
        <f t="shared" si="4"/>
        <v>-0.03175794354233507</v>
      </c>
      <c r="M26" s="75">
        <f t="shared" si="5"/>
        <v>-54.802999999999884</v>
      </c>
      <c r="N26" s="3"/>
    </row>
    <row r="27" spans="1:14" ht="15">
      <c r="A27" s="4">
        <v>27</v>
      </c>
      <c r="B27" s="7" t="s">
        <v>27</v>
      </c>
      <c r="C27" s="82">
        <v>4672</v>
      </c>
      <c r="D27" s="82">
        <v>4896</v>
      </c>
      <c r="E27" s="82">
        <v>4934</v>
      </c>
      <c r="F27" s="16">
        <f t="shared" si="0"/>
        <v>0.0030948450193945295</v>
      </c>
      <c r="G27" s="93">
        <f t="shared" si="1"/>
        <v>0.05607876712328767</v>
      </c>
      <c r="H27" s="119">
        <f t="shared" si="2"/>
        <v>262</v>
      </c>
      <c r="I27" s="27">
        <f t="shared" si="3"/>
        <v>0.0036385856734161043</v>
      </c>
      <c r="J27" s="82">
        <v>4936.531</v>
      </c>
      <c r="K27" s="82">
        <v>4955.603</v>
      </c>
      <c r="L27" s="27">
        <f t="shared" si="4"/>
        <v>0.003863441756974709</v>
      </c>
      <c r="M27" s="75">
        <f t="shared" si="5"/>
        <v>19.072000000000116</v>
      </c>
      <c r="N27" s="3"/>
    </row>
    <row r="28" spans="1:14" ht="15">
      <c r="A28" s="4">
        <v>28</v>
      </c>
      <c r="B28" s="7" t="s">
        <v>28</v>
      </c>
      <c r="C28" s="82">
        <v>15712</v>
      </c>
      <c r="D28" s="82">
        <v>15714</v>
      </c>
      <c r="E28" s="82">
        <v>15279</v>
      </c>
      <c r="F28" s="16">
        <f t="shared" si="0"/>
        <v>0.009583732681663765</v>
      </c>
      <c r="G28" s="93">
        <f t="shared" si="1"/>
        <v>-0.027558553971486762</v>
      </c>
      <c r="H28" s="119">
        <f t="shared" si="2"/>
        <v>-433</v>
      </c>
      <c r="I28" s="27">
        <f t="shared" si="3"/>
        <v>-0.006013387773241119</v>
      </c>
      <c r="J28" s="82">
        <v>15734.34</v>
      </c>
      <c r="K28" s="82">
        <v>15373.6</v>
      </c>
      <c r="L28" s="27">
        <f t="shared" si="4"/>
        <v>-0.022926922896035026</v>
      </c>
      <c r="M28" s="75">
        <f t="shared" si="5"/>
        <v>-360.7399999999998</v>
      </c>
      <c r="N28" s="3"/>
    </row>
    <row r="29" spans="1:14" ht="15">
      <c r="A29" s="4">
        <v>29</v>
      </c>
      <c r="B29" s="7" t="s">
        <v>29</v>
      </c>
      <c r="C29" s="82">
        <v>3253</v>
      </c>
      <c r="D29" s="82">
        <v>3340</v>
      </c>
      <c r="E29" s="82">
        <v>3343</v>
      </c>
      <c r="F29" s="16">
        <f t="shared" si="0"/>
        <v>0.0020968923591074</v>
      </c>
      <c r="G29" s="93">
        <f t="shared" si="1"/>
        <v>0.027666769136181987</v>
      </c>
      <c r="H29" s="119">
        <f t="shared" si="2"/>
        <v>90</v>
      </c>
      <c r="I29" s="27">
        <f t="shared" si="3"/>
        <v>0.0012498958420131656</v>
      </c>
      <c r="J29" s="82">
        <v>3336.246</v>
      </c>
      <c r="K29" s="82">
        <v>3334.206</v>
      </c>
      <c r="L29" s="27">
        <f t="shared" si="4"/>
        <v>-0.0006114657012702191</v>
      </c>
      <c r="M29" s="75">
        <f t="shared" si="5"/>
        <v>-2.0399999999999636</v>
      </c>
      <c r="N29" s="3"/>
    </row>
    <row r="30" spans="1:14" ht="15">
      <c r="A30" s="4">
        <v>30</v>
      </c>
      <c r="B30" s="7" t="s">
        <v>30</v>
      </c>
      <c r="C30" s="82">
        <v>1098</v>
      </c>
      <c r="D30" s="82">
        <v>1163</v>
      </c>
      <c r="E30" s="82">
        <v>1118</v>
      </c>
      <c r="F30" s="16">
        <f t="shared" si="0"/>
        <v>0.0007012640315531179</v>
      </c>
      <c r="G30" s="93">
        <f t="shared" si="1"/>
        <v>0.018214936247723135</v>
      </c>
      <c r="H30" s="119">
        <f t="shared" si="2"/>
        <v>20</v>
      </c>
      <c r="I30" s="27">
        <f t="shared" si="3"/>
        <v>0.00027775463155848125</v>
      </c>
      <c r="J30" s="82">
        <v>1167.146</v>
      </c>
      <c r="K30" s="82">
        <v>1149.92</v>
      </c>
      <c r="L30" s="27">
        <f t="shared" si="4"/>
        <v>-0.014759078984120141</v>
      </c>
      <c r="M30" s="75">
        <f t="shared" si="5"/>
        <v>-17.225999999999885</v>
      </c>
      <c r="N30" s="3"/>
    </row>
    <row r="31" spans="1:14" ht="15">
      <c r="A31" s="4">
        <v>31</v>
      </c>
      <c r="B31" s="7" t="s">
        <v>31</v>
      </c>
      <c r="C31" s="82">
        <v>19687</v>
      </c>
      <c r="D31" s="82">
        <v>20963</v>
      </c>
      <c r="E31" s="82">
        <v>20557</v>
      </c>
      <c r="F31" s="16">
        <f t="shared" si="0"/>
        <v>0.012894351249228483</v>
      </c>
      <c r="G31" s="93">
        <f t="shared" si="1"/>
        <v>0.04419159851678773</v>
      </c>
      <c r="H31" s="119">
        <f t="shared" si="2"/>
        <v>870</v>
      </c>
      <c r="I31" s="27">
        <f t="shared" si="3"/>
        <v>0.012082326472793933</v>
      </c>
      <c r="J31" s="82">
        <v>20711.11</v>
      </c>
      <c r="K31" s="82">
        <v>20699.56</v>
      </c>
      <c r="L31" s="27">
        <f t="shared" si="4"/>
        <v>-0.0005576717037377172</v>
      </c>
      <c r="M31" s="75">
        <f t="shared" si="5"/>
        <v>-11.549999999999272</v>
      </c>
      <c r="N31" s="3"/>
    </row>
    <row r="32" spans="1:14" ht="15">
      <c r="A32" s="4">
        <v>32</v>
      </c>
      <c r="B32" s="7" t="s">
        <v>32</v>
      </c>
      <c r="C32" s="82">
        <v>5752</v>
      </c>
      <c r="D32" s="82">
        <v>6124</v>
      </c>
      <c r="E32" s="82">
        <v>6090</v>
      </c>
      <c r="F32" s="16">
        <f t="shared" si="0"/>
        <v>0.0038199445010362147</v>
      </c>
      <c r="G32" s="93">
        <f t="shared" si="1"/>
        <v>0.05876216968011127</v>
      </c>
      <c r="H32" s="119">
        <f t="shared" si="2"/>
        <v>338</v>
      </c>
      <c r="I32" s="27">
        <f t="shared" si="3"/>
        <v>0.004694053273338333</v>
      </c>
      <c r="J32" s="82">
        <v>6138.382</v>
      </c>
      <c r="K32" s="82">
        <v>6153.348</v>
      </c>
      <c r="L32" s="27">
        <f t="shared" si="4"/>
        <v>0.0024381017668826</v>
      </c>
      <c r="M32" s="75">
        <f t="shared" si="5"/>
        <v>14.96600000000035</v>
      </c>
      <c r="N32" s="3"/>
    </row>
    <row r="33" spans="1:14" ht="15">
      <c r="A33" s="4">
        <v>33</v>
      </c>
      <c r="B33" s="7" t="s">
        <v>33</v>
      </c>
      <c r="C33" s="82">
        <v>19549</v>
      </c>
      <c r="D33" s="82">
        <v>19419</v>
      </c>
      <c r="E33" s="82">
        <v>18375</v>
      </c>
      <c r="F33" s="16">
        <f t="shared" si="0"/>
        <v>0.011525694615195476</v>
      </c>
      <c r="G33" s="93">
        <f t="shared" si="1"/>
        <v>-0.060054222722389895</v>
      </c>
      <c r="H33" s="119">
        <f t="shared" si="2"/>
        <v>-1174</v>
      </c>
      <c r="I33" s="27">
        <f t="shared" si="3"/>
        <v>-0.01630419687248285</v>
      </c>
      <c r="J33" s="82">
        <v>19295.32</v>
      </c>
      <c r="K33" s="82">
        <v>18463.93</v>
      </c>
      <c r="L33" s="27">
        <f t="shared" si="4"/>
        <v>-0.04308765026959902</v>
      </c>
      <c r="M33" s="75">
        <f t="shared" si="5"/>
        <v>-831.3899999999994</v>
      </c>
      <c r="N33" s="3"/>
    </row>
    <row r="34" spans="1:14" ht="15">
      <c r="A34" s="4">
        <v>35</v>
      </c>
      <c r="B34" s="7" t="s">
        <v>34</v>
      </c>
      <c r="C34" s="82">
        <v>37289</v>
      </c>
      <c r="D34" s="82">
        <v>37002</v>
      </c>
      <c r="E34" s="82">
        <v>35367</v>
      </c>
      <c r="F34" s="16">
        <f aca="true" t="shared" si="6" ref="F34:F65">E34/$E$90</f>
        <v>0.0221839042969044</v>
      </c>
      <c r="G34" s="93">
        <f aca="true" t="shared" si="7" ref="G34:G65">(E34-C34)/C34</f>
        <v>-0.05154335058596369</v>
      </c>
      <c r="H34" s="119">
        <f aca="true" t="shared" si="8" ref="H34:H65">E34-C34</f>
        <v>-1922</v>
      </c>
      <c r="I34" s="27">
        <f aca="true" t="shared" si="9" ref="I34:I65">H34/$H$90</f>
        <v>-0.026692220092770048</v>
      </c>
      <c r="J34" s="82">
        <v>35819.33</v>
      </c>
      <c r="K34" s="82">
        <v>34708.35</v>
      </c>
      <c r="L34" s="27">
        <f aca="true" t="shared" si="10" ref="L34:L65">(K34-J34)/J34</f>
        <v>-0.031016213871113814</v>
      </c>
      <c r="M34" s="75">
        <f aca="true" t="shared" si="11" ref="M34:M65">K34-J34</f>
        <v>-1110.9800000000032</v>
      </c>
      <c r="N34" s="3"/>
    </row>
    <row r="35" spans="1:14" ht="15">
      <c r="A35" s="4">
        <v>36</v>
      </c>
      <c r="B35" s="7" t="s">
        <v>35</v>
      </c>
      <c r="C35" s="82">
        <v>1184</v>
      </c>
      <c r="D35" s="82">
        <v>1178</v>
      </c>
      <c r="E35" s="82">
        <v>1132</v>
      </c>
      <c r="F35" s="16">
        <f t="shared" si="6"/>
        <v>0.0007100455131646954</v>
      </c>
      <c r="G35" s="93">
        <f t="shared" si="7"/>
        <v>-0.04391891891891892</v>
      </c>
      <c r="H35" s="119">
        <f t="shared" si="8"/>
        <v>-52</v>
      </c>
      <c r="I35" s="27">
        <f t="shared" si="9"/>
        <v>-0.0007221620420520512</v>
      </c>
      <c r="J35" s="82">
        <v>1187.701</v>
      </c>
      <c r="K35" s="82">
        <v>1177.779</v>
      </c>
      <c r="L35" s="27">
        <f t="shared" si="10"/>
        <v>-0.008353954404349264</v>
      </c>
      <c r="M35" s="75">
        <f t="shared" si="11"/>
        <v>-9.922000000000025</v>
      </c>
      <c r="N35" s="3"/>
    </row>
    <row r="36" spans="1:14" ht="15">
      <c r="A36" s="4">
        <v>37</v>
      </c>
      <c r="B36" s="7" t="s">
        <v>36</v>
      </c>
      <c r="C36" s="82">
        <v>283</v>
      </c>
      <c r="D36" s="82">
        <v>371</v>
      </c>
      <c r="E36" s="82">
        <v>339</v>
      </c>
      <c r="F36" s="16">
        <f t="shared" si="6"/>
        <v>0.00021263730473748387</v>
      </c>
      <c r="G36" s="93">
        <f t="shared" si="7"/>
        <v>0.1978798586572438</v>
      </c>
      <c r="H36" s="119">
        <f t="shared" si="8"/>
        <v>56</v>
      </c>
      <c r="I36" s="27">
        <f t="shared" si="9"/>
        <v>0.0007777129683637474</v>
      </c>
      <c r="J36" s="82">
        <v>365.1318</v>
      </c>
      <c r="K36" s="82">
        <v>361.3413</v>
      </c>
      <c r="L36" s="27">
        <f t="shared" si="10"/>
        <v>-0.010381182904364968</v>
      </c>
      <c r="M36" s="75">
        <f t="shared" si="11"/>
        <v>-3.7905000000000086</v>
      </c>
      <c r="N36" s="3"/>
    </row>
    <row r="37" spans="1:14" ht="15">
      <c r="A37" s="4">
        <v>38</v>
      </c>
      <c r="B37" s="7" t="s">
        <v>37</v>
      </c>
      <c r="C37" s="82">
        <v>3399</v>
      </c>
      <c r="D37" s="82">
        <v>3332</v>
      </c>
      <c r="E37" s="82">
        <v>3342</v>
      </c>
      <c r="F37" s="16">
        <f t="shared" si="6"/>
        <v>0.0020962651104208586</v>
      </c>
      <c r="G37" s="93">
        <f t="shared" si="7"/>
        <v>-0.01676963812886143</v>
      </c>
      <c r="H37" s="119">
        <f t="shared" si="8"/>
        <v>-57</v>
      </c>
      <c r="I37" s="27">
        <f t="shared" si="9"/>
        <v>-0.0007916006999416715</v>
      </c>
      <c r="J37" s="82">
        <v>3325.565</v>
      </c>
      <c r="K37" s="82">
        <v>3332.218</v>
      </c>
      <c r="L37" s="27">
        <f t="shared" si="10"/>
        <v>0.0020005623104644753</v>
      </c>
      <c r="M37" s="75">
        <f t="shared" si="11"/>
        <v>6.652999999999793</v>
      </c>
      <c r="N37" s="3"/>
    </row>
    <row r="38" spans="1:14" ht="15">
      <c r="A38" s="4">
        <v>39</v>
      </c>
      <c r="B38" s="7" t="s">
        <v>38</v>
      </c>
      <c r="C38" s="82">
        <v>178</v>
      </c>
      <c r="D38" s="82">
        <v>170</v>
      </c>
      <c r="E38" s="82">
        <v>159</v>
      </c>
      <c r="F38" s="16">
        <f t="shared" si="6"/>
        <v>9.973254116005881E-05</v>
      </c>
      <c r="G38" s="93">
        <f t="shared" si="7"/>
        <v>-0.10674157303370786</v>
      </c>
      <c r="H38" s="119">
        <f t="shared" si="8"/>
        <v>-19</v>
      </c>
      <c r="I38" s="27">
        <f t="shared" si="9"/>
        <v>-0.00026386689998055717</v>
      </c>
      <c r="J38" s="82">
        <v>166.1648</v>
      </c>
      <c r="K38" s="82">
        <v>165.859</v>
      </c>
      <c r="L38" s="27">
        <f t="shared" si="10"/>
        <v>-0.0018403416367365707</v>
      </c>
      <c r="M38" s="75">
        <f t="shared" si="11"/>
        <v>-0.30580000000000496</v>
      </c>
      <c r="N38" s="3"/>
    </row>
    <row r="39" spans="1:14" ht="15">
      <c r="A39" s="4">
        <v>41</v>
      </c>
      <c r="B39" s="7" t="s">
        <v>39</v>
      </c>
      <c r="C39" s="82">
        <v>110931</v>
      </c>
      <c r="D39" s="82">
        <v>111117</v>
      </c>
      <c r="E39" s="82">
        <v>108156</v>
      </c>
      <c r="F39" s="16">
        <f t="shared" si="6"/>
        <v>0.06784070894155547</v>
      </c>
      <c r="G39" s="93">
        <f t="shared" si="7"/>
        <v>-0.02501555020688536</v>
      </c>
      <c r="H39" s="119">
        <f t="shared" si="8"/>
        <v>-2775</v>
      </c>
      <c r="I39" s="27">
        <f t="shared" si="9"/>
        <v>-0.03853845512873927</v>
      </c>
      <c r="J39" s="82">
        <v>109861.1</v>
      </c>
      <c r="K39" s="82">
        <v>113673.7</v>
      </c>
      <c r="L39" s="27">
        <f t="shared" si="10"/>
        <v>0.03470382146182763</v>
      </c>
      <c r="M39" s="75">
        <f t="shared" si="11"/>
        <v>3812.5999999999913</v>
      </c>
      <c r="N39" s="3"/>
    </row>
    <row r="40" spans="1:14" ht="15">
      <c r="A40" s="4">
        <v>42</v>
      </c>
      <c r="B40" s="7" t="s">
        <v>40</v>
      </c>
      <c r="C40" s="82">
        <v>11761</v>
      </c>
      <c r="D40" s="82">
        <v>14223</v>
      </c>
      <c r="E40" s="82">
        <v>12280</v>
      </c>
      <c r="F40" s="16">
        <f t="shared" si="6"/>
        <v>0.007702613870726555</v>
      </c>
      <c r="G40" s="93">
        <f t="shared" si="7"/>
        <v>0.04412890060369016</v>
      </c>
      <c r="H40" s="119">
        <f t="shared" si="8"/>
        <v>519</v>
      </c>
      <c r="I40" s="27">
        <f t="shared" si="9"/>
        <v>0.007207732688942588</v>
      </c>
      <c r="J40" s="82">
        <v>14312.51</v>
      </c>
      <c r="K40" s="82">
        <v>14610.34</v>
      </c>
      <c r="L40" s="27">
        <f t="shared" si="10"/>
        <v>0.020809068430345197</v>
      </c>
      <c r="M40" s="75">
        <f t="shared" si="11"/>
        <v>297.8299999999999</v>
      </c>
      <c r="N40" s="3"/>
    </row>
    <row r="41" spans="1:14" ht="15">
      <c r="A41" s="4">
        <v>43</v>
      </c>
      <c r="B41" s="7" t="s">
        <v>41</v>
      </c>
      <c r="C41" s="82">
        <v>52517</v>
      </c>
      <c r="D41" s="82">
        <v>56575</v>
      </c>
      <c r="E41" s="82">
        <v>53260</v>
      </c>
      <c r="F41" s="16">
        <f t="shared" si="6"/>
        <v>0.033407265045187</v>
      </c>
      <c r="G41" s="93">
        <f t="shared" si="7"/>
        <v>0.014147799760077689</v>
      </c>
      <c r="H41" s="119">
        <f t="shared" si="8"/>
        <v>743</v>
      </c>
      <c r="I41" s="27">
        <f t="shared" si="9"/>
        <v>0.010318584562397579</v>
      </c>
      <c r="J41" s="82">
        <v>56035.82</v>
      </c>
      <c r="K41" s="82">
        <v>55341.33</v>
      </c>
      <c r="L41" s="27">
        <f t="shared" si="10"/>
        <v>-0.012393679614218155</v>
      </c>
      <c r="M41" s="75">
        <f t="shared" si="11"/>
        <v>-694.489999999998</v>
      </c>
      <c r="N41" s="3"/>
    </row>
    <row r="42" spans="1:14" ht="15">
      <c r="A42" s="4">
        <v>45</v>
      </c>
      <c r="B42" s="7" t="s">
        <v>42</v>
      </c>
      <c r="C42" s="82">
        <v>33997</v>
      </c>
      <c r="D42" s="82">
        <v>37277</v>
      </c>
      <c r="E42" s="82">
        <v>37919</v>
      </c>
      <c r="F42" s="16">
        <f t="shared" si="6"/>
        <v>0.023784642944957673</v>
      </c>
      <c r="G42" s="93">
        <f t="shared" si="7"/>
        <v>0.1153631202753184</v>
      </c>
      <c r="H42" s="119">
        <f t="shared" si="8"/>
        <v>3922</v>
      </c>
      <c r="I42" s="27">
        <f t="shared" si="9"/>
        <v>0.05446768324861817</v>
      </c>
      <c r="J42" s="82">
        <v>37611.27</v>
      </c>
      <c r="K42" s="82">
        <v>38038.68</v>
      </c>
      <c r="L42" s="27">
        <f t="shared" si="10"/>
        <v>0.011363881092023841</v>
      </c>
      <c r="M42" s="75">
        <f t="shared" si="11"/>
        <v>427.4100000000035</v>
      </c>
      <c r="N42" s="3"/>
    </row>
    <row r="43" spans="1:14" ht="15">
      <c r="A43" s="4">
        <v>46</v>
      </c>
      <c r="B43" s="7" t="s">
        <v>43</v>
      </c>
      <c r="C43" s="82">
        <v>95474</v>
      </c>
      <c r="D43" s="82">
        <v>102606</v>
      </c>
      <c r="E43" s="82">
        <v>102773</v>
      </c>
      <c r="F43" s="16">
        <f t="shared" si="6"/>
        <v>0.06446422926190393</v>
      </c>
      <c r="G43" s="93">
        <f t="shared" si="7"/>
        <v>0.0764501330205082</v>
      </c>
      <c r="H43" s="119">
        <f t="shared" si="8"/>
        <v>7299</v>
      </c>
      <c r="I43" s="27">
        <f t="shared" si="9"/>
        <v>0.10136655278726772</v>
      </c>
      <c r="J43" s="82">
        <v>102338.9</v>
      </c>
      <c r="K43" s="82">
        <v>103430.6</v>
      </c>
      <c r="L43" s="27">
        <f t="shared" si="10"/>
        <v>0.010667497891808606</v>
      </c>
      <c r="M43" s="75">
        <f t="shared" si="11"/>
        <v>1091.7000000000116</v>
      </c>
      <c r="N43" s="3"/>
    </row>
    <row r="44" spans="1:14" ht="15">
      <c r="A44" s="4">
        <v>47</v>
      </c>
      <c r="B44" s="7" t="s">
        <v>44</v>
      </c>
      <c r="C44" s="82">
        <v>262273</v>
      </c>
      <c r="D44" s="82">
        <v>276703</v>
      </c>
      <c r="E44" s="82">
        <v>282943</v>
      </c>
      <c r="F44" s="16">
        <f t="shared" si="6"/>
        <v>0.177475625116041</v>
      </c>
      <c r="G44" s="93">
        <f t="shared" si="7"/>
        <v>0.07881100990189611</v>
      </c>
      <c r="H44" s="119">
        <f t="shared" si="8"/>
        <v>20670</v>
      </c>
      <c r="I44" s="27">
        <f t="shared" si="9"/>
        <v>0.2870594117156904</v>
      </c>
      <c r="J44" s="82">
        <v>278401.2</v>
      </c>
      <c r="K44" s="82">
        <v>286210</v>
      </c>
      <c r="L44" s="27">
        <f t="shared" si="10"/>
        <v>0.028048729675015725</v>
      </c>
      <c r="M44" s="75">
        <f t="shared" si="11"/>
        <v>7808.799999999988</v>
      </c>
      <c r="N44" s="3"/>
    </row>
    <row r="45" spans="1:14" ht="15">
      <c r="A45" s="4">
        <v>49</v>
      </c>
      <c r="B45" s="7" t="s">
        <v>45</v>
      </c>
      <c r="C45" s="82">
        <v>119819</v>
      </c>
      <c r="D45" s="82">
        <v>125293</v>
      </c>
      <c r="E45" s="82">
        <v>121004</v>
      </c>
      <c r="F45" s="16">
        <f t="shared" si="6"/>
        <v>0.07589960006623746</v>
      </c>
      <c r="G45" s="93">
        <f t="shared" si="7"/>
        <v>0.009889917291915306</v>
      </c>
      <c r="H45" s="119">
        <f t="shared" si="8"/>
        <v>1185</v>
      </c>
      <c r="I45" s="27">
        <f t="shared" si="9"/>
        <v>0.016456961919840012</v>
      </c>
      <c r="J45" s="82">
        <v>122475.7</v>
      </c>
      <c r="K45" s="82">
        <v>121519.8</v>
      </c>
      <c r="L45" s="27">
        <f t="shared" si="10"/>
        <v>-0.007804813526274961</v>
      </c>
      <c r="M45" s="75">
        <f t="shared" si="11"/>
        <v>-955.8999999999942</v>
      </c>
      <c r="N45" s="3"/>
    </row>
    <row r="46" spans="1:14" ht="15">
      <c r="A46" s="4">
        <v>50</v>
      </c>
      <c r="B46" s="7" t="s">
        <v>46</v>
      </c>
      <c r="C46" s="82">
        <v>2498</v>
      </c>
      <c r="D46" s="82">
        <v>2574</v>
      </c>
      <c r="E46" s="82">
        <v>2456</v>
      </c>
      <c r="F46" s="16">
        <f t="shared" si="6"/>
        <v>0.001540522774145311</v>
      </c>
      <c r="G46" s="93">
        <f t="shared" si="7"/>
        <v>-0.016813450760608487</v>
      </c>
      <c r="H46" s="119">
        <f t="shared" si="8"/>
        <v>-42</v>
      </c>
      <c r="I46" s="27">
        <f t="shared" si="9"/>
        <v>-0.0005832847262728105</v>
      </c>
      <c r="J46" s="82">
        <v>2792.71</v>
      </c>
      <c r="K46" s="82">
        <v>2697.411</v>
      </c>
      <c r="L46" s="27">
        <f t="shared" si="10"/>
        <v>-0.03412420194005105</v>
      </c>
      <c r="M46" s="75">
        <f t="shared" si="11"/>
        <v>-95.29899999999998</v>
      </c>
      <c r="N46" s="3"/>
    </row>
    <row r="47" spans="1:14" ht="15">
      <c r="A47" s="4">
        <v>51</v>
      </c>
      <c r="B47" s="7" t="s">
        <v>47</v>
      </c>
      <c r="C47" s="82">
        <v>231</v>
      </c>
      <c r="D47" s="82">
        <v>237</v>
      </c>
      <c r="E47" s="82">
        <v>235</v>
      </c>
      <c r="F47" s="16">
        <f t="shared" si="6"/>
        <v>0.00014740344133719384</v>
      </c>
      <c r="G47" s="93">
        <f t="shared" si="7"/>
        <v>0.017316017316017316</v>
      </c>
      <c r="H47" s="119">
        <f t="shared" si="8"/>
        <v>4</v>
      </c>
      <c r="I47" s="27">
        <f t="shared" si="9"/>
        <v>5.555092631169625E-05</v>
      </c>
      <c r="J47" s="139">
        <v>235.094</v>
      </c>
      <c r="K47" s="139">
        <v>236.3334</v>
      </c>
      <c r="L47" s="27">
        <f t="shared" si="10"/>
        <v>0.005271933779679693</v>
      </c>
      <c r="M47" s="75">
        <f t="shared" si="11"/>
        <v>1.2394000000000176</v>
      </c>
      <c r="N47" s="3"/>
    </row>
    <row r="48" spans="1:14" ht="15">
      <c r="A48" s="4">
        <v>52</v>
      </c>
      <c r="B48" s="7" t="s">
        <v>48</v>
      </c>
      <c r="C48" s="82">
        <v>16858</v>
      </c>
      <c r="D48" s="82">
        <v>17480</v>
      </c>
      <c r="E48" s="82">
        <v>17323</v>
      </c>
      <c r="F48" s="16">
        <f t="shared" si="6"/>
        <v>0.010865828996954081</v>
      </c>
      <c r="G48" s="93">
        <f t="shared" si="7"/>
        <v>0.02758334321983628</v>
      </c>
      <c r="H48" s="119">
        <f t="shared" si="8"/>
        <v>465</v>
      </c>
      <c r="I48" s="27">
        <f t="shared" si="9"/>
        <v>0.006457795183734689</v>
      </c>
      <c r="J48" s="82">
        <v>17463.07</v>
      </c>
      <c r="K48" s="82">
        <v>17397.16</v>
      </c>
      <c r="L48" s="27">
        <f t="shared" si="10"/>
        <v>-0.003774250461115935</v>
      </c>
      <c r="M48" s="75">
        <f t="shared" si="11"/>
        <v>-65.90999999999985</v>
      </c>
      <c r="N48" s="3"/>
    </row>
    <row r="49" spans="1:14" ht="15">
      <c r="A49" s="4">
        <v>53</v>
      </c>
      <c r="B49" s="7" t="s">
        <v>49</v>
      </c>
      <c r="C49" s="82">
        <v>1814</v>
      </c>
      <c r="D49" s="82">
        <v>2086</v>
      </c>
      <c r="E49" s="82">
        <v>2197</v>
      </c>
      <c r="F49" s="16">
        <f t="shared" si="6"/>
        <v>0.001378065364331127</v>
      </c>
      <c r="G49" s="93">
        <f t="shared" si="7"/>
        <v>0.211135611907387</v>
      </c>
      <c r="H49" s="119">
        <f t="shared" si="8"/>
        <v>383</v>
      </c>
      <c r="I49" s="27">
        <f t="shared" si="9"/>
        <v>0.0053190011943449154</v>
      </c>
      <c r="J49" s="82">
        <v>2105.327</v>
      </c>
      <c r="K49" s="82">
        <v>2203.159</v>
      </c>
      <c r="L49" s="27">
        <f t="shared" si="10"/>
        <v>0.0464687908339179</v>
      </c>
      <c r="M49" s="75">
        <f t="shared" si="11"/>
        <v>97.83199999999988</v>
      </c>
      <c r="N49" s="3"/>
    </row>
    <row r="50" spans="1:14" ht="15">
      <c r="A50" s="4">
        <v>55</v>
      </c>
      <c r="B50" s="7" t="s">
        <v>50</v>
      </c>
      <c r="C50" s="82">
        <v>14006</v>
      </c>
      <c r="D50" s="82">
        <v>15401</v>
      </c>
      <c r="E50" s="82">
        <v>15241</v>
      </c>
      <c r="F50" s="16">
        <f t="shared" si="6"/>
        <v>0.009559897231575198</v>
      </c>
      <c r="G50" s="93">
        <f t="shared" si="7"/>
        <v>0.08817649578751964</v>
      </c>
      <c r="H50" s="119">
        <f t="shared" si="8"/>
        <v>1235</v>
      </c>
      <c r="I50" s="27">
        <f t="shared" si="9"/>
        <v>0.017151348498736216</v>
      </c>
      <c r="J50" s="82">
        <v>15553.57</v>
      </c>
      <c r="K50" s="82">
        <v>15637.98</v>
      </c>
      <c r="L50" s="27">
        <f t="shared" si="10"/>
        <v>0.0054270498670080155</v>
      </c>
      <c r="M50" s="75">
        <f t="shared" si="11"/>
        <v>84.40999999999985</v>
      </c>
      <c r="N50" s="3"/>
    </row>
    <row r="51" spans="1:14" ht="15">
      <c r="A51" s="4">
        <v>56</v>
      </c>
      <c r="B51" s="7" t="s">
        <v>51</v>
      </c>
      <c r="C51" s="82">
        <v>81089</v>
      </c>
      <c r="D51" s="82">
        <v>87094</v>
      </c>
      <c r="E51" s="82">
        <v>87996</v>
      </c>
      <c r="F51" s="16">
        <f t="shared" si="6"/>
        <v>0.05519537542088387</v>
      </c>
      <c r="G51" s="93">
        <f t="shared" si="7"/>
        <v>0.08517801428060526</v>
      </c>
      <c r="H51" s="119">
        <f t="shared" si="8"/>
        <v>6907</v>
      </c>
      <c r="I51" s="27">
        <f t="shared" si="9"/>
        <v>0.0959225620087215</v>
      </c>
      <c r="J51" s="82">
        <v>87066.1</v>
      </c>
      <c r="K51" s="82">
        <v>88018.73</v>
      </c>
      <c r="L51" s="27">
        <f t="shared" si="10"/>
        <v>0.01094145712280658</v>
      </c>
      <c r="M51" s="75">
        <f t="shared" si="11"/>
        <v>952.6299999999901</v>
      </c>
      <c r="N51" s="3"/>
    </row>
    <row r="52" spans="1:14" ht="15">
      <c r="A52" s="4">
        <v>58</v>
      </c>
      <c r="B52" s="7" t="s">
        <v>52</v>
      </c>
      <c r="C52" s="82">
        <v>1696</v>
      </c>
      <c r="D52" s="82">
        <v>1901</v>
      </c>
      <c r="E52" s="82">
        <v>1931</v>
      </c>
      <c r="F52" s="16">
        <f t="shared" si="6"/>
        <v>0.0012112172137111546</v>
      </c>
      <c r="G52" s="93">
        <f t="shared" si="7"/>
        <v>0.13856132075471697</v>
      </c>
      <c r="H52" s="119">
        <f t="shared" si="8"/>
        <v>235</v>
      </c>
      <c r="I52" s="27">
        <f t="shared" si="9"/>
        <v>0.0032636169208121544</v>
      </c>
      <c r="J52" s="82">
        <v>1900.319</v>
      </c>
      <c r="K52" s="82">
        <v>1927.127</v>
      </c>
      <c r="L52" s="27">
        <f t="shared" si="10"/>
        <v>0.014107105175499478</v>
      </c>
      <c r="M52" s="75">
        <f t="shared" si="11"/>
        <v>26.807999999999993</v>
      </c>
      <c r="N52" s="3"/>
    </row>
    <row r="53" spans="1:14" ht="15">
      <c r="A53" s="4">
        <v>59</v>
      </c>
      <c r="B53" s="7" t="s">
        <v>53</v>
      </c>
      <c r="C53" s="82">
        <v>1763</v>
      </c>
      <c r="D53" s="82">
        <v>1838</v>
      </c>
      <c r="E53" s="82">
        <v>1792</v>
      </c>
      <c r="F53" s="16">
        <f t="shared" si="6"/>
        <v>0.0011240296462819207</v>
      </c>
      <c r="G53" s="93">
        <f t="shared" si="7"/>
        <v>0.016449234259784458</v>
      </c>
      <c r="H53" s="119">
        <f t="shared" si="8"/>
        <v>29</v>
      </c>
      <c r="I53" s="27">
        <f t="shared" si="9"/>
        <v>0.0004027442157597978</v>
      </c>
      <c r="J53" s="82">
        <v>1820.901</v>
      </c>
      <c r="K53" s="82">
        <v>1797.026</v>
      </c>
      <c r="L53" s="27">
        <f t="shared" si="10"/>
        <v>-0.01311164088547373</v>
      </c>
      <c r="M53" s="75">
        <f t="shared" si="11"/>
        <v>-23.875</v>
      </c>
      <c r="N53" s="3"/>
    </row>
    <row r="54" spans="1:14" ht="15">
      <c r="A54" s="4">
        <v>60</v>
      </c>
      <c r="B54" s="7" t="s">
        <v>54</v>
      </c>
      <c r="C54" s="82">
        <v>632</v>
      </c>
      <c r="D54" s="82">
        <v>715</v>
      </c>
      <c r="E54" s="82">
        <v>714</v>
      </c>
      <c r="F54" s="16">
        <f t="shared" si="6"/>
        <v>0.00044785556219045276</v>
      </c>
      <c r="G54" s="93">
        <f t="shared" si="7"/>
        <v>0.12974683544303797</v>
      </c>
      <c r="H54" s="119">
        <f t="shared" si="8"/>
        <v>82</v>
      </c>
      <c r="I54" s="27">
        <f t="shared" si="9"/>
        <v>0.0011387939893897732</v>
      </c>
      <c r="J54" s="82">
        <v>718.7475</v>
      </c>
      <c r="K54" s="82">
        <v>716.8405</v>
      </c>
      <c r="L54" s="27">
        <f t="shared" si="10"/>
        <v>-0.0026532266199185742</v>
      </c>
      <c r="M54" s="75">
        <f t="shared" si="11"/>
        <v>-1.9069999999999254</v>
      </c>
      <c r="N54" s="3"/>
    </row>
    <row r="55" spans="1:14" ht="15">
      <c r="A55" s="4">
        <v>61</v>
      </c>
      <c r="B55" s="7" t="s">
        <v>55</v>
      </c>
      <c r="C55" s="82">
        <v>3054</v>
      </c>
      <c r="D55" s="82">
        <v>3160</v>
      </c>
      <c r="E55" s="82">
        <v>3169</v>
      </c>
      <c r="F55" s="16">
        <f t="shared" si="6"/>
        <v>0.0019877510876492224</v>
      </c>
      <c r="G55" s="93">
        <f t="shared" si="7"/>
        <v>0.03765553372626064</v>
      </c>
      <c r="H55" s="119">
        <f t="shared" si="8"/>
        <v>115</v>
      </c>
      <c r="I55" s="27">
        <f t="shared" si="9"/>
        <v>0.001597089131461267</v>
      </c>
      <c r="J55" s="82">
        <v>3243.82</v>
      </c>
      <c r="K55" s="82">
        <v>3104.54</v>
      </c>
      <c r="L55" s="27">
        <f t="shared" si="10"/>
        <v>-0.04293703103131499</v>
      </c>
      <c r="M55" s="75">
        <f t="shared" si="11"/>
        <v>-139.2800000000002</v>
      </c>
      <c r="N55" s="3"/>
    </row>
    <row r="56" spans="1:14" ht="15">
      <c r="A56" s="4">
        <v>62</v>
      </c>
      <c r="B56" s="7" t="s">
        <v>56</v>
      </c>
      <c r="C56" s="82">
        <v>5402</v>
      </c>
      <c r="D56" s="82">
        <v>5860</v>
      </c>
      <c r="E56" s="82">
        <v>5840</v>
      </c>
      <c r="F56" s="16">
        <f t="shared" si="6"/>
        <v>0.0036631323294009023</v>
      </c>
      <c r="G56" s="93">
        <f t="shared" si="7"/>
        <v>0.08108108108108109</v>
      </c>
      <c r="H56" s="119">
        <f t="shared" si="8"/>
        <v>438</v>
      </c>
      <c r="I56" s="27">
        <f t="shared" si="9"/>
        <v>0.006082826431130739</v>
      </c>
      <c r="J56" s="82">
        <v>5847.697</v>
      </c>
      <c r="K56" s="82">
        <v>5858.581</v>
      </c>
      <c r="L56" s="27">
        <f t="shared" si="10"/>
        <v>0.0018612455467511423</v>
      </c>
      <c r="M56" s="75">
        <f t="shared" si="11"/>
        <v>10.884000000000015</v>
      </c>
      <c r="N56" s="3"/>
    </row>
    <row r="57" spans="1:14" ht="15">
      <c r="A57" s="4">
        <v>63</v>
      </c>
      <c r="B57" s="7" t="s">
        <v>57</v>
      </c>
      <c r="C57" s="82">
        <v>1978</v>
      </c>
      <c r="D57" s="82">
        <v>2158</v>
      </c>
      <c r="E57" s="82">
        <v>1838</v>
      </c>
      <c r="F57" s="16">
        <f t="shared" si="6"/>
        <v>0.001152883085862818</v>
      </c>
      <c r="G57" s="93">
        <f t="shared" si="7"/>
        <v>-0.07077856420626896</v>
      </c>
      <c r="H57" s="13">
        <f t="shared" si="8"/>
        <v>-140</v>
      </c>
      <c r="I57" s="27">
        <f t="shared" si="9"/>
        <v>-0.0019442824209093686</v>
      </c>
      <c r="J57" s="82">
        <v>2193.344</v>
      </c>
      <c r="K57" s="82">
        <v>1819.723</v>
      </c>
      <c r="L57" s="27">
        <f t="shared" si="10"/>
        <v>-0.17034309255638883</v>
      </c>
      <c r="M57" s="75">
        <f t="shared" si="11"/>
        <v>-373.6210000000001</v>
      </c>
      <c r="N57" s="3"/>
    </row>
    <row r="58" spans="1:14" ht="15">
      <c r="A58" s="4">
        <v>64</v>
      </c>
      <c r="B58" s="7" t="s">
        <v>58</v>
      </c>
      <c r="C58" s="82">
        <v>7197</v>
      </c>
      <c r="D58" s="82">
        <v>7719</v>
      </c>
      <c r="E58" s="82">
        <v>7650</v>
      </c>
      <c r="F58" s="16">
        <f t="shared" si="6"/>
        <v>0.0047984524520405655</v>
      </c>
      <c r="G58" s="93">
        <f t="shared" si="7"/>
        <v>0.06294289287203002</v>
      </c>
      <c r="H58" s="119">
        <f t="shared" si="8"/>
        <v>453</v>
      </c>
      <c r="I58" s="27">
        <f t="shared" si="9"/>
        <v>0.0062911424047996</v>
      </c>
      <c r="J58" s="82">
        <v>7720.848</v>
      </c>
      <c r="K58" s="82">
        <v>7671.158</v>
      </c>
      <c r="L58" s="27">
        <f t="shared" si="10"/>
        <v>-0.006435821557424728</v>
      </c>
      <c r="M58" s="75">
        <f t="shared" si="11"/>
        <v>-49.6899999999996</v>
      </c>
      <c r="N58" s="3"/>
    </row>
    <row r="59" spans="1:14" ht="15">
      <c r="A59" s="4">
        <v>65</v>
      </c>
      <c r="B59" s="7" t="s">
        <v>59</v>
      </c>
      <c r="C59" s="82">
        <v>4328</v>
      </c>
      <c r="D59" s="82">
        <v>4421</v>
      </c>
      <c r="E59" s="82">
        <v>4321</v>
      </c>
      <c r="F59" s="16">
        <f t="shared" si="6"/>
        <v>0.0027103415745447427</v>
      </c>
      <c r="G59" s="93">
        <f t="shared" si="7"/>
        <v>-0.0016173752310536045</v>
      </c>
      <c r="H59" s="119">
        <f t="shared" si="8"/>
        <v>-7</v>
      </c>
      <c r="I59" s="27">
        <f t="shared" si="9"/>
        <v>-9.721412104546843E-05</v>
      </c>
      <c r="J59" s="82">
        <v>4424.678</v>
      </c>
      <c r="K59" s="82">
        <v>4341.445</v>
      </c>
      <c r="L59" s="27">
        <f t="shared" si="10"/>
        <v>-0.018811086366058768</v>
      </c>
      <c r="M59" s="75">
        <f t="shared" si="11"/>
        <v>-83.23300000000017</v>
      </c>
      <c r="N59" s="3"/>
    </row>
    <row r="60" spans="1:14" ht="15">
      <c r="A60" s="4">
        <v>66</v>
      </c>
      <c r="B60" s="7" t="s">
        <v>60</v>
      </c>
      <c r="C60" s="82">
        <v>9262</v>
      </c>
      <c r="D60" s="82">
        <v>10069</v>
      </c>
      <c r="E60" s="82">
        <v>9968</v>
      </c>
      <c r="F60" s="16">
        <f t="shared" si="6"/>
        <v>0.0062524149074431835</v>
      </c>
      <c r="G60" s="93">
        <f t="shared" si="7"/>
        <v>0.07622543727056791</v>
      </c>
      <c r="H60" s="119">
        <f t="shared" si="8"/>
        <v>706</v>
      </c>
      <c r="I60" s="27">
        <f t="shared" si="9"/>
        <v>0.009804738494014387</v>
      </c>
      <c r="J60" s="82">
        <v>10003.42</v>
      </c>
      <c r="K60" s="82">
        <v>9946.88</v>
      </c>
      <c r="L60" s="27">
        <f t="shared" si="10"/>
        <v>-0.005652066993088451</v>
      </c>
      <c r="M60" s="75">
        <f t="shared" si="11"/>
        <v>-56.54000000000087</v>
      </c>
      <c r="N60" s="3"/>
    </row>
    <row r="61" spans="1:14" ht="15">
      <c r="A61" s="4">
        <v>68</v>
      </c>
      <c r="B61" s="7" t="s">
        <v>61</v>
      </c>
      <c r="C61" s="82">
        <v>8892</v>
      </c>
      <c r="D61" s="82">
        <v>10681</v>
      </c>
      <c r="E61" s="82">
        <v>10865</v>
      </c>
      <c r="F61" s="16">
        <f t="shared" si="6"/>
        <v>0.006815056979270685</v>
      </c>
      <c r="G61" s="93">
        <f t="shared" si="7"/>
        <v>0.22188484030589295</v>
      </c>
      <c r="H61" s="119">
        <f t="shared" si="8"/>
        <v>1973</v>
      </c>
      <c r="I61" s="27">
        <f t="shared" si="9"/>
        <v>0.027400494403244175</v>
      </c>
      <c r="J61" s="82">
        <v>10689.48</v>
      </c>
      <c r="K61" s="82">
        <v>10888.95</v>
      </c>
      <c r="L61" s="27">
        <f t="shared" si="10"/>
        <v>0.01866040256401632</v>
      </c>
      <c r="M61" s="75">
        <f t="shared" si="11"/>
        <v>199.47000000000116</v>
      </c>
      <c r="N61" s="3"/>
    </row>
    <row r="62" spans="1:14" ht="15">
      <c r="A62" s="4">
        <v>69</v>
      </c>
      <c r="B62" s="7" t="s">
        <v>62</v>
      </c>
      <c r="C62" s="82">
        <v>39992</v>
      </c>
      <c r="D62" s="82">
        <v>41938</v>
      </c>
      <c r="E62" s="82">
        <v>41443</v>
      </c>
      <c r="F62" s="16">
        <f t="shared" si="6"/>
        <v>0.02599506731632904</v>
      </c>
      <c r="G62" s="93">
        <f t="shared" si="7"/>
        <v>0.03628225645129026</v>
      </c>
      <c r="H62" s="119">
        <f t="shared" si="8"/>
        <v>1451</v>
      </c>
      <c r="I62" s="27">
        <f t="shared" si="9"/>
        <v>0.020151098519567815</v>
      </c>
      <c r="J62" s="82">
        <v>42133.16</v>
      </c>
      <c r="K62" s="82">
        <v>41617.98</v>
      </c>
      <c r="L62" s="27">
        <f t="shared" si="10"/>
        <v>-0.012227423720414046</v>
      </c>
      <c r="M62" s="75">
        <f t="shared" si="11"/>
        <v>-515.1800000000003</v>
      </c>
      <c r="N62" s="3"/>
    </row>
    <row r="63" spans="1:14" ht="15">
      <c r="A63" s="4">
        <v>70</v>
      </c>
      <c r="B63" s="7" t="s">
        <v>63</v>
      </c>
      <c r="C63" s="82">
        <v>24054</v>
      </c>
      <c r="D63" s="82">
        <v>23593</v>
      </c>
      <c r="E63" s="82">
        <v>22992</v>
      </c>
      <c r="F63" s="16">
        <f t="shared" si="6"/>
        <v>0.014421701800956428</v>
      </c>
      <c r="G63" s="93">
        <f t="shared" si="7"/>
        <v>-0.04415066101272138</v>
      </c>
      <c r="H63" s="119">
        <f t="shared" si="8"/>
        <v>-1062</v>
      </c>
      <c r="I63" s="27">
        <f t="shared" si="9"/>
        <v>-0.014748770935755353</v>
      </c>
      <c r="J63" s="82">
        <v>23515.78</v>
      </c>
      <c r="K63" s="82">
        <v>23257.33</v>
      </c>
      <c r="L63" s="27">
        <f t="shared" si="10"/>
        <v>-0.010990492341738062</v>
      </c>
      <c r="M63" s="75">
        <f t="shared" si="11"/>
        <v>-258.4499999999971</v>
      </c>
      <c r="N63" s="3"/>
    </row>
    <row r="64" spans="1:14" ht="15">
      <c r="A64" s="4">
        <v>71</v>
      </c>
      <c r="B64" s="7" t="s">
        <v>64</v>
      </c>
      <c r="C64" s="82">
        <v>17503</v>
      </c>
      <c r="D64" s="82">
        <v>19081</v>
      </c>
      <c r="E64" s="82">
        <v>18847</v>
      </c>
      <c r="F64" s="16">
        <f t="shared" si="6"/>
        <v>0.011821755995242945</v>
      </c>
      <c r="G64" s="93">
        <f t="shared" si="7"/>
        <v>0.07678683654230703</v>
      </c>
      <c r="H64" s="119">
        <f t="shared" si="8"/>
        <v>1344</v>
      </c>
      <c r="I64" s="27">
        <f t="shared" si="9"/>
        <v>0.018665111240729938</v>
      </c>
      <c r="J64" s="82">
        <v>19168.05</v>
      </c>
      <c r="K64" s="82">
        <v>19014.68</v>
      </c>
      <c r="L64" s="27">
        <f t="shared" si="10"/>
        <v>-0.008001335555781574</v>
      </c>
      <c r="M64" s="75">
        <f t="shared" si="11"/>
        <v>-153.36999999999898</v>
      </c>
      <c r="N64" s="3"/>
    </row>
    <row r="65" spans="1:14" ht="15">
      <c r="A65" s="4">
        <v>72</v>
      </c>
      <c r="B65" s="7" t="s">
        <v>65</v>
      </c>
      <c r="C65" s="82">
        <v>572</v>
      </c>
      <c r="D65" s="82">
        <v>697</v>
      </c>
      <c r="E65" s="82">
        <v>667</v>
      </c>
      <c r="F65" s="16">
        <f t="shared" si="6"/>
        <v>0.000418374873923014</v>
      </c>
      <c r="G65" s="93">
        <f t="shared" si="7"/>
        <v>0.1660839160839161</v>
      </c>
      <c r="H65" s="119">
        <f t="shared" si="8"/>
        <v>95</v>
      </c>
      <c r="I65" s="27">
        <f t="shared" si="9"/>
        <v>0.001319334499902786</v>
      </c>
      <c r="J65" s="82">
        <v>701.4786</v>
      </c>
      <c r="K65" s="82">
        <v>678.7777</v>
      </c>
      <c r="L65" s="27">
        <f t="shared" si="10"/>
        <v>-0.03236150040785285</v>
      </c>
      <c r="M65" s="75">
        <f t="shared" si="11"/>
        <v>-22.700900000000047</v>
      </c>
      <c r="N65" s="3"/>
    </row>
    <row r="66" spans="1:14" ht="15">
      <c r="A66" s="4">
        <v>73</v>
      </c>
      <c r="B66" s="7" t="s">
        <v>66</v>
      </c>
      <c r="C66" s="82">
        <v>5894</v>
      </c>
      <c r="D66" s="82">
        <v>6345</v>
      </c>
      <c r="E66" s="82">
        <v>6367</v>
      </c>
      <c r="F66" s="16">
        <f aca="true" t="shared" si="12" ref="F66:F97">E66/$E$90</f>
        <v>0.0039936923872081415</v>
      </c>
      <c r="G66" s="93">
        <f aca="true" t="shared" si="13" ref="G66:G89">(E66-C66)/C66</f>
        <v>0.08025110281642348</v>
      </c>
      <c r="H66" s="119">
        <f aca="true" t="shared" si="14" ref="H66:H89">E66-C66</f>
        <v>473</v>
      </c>
      <c r="I66" s="27">
        <f aca="true" t="shared" si="15" ref="I66:I97">H66/$H$90</f>
        <v>0.006568897036358081</v>
      </c>
      <c r="J66" s="82">
        <v>6364.888</v>
      </c>
      <c r="K66" s="82">
        <v>6446.461</v>
      </c>
      <c r="L66" s="27">
        <f aca="true" t="shared" si="16" ref="L66:L97">(K66-J66)/J66</f>
        <v>0.01281609354320144</v>
      </c>
      <c r="M66" s="75">
        <f aca="true" t="shared" si="17" ref="M66:M89">K66-J66</f>
        <v>81.57300000000032</v>
      </c>
      <c r="N66" s="3"/>
    </row>
    <row r="67" spans="1:14" ht="15">
      <c r="A67" s="4">
        <v>74</v>
      </c>
      <c r="B67" s="7" t="s">
        <v>67</v>
      </c>
      <c r="C67" s="82">
        <v>4441</v>
      </c>
      <c r="D67" s="82">
        <v>5130</v>
      </c>
      <c r="E67" s="82">
        <v>5169</v>
      </c>
      <c r="F67" s="16">
        <f t="shared" si="12"/>
        <v>0.0032422484607317233</v>
      </c>
      <c r="G67" s="93">
        <f t="shared" si="13"/>
        <v>0.16392704345868048</v>
      </c>
      <c r="H67" s="119">
        <f t="shared" si="14"/>
        <v>728</v>
      </c>
      <c r="I67" s="27">
        <f t="shared" si="15"/>
        <v>0.010110268588728717</v>
      </c>
      <c r="J67" s="82">
        <v>5207.682</v>
      </c>
      <c r="K67" s="82">
        <v>5288.365</v>
      </c>
      <c r="L67" s="27">
        <f t="shared" si="16"/>
        <v>0.01549307350179984</v>
      </c>
      <c r="M67" s="75">
        <f t="shared" si="17"/>
        <v>80.68299999999999</v>
      </c>
      <c r="N67" s="3"/>
    </row>
    <row r="68" spans="1:14" ht="15">
      <c r="A68" s="4">
        <v>75</v>
      </c>
      <c r="B68" s="7" t="s">
        <v>68</v>
      </c>
      <c r="C68" s="82">
        <v>2029</v>
      </c>
      <c r="D68" s="82">
        <v>2030</v>
      </c>
      <c r="E68" s="82">
        <v>1948</v>
      </c>
      <c r="F68" s="16">
        <f t="shared" si="12"/>
        <v>0.0012218804413823559</v>
      </c>
      <c r="G68" s="93">
        <f t="shared" si="13"/>
        <v>-0.03992114342040414</v>
      </c>
      <c r="H68" s="13">
        <f t="shared" si="14"/>
        <v>-81</v>
      </c>
      <c r="I68" s="27">
        <f t="shared" si="15"/>
        <v>-0.001124906257811849</v>
      </c>
      <c r="J68" s="82">
        <v>2046.682</v>
      </c>
      <c r="K68" s="82">
        <v>1935.102</v>
      </c>
      <c r="L68" s="27">
        <f t="shared" si="16"/>
        <v>-0.05451750687209832</v>
      </c>
      <c r="M68" s="75">
        <f t="shared" si="17"/>
        <v>-111.57999999999993</v>
      </c>
      <c r="N68" s="3"/>
    </row>
    <row r="69" spans="1:14" ht="15">
      <c r="A69" s="4">
        <v>77</v>
      </c>
      <c r="B69" s="7" t="s">
        <v>69</v>
      </c>
      <c r="C69" s="82">
        <v>5537</v>
      </c>
      <c r="D69" s="82">
        <v>5574</v>
      </c>
      <c r="E69" s="82">
        <v>5459</v>
      </c>
      <c r="F69" s="16">
        <f t="shared" si="12"/>
        <v>0.003424150579828686</v>
      </c>
      <c r="G69" s="93">
        <f t="shared" si="13"/>
        <v>-0.014087050749503342</v>
      </c>
      <c r="H69" s="119">
        <f t="shared" si="14"/>
        <v>-78</v>
      </c>
      <c r="I69" s="27">
        <f t="shared" si="15"/>
        <v>-0.0010832430630780768</v>
      </c>
      <c r="J69" s="82">
        <v>5613.633</v>
      </c>
      <c r="K69" s="82">
        <v>5609.194</v>
      </c>
      <c r="L69" s="27">
        <f t="shared" si="16"/>
        <v>-0.0007907535102489593</v>
      </c>
      <c r="M69" s="75">
        <f t="shared" si="17"/>
        <v>-4.438999999999396</v>
      </c>
      <c r="N69" s="3"/>
    </row>
    <row r="70" spans="1:14" ht="15">
      <c r="A70" s="4">
        <v>78</v>
      </c>
      <c r="B70" s="7" t="s">
        <v>70</v>
      </c>
      <c r="C70" s="82">
        <v>436</v>
      </c>
      <c r="D70" s="82">
        <v>545</v>
      </c>
      <c r="E70" s="82">
        <v>604</v>
      </c>
      <c r="F70" s="16">
        <f t="shared" si="12"/>
        <v>0.00037885820667091523</v>
      </c>
      <c r="G70" s="93">
        <f t="shared" si="13"/>
        <v>0.3853211009174312</v>
      </c>
      <c r="H70" s="119">
        <f t="shared" si="14"/>
        <v>168</v>
      </c>
      <c r="I70" s="27">
        <f t="shared" si="15"/>
        <v>0.002333138905091242</v>
      </c>
      <c r="J70" s="82">
        <v>550.4617</v>
      </c>
      <c r="K70" s="82">
        <v>601.8545</v>
      </c>
      <c r="L70" s="27">
        <f t="shared" si="16"/>
        <v>0.09336308048316547</v>
      </c>
      <c r="M70" s="75">
        <f t="shared" si="17"/>
        <v>51.39280000000008</v>
      </c>
      <c r="N70" s="3"/>
    </row>
    <row r="71" spans="1:14" ht="15">
      <c r="A71" s="4">
        <v>79</v>
      </c>
      <c r="B71" s="7" t="s">
        <v>71</v>
      </c>
      <c r="C71" s="82">
        <v>6874</v>
      </c>
      <c r="D71" s="82">
        <v>7141</v>
      </c>
      <c r="E71" s="82">
        <v>7056</v>
      </c>
      <c r="F71" s="16">
        <f t="shared" si="12"/>
        <v>0.004425866732235063</v>
      </c>
      <c r="G71" s="93">
        <f t="shared" si="13"/>
        <v>0.026476578411405296</v>
      </c>
      <c r="H71" s="13">
        <f t="shared" si="14"/>
        <v>182</v>
      </c>
      <c r="I71" s="27">
        <f t="shared" si="15"/>
        <v>0.0025275671471821793</v>
      </c>
      <c r="J71" s="82">
        <v>7253.506</v>
      </c>
      <c r="K71" s="82">
        <v>7229.327</v>
      </c>
      <c r="L71" s="27">
        <f t="shared" si="16"/>
        <v>-0.0033334224856228266</v>
      </c>
      <c r="M71" s="75">
        <f t="shared" si="17"/>
        <v>-24.179000000000087</v>
      </c>
      <c r="N71" s="3"/>
    </row>
    <row r="72" spans="1:14" ht="15">
      <c r="A72" s="4">
        <v>80</v>
      </c>
      <c r="B72" s="7" t="s">
        <v>72</v>
      </c>
      <c r="C72" s="82">
        <v>17567</v>
      </c>
      <c r="D72" s="82">
        <v>19135</v>
      </c>
      <c r="E72" s="82">
        <v>18783</v>
      </c>
      <c r="F72" s="16">
        <f t="shared" si="12"/>
        <v>0.011781612079304307</v>
      </c>
      <c r="G72" s="93">
        <f t="shared" si="13"/>
        <v>0.06922069789947059</v>
      </c>
      <c r="H72" s="119">
        <f t="shared" si="14"/>
        <v>1216</v>
      </c>
      <c r="I72" s="27">
        <f t="shared" si="15"/>
        <v>0.01688748159875566</v>
      </c>
      <c r="J72" s="82">
        <v>19123.36</v>
      </c>
      <c r="K72" s="82">
        <v>18980.89</v>
      </c>
      <c r="L72" s="27">
        <f t="shared" si="16"/>
        <v>-0.0074500506187197835</v>
      </c>
      <c r="M72" s="75">
        <f t="shared" si="17"/>
        <v>-142.47000000000116</v>
      </c>
      <c r="N72" s="3"/>
    </row>
    <row r="73" spans="1:14" ht="15">
      <c r="A73" s="4">
        <v>81</v>
      </c>
      <c r="B73" s="7" t="s">
        <v>73</v>
      </c>
      <c r="C73" s="82">
        <v>44130</v>
      </c>
      <c r="D73" s="82">
        <v>50172</v>
      </c>
      <c r="E73" s="82">
        <v>52223</v>
      </c>
      <c r="F73" s="16">
        <f t="shared" si="12"/>
        <v>0.032756808157243716</v>
      </c>
      <c r="G73" s="93">
        <f t="shared" si="13"/>
        <v>0.18338998413777477</v>
      </c>
      <c r="H73" s="119">
        <f t="shared" si="14"/>
        <v>8093</v>
      </c>
      <c r="I73" s="27">
        <f t="shared" si="15"/>
        <v>0.11239341166013943</v>
      </c>
      <c r="J73" s="82">
        <v>49966.24</v>
      </c>
      <c r="K73" s="82">
        <v>51580.13</v>
      </c>
      <c r="L73" s="27">
        <f t="shared" si="16"/>
        <v>0.03229960869579139</v>
      </c>
      <c r="M73" s="75">
        <f t="shared" si="17"/>
        <v>1613.8899999999994</v>
      </c>
      <c r="N73" s="3"/>
    </row>
    <row r="74" spans="1:14" ht="15">
      <c r="A74" s="4">
        <v>82</v>
      </c>
      <c r="B74" s="7" t="s">
        <v>74</v>
      </c>
      <c r="C74" s="82">
        <v>42399</v>
      </c>
      <c r="D74" s="82">
        <v>47699</v>
      </c>
      <c r="E74" s="82">
        <v>47767</v>
      </c>
      <c r="F74" s="16">
        <f t="shared" si="12"/>
        <v>0.029961788010015908</v>
      </c>
      <c r="G74" s="93">
        <f t="shared" si="13"/>
        <v>0.12660675959338663</v>
      </c>
      <c r="H74" s="119">
        <f t="shared" si="14"/>
        <v>5368</v>
      </c>
      <c r="I74" s="27">
        <f t="shared" si="15"/>
        <v>0.07454934311029636</v>
      </c>
      <c r="J74" s="82">
        <v>47738.23</v>
      </c>
      <c r="K74" s="82">
        <v>47984.96</v>
      </c>
      <c r="L74" s="27">
        <f t="shared" si="16"/>
        <v>0.00516839438747511</v>
      </c>
      <c r="M74" s="75">
        <f t="shared" si="17"/>
        <v>246.72999999999593</v>
      </c>
      <c r="N74" s="3"/>
    </row>
    <row r="75" spans="1:14" ht="15">
      <c r="A75" s="4">
        <v>84</v>
      </c>
      <c r="B75" s="7" t="s">
        <v>75</v>
      </c>
      <c r="C75" s="82">
        <v>503</v>
      </c>
      <c r="D75" s="82">
        <v>491</v>
      </c>
      <c r="E75" s="82">
        <v>463</v>
      </c>
      <c r="F75" s="16">
        <f t="shared" si="12"/>
        <v>0.00029041614186859895</v>
      </c>
      <c r="G75" s="93">
        <f t="shared" si="13"/>
        <v>-0.07952286282306163</v>
      </c>
      <c r="H75" s="119">
        <f t="shared" si="14"/>
        <v>-40</v>
      </c>
      <c r="I75" s="27">
        <f t="shared" si="15"/>
        <v>-0.0005555092631169625</v>
      </c>
      <c r="J75" s="82">
        <v>501.3234</v>
      </c>
      <c r="K75" s="82">
        <v>479.7964</v>
      </c>
      <c r="L75" s="27">
        <f t="shared" si="16"/>
        <v>-0.04294034549354765</v>
      </c>
      <c r="M75" s="75">
        <f t="shared" si="17"/>
        <v>-21.526999999999987</v>
      </c>
      <c r="N75" s="3"/>
    </row>
    <row r="76" spans="1:14" ht="15">
      <c r="A76" s="4">
        <v>85</v>
      </c>
      <c r="B76" s="7" t="s">
        <v>76</v>
      </c>
      <c r="C76" s="82">
        <v>26957</v>
      </c>
      <c r="D76" s="82">
        <v>28697</v>
      </c>
      <c r="E76" s="82">
        <v>28582</v>
      </c>
      <c r="F76" s="16">
        <f t="shared" si="12"/>
        <v>0.017928021958722017</v>
      </c>
      <c r="G76" s="93">
        <f t="shared" si="13"/>
        <v>0.060281188559557816</v>
      </c>
      <c r="H76" s="13">
        <f t="shared" si="14"/>
        <v>1625</v>
      </c>
      <c r="I76" s="27">
        <f t="shared" si="15"/>
        <v>0.022567563814126602</v>
      </c>
      <c r="J76" s="82">
        <v>27308.91</v>
      </c>
      <c r="K76" s="82">
        <v>27397.7</v>
      </c>
      <c r="L76" s="27">
        <f t="shared" si="16"/>
        <v>0.0032513198073449608</v>
      </c>
      <c r="M76" s="75">
        <f t="shared" si="17"/>
        <v>88.79000000000087</v>
      </c>
      <c r="N76" s="3"/>
    </row>
    <row r="77" spans="1:14" ht="15">
      <c r="A77" s="4">
        <v>86</v>
      </c>
      <c r="B77" s="7" t="s">
        <v>77</v>
      </c>
      <c r="C77" s="82">
        <v>19686</v>
      </c>
      <c r="D77" s="82">
        <v>20037</v>
      </c>
      <c r="E77" s="82">
        <v>19816</v>
      </c>
      <c r="F77" s="16">
        <f t="shared" si="12"/>
        <v>0.012429559972501418</v>
      </c>
      <c r="G77" s="93">
        <f t="shared" si="13"/>
        <v>0.006603677740526262</v>
      </c>
      <c r="H77" s="119">
        <f t="shared" si="14"/>
        <v>130</v>
      </c>
      <c r="I77" s="27">
        <f t="shared" si="15"/>
        <v>0.001805405105130128</v>
      </c>
      <c r="J77" s="82">
        <v>20057.62</v>
      </c>
      <c r="K77" s="82">
        <v>19854.9</v>
      </c>
      <c r="L77" s="27">
        <f t="shared" si="16"/>
        <v>-0.01010688207274829</v>
      </c>
      <c r="M77" s="75">
        <f t="shared" si="17"/>
        <v>-202.71999999999753</v>
      </c>
      <c r="N77" s="3"/>
    </row>
    <row r="78" spans="1:14" ht="15">
      <c r="A78" s="4">
        <v>87</v>
      </c>
      <c r="B78" s="7" t="s">
        <v>78</v>
      </c>
      <c r="C78" s="82">
        <v>1497</v>
      </c>
      <c r="D78" s="82">
        <v>1445</v>
      </c>
      <c r="E78" s="82">
        <v>1459</v>
      </c>
      <c r="F78" s="16">
        <f t="shared" si="12"/>
        <v>0.0009151558336636843</v>
      </c>
      <c r="G78" s="93">
        <f t="shared" si="13"/>
        <v>-0.025384101536406144</v>
      </c>
      <c r="H78" s="119">
        <f t="shared" si="14"/>
        <v>-38</v>
      </c>
      <c r="I78" s="27">
        <f t="shared" si="15"/>
        <v>-0.0005277337999611143</v>
      </c>
      <c r="J78" s="82">
        <v>1440.374</v>
      </c>
      <c r="K78" s="82">
        <v>1449.911</v>
      </c>
      <c r="L78" s="27">
        <f t="shared" si="16"/>
        <v>0.006621196994669464</v>
      </c>
      <c r="M78" s="75">
        <f t="shared" si="17"/>
        <v>9.537000000000035</v>
      </c>
      <c r="N78" s="3"/>
    </row>
    <row r="79" spans="1:14" ht="15">
      <c r="A79" s="4">
        <v>88</v>
      </c>
      <c r="B79" s="7" t="s">
        <v>79</v>
      </c>
      <c r="C79" s="82">
        <v>3434</v>
      </c>
      <c r="D79" s="82">
        <v>3616</v>
      </c>
      <c r="E79" s="82">
        <v>3617</v>
      </c>
      <c r="F79" s="16">
        <f t="shared" si="12"/>
        <v>0.0022687584992197025</v>
      </c>
      <c r="G79" s="93">
        <f t="shared" si="13"/>
        <v>0.05329062317996505</v>
      </c>
      <c r="H79" s="119">
        <f t="shared" si="14"/>
        <v>183</v>
      </c>
      <c r="I79" s="27">
        <f t="shared" si="15"/>
        <v>0.002541454878760103</v>
      </c>
      <c r="J79" s="82">
        <v>3554.177</v>
      </c>
      <c r="K79" s="82">
        <v>3562.683</v>
      </c>
      <c r="L79" s="27">
        <f t="shared" si="16"/>
        <v>0.0023932404041779173</v>
      </c>
      <c r="M79" s="75">
        <f t="shared" si="17"/>
        <v>8.505999999999858</v>
      </c>
      <c r="N79" s="3"/>
    </row>
    <row r="80" spans="1:14" ht="15">
      <c r="A80" s="4">
        <v>90</v>
      </c>
      <c r="B80" s="7" t="s">
        <v>80</v>
      </c>
      <c r="C80" s="82">
        <v>1129</v>
      </c>
      <c r="D80" s="82">
        <v>1242</v>
      </c>
      <c r="E80" s="82">
        <v>1251</v>
      </c>
      <c r="F80" s="16">
        <f t="shared" si="12"/>
        <v>0.0007846881068631043</v>
      </c>
      <c r="G80" s="93">
        <f t="shared" si="13"/>
        <v>0.10806023029229407</v>
      </c>
      <c r="H80" s="119">
        <f t="shared" si="14"/>
        <v>122</v>
      </c>
      <c r="I80" s="27">
        <f t="shared" si="15"/>
        <v>0.0016943032525067357</v>
      </c>
      <c r="J80" s="82">
        <v>1268.678</v>
      </c>
      <c r="K80" s="82">
        <v>1285.865</v>
      </c>
      <c r="L80" s="27">
        <f t="shared" si="16"/>
        <v>0.013547172726255123</v>
      </c>
      <c r="M80" s="75">
        <f t="shared" si="17"/>
        <v>17.186999999999898</v>
      </c>
      <c r="N80" s="3"/>
    </row>
    <row r="81" spans="1:14" ht="15">
      <c r="A81" s="4">
        <v>91</v>
      </c>
      <c r="B81" s="7" t="s">
        <v>81</v>
      </c>
      <c r="C81" s="82">
        <v>189</v>
      </c>
      <c r="D81" s="82">
        <v>225</v>
      </c>
      <c r="E81" s="82">
        <v>225</v>
      </c>
      <c r="F81" s="16">
        <f t="shared" si="12"/>
        <v>0.00014113095447178134</v>
      </c>
      <c r="G81" s="93">
        <f t="shared" si="13"/>
        <v>0.19047619047619047</v>
      </c>
      <c r="H81" s="119">
        <f t="shared" si="14"/>
        <v>36</v>
      </c>
      <c r="I81" s="27">
        <f t="shared" si="15"/>
        <v>0.0004999583368052662</v>
      </c>
      <c r="J81" s="82">
        <v>227.0715</v>
      </c>
      <c r="K81" s="82">
        <v>241.44</v>
      </c>
      <c r="L81" s="27">
        <f t="shared" si="16"/>
        <v>0.06327742583283244</v>
      </c>
      <c r="M81" s="75">
        <f t="shared" si="17"/>
        <v>14.368500000000012</v>
      </c>
      <c r="N81" s="3"/>
    </row>
    <row r="82" spans="1:14" ht="15">
      <c r="A82" s="4">
        <v>92</v>
      </c>
      <c r="B82" s="7" t="s">
        <v>82</v>
      </c>
      <c r="C82" s="82">
        <v>4645</v>
      </c>
      <c r="D82" s="82">
        <v>4613</v>
      </c>
      <c r="E82" s="82">
        <v>4459</v>
      </c>
      <c r="F82" s="16">
        <f t="shared" si="12"/>
        <v>0.0027969018932874354</v>
      </c>
      <c r="G82" s="93">
        <f t="shared" si="13"/>
        <v>-0.04004305705059204</v>
      </c>
      <c r="H82" s="119">
        <f t="shared" si="14"/>
        <v>-186</v>
      </c>
      <c r="I82" s="27">
        <f t="shared" si="15"/>
        <v>-0.0025831180734938756</v>
      </c>
      <c r="J82" s="82">
        <v>4674.684</v>
      </c>
      <c r="K82" s="82">
        <v>4507.139</v>
      </c>
      <c r="L82" s="27">
        <f t="shared" si="16"/>
        <v>-0.03584092529035119</v>
      </c>
      <c r="M82" s="75">
        <f t="shared" si="17"/>
        <v>-167.54500000000007</v>
      </c>
      <c r="N82" s="3"/>
    </row>
    <row r="83" spans="1:14" ht="15">
      <c r="A83" s="4">
        <v>93</v>
      </c>
      <c r="B83" s="7" t="s">
        <v>83</v>
      </c>
      <c r="C83" s="82">
        <v>8295</v>
      </c>
      <c r="D83" s="82">
        <v>8921</v>
      </c>
      <c r="E83" s="82">
        <v>8673</v>
      </c>
      <c r="F83" s="16">
        <f t="shared" si="12"/>
        <v>0.005440127858372264</v>
      </c>
      <c r="G83" s="93">
        <f t="shared" si="13"/>
        <v>0.04556962025316456</v>
      </c>
      <c r="H83" s="119">
        <f t="shared" si="14"/>
        <v>378</v>
      </c>
      <c r="I83" s="27">
        <f t="shared" si="15"/>
        <v>0.005249562536455295</v>
      </c>
      <c r="J83" s="82">
        <v>9072.071</v>
      </c>
      <c r="K83" s="82">
        <v>8857.735</v>
      </c>
      <c r="L83" s="27">
        <f t="shared" si="16"/>
        <v>-0.023625917389755804</v>
      </c>
      <c r="M83" s="75">
        <f t="shared" si="17"/>
        <v>-214.33599999999933</v>
      </c>
      <c r="N83" s="3"/>
    </row>
    <row r="84" spans="1:14" ht="15">
      <c r="A84" s="4">
        <v>94</v>
      </c>
      <c r="B84" s="7" t="s">
        <v>84</v>
      </c>
      <c r="C84" s="82">
        <v>9087</v>
      </c>
      <c r="D84" s="82">
        <v>9391</v>
      </c>
      <c r="E84" s="82">
        <v>9304</v>
      </c>
      <c r="F84" s="16">
        <f t="shared" si="12"/>
        <v>0.005835921779579794</v>
      </c>
      <c r="G84" s="93">
        <f t="shared" si="13"/>
        <v>0.02388026851546165</v>
      </c>
      <c r="H84" s="119">
        <f t="shared" si="14"/>
        <v>217</v>
      </c>
      <c r="I84" s="27">
        <f t="shared" si="15"/>
        <v>0.0030136377524095214</v>
      </c>
      <c r="J84" s="82">
        <v>9359.521</v>
      </c>
      <c r="K84" s="82">
        <v>9330.131</v>
      </c>
      <c r="L84" s="27">
        <f t="shared" si="16"/>
        <v>-0.0031401179611650247</v>
      </c>
      <c r="M84" s="75">
        <f t="shared" si="17"/>
        <v>-29.390000000001237</v>
      </c>
      <c r="N84" s="3"/>
    </row>
    <row r="85" spans="1:14" ht="15">
      <c r="A85" s="4">
        <v>95</v>
      </c>
      <c r="B85" s="7" t="s">
        <v>85</v>
      </c>
      <c r="C85" s="82">
        <v>11363</v>
      </c>
      <c r="D85" s="82">
        <v>11646</v>
      </c>
      <c r="E85" s="82">
        <v>11341</v>
      </c>
      <c r="F85" s="16">
        <f t="shared" si="12"/>
        <v>0.00711362735406432</v>
      </c>
      <c r="G85" s="93">
        <f t="shared" si="13"/>
        <v>-0.001936108422071636</v>
      </c>
      <c r="H85" s="119">
        <f t="shared" si="14"/>
        <v>-22</v>
      </c>
      <c r="I85" s="27">
        <f t="shared" si="15"/>
        <v>-0.00030553009471432935</v>
      </c>
      <c r="J85" s="82">
        <v>11626.48</v>
      </c>
      <c r="K85" s="82">
        <v>11391.88</v>
      </c>
      <c r="L85" s="27">
        <f t="shared" si="16"/>
        <v>-0.020178076253517863</v>
      </c>
      <c r="M85" s="75">
        <f t="shared" si="17"/>
        <v>-234.60000000000036</v>
      </c>
      <c r="N85" s="9"/>
    </row>
    <row r="86" spans="1:14" ht="15">
      <c r="A86" s="4">
        <v>96</v>
      </c>
      <c r="B86" s="7" t="s">
        <v>86</v>
      </c>
      <c r="C86" s="82">
        <v>37850</v>
      </c>
      <c r="D86" s="82">
        <v>39297</v>
      </c>
      <c r="E86" s="82">
        <v>36139</v>
      </c>
      <c r="F86" s="16">
        <f t="shared" si="12"/>
        <v>0.022668140282914247</v>
      </c>
      <c r="G86" s="93">
        <f t="shared" si="13"/>
        <v>-0.045204755614266845</v>
      </c>
      <c r="H86" s="119">
        <f t="shared" si="14"/>
        <v>-1711</v>
      </c>
      <c r="I86" s="27">
        <f t="shared" si="15"/>
        <v>-0.02376190872982807</v>
      </c>
      <c r="J86" s="82">
        <v>38792.47</v>
      </c>
      <c r="K86" s="82">
        <v>36721.75</v>
      </c>
      <c r="L86" s="27">
        <f t="shared" si="16"/>
        <v>-0.05337943162680801</v>
      </c>
      <c r="M86" s="75">
        <f t="shared" si="17"/>
        <v>-2070.720000000001</v>
      </c>
      <c r="N86" s="9"/>
    </row>
    <row r="87" spans="1:14" ht="15">
      <c r="A87" s="4">
        <v>97</v>
      </c>
      <c r="B87" s="7" t="s">
        <v>87</v>
      </c>
      <c r="C87" s="82">
        <v>10210</v>
      </c>
      <c r="D87" s="82">
        <v>18073</v>
      </c>
      <c r="E87" s="82">
        <v>19760</v>
      </c>
      <c r="F87" s="16">
        <f t="shared" si="12"/>
        <v>0.012394434046055107</v>
      </c>
      <c r="G87" s="93">
        <f t="shared" si="13"/>
        <v>0.9353574926542605</v>
      </c>
      <c r="H87" s="119">
        <f t="shared" si="14"/>
        <v>9550</v>
      </c>
      <c r="I87" s="27">
        <f t="shared" si="15"/>
        <v>0.1326278365691748</v>
      </c>
      <c r="J87" s="82">
        <v>18515.65</v>
      </c>
      <c r="K87" s="82">
        <v>19359.97</v>
      </c>
      <c r="L87" s="27">
        <f t="shared" si="16"/>
        <v>0.04560034349320708</v>
      </c>
      <c r="M87" s="75">
        <f t="shared" si="17"/>
        <v>844.3199999999997</v>
      </c>
      <c r="N87" s="3"/>
    </row>
    <row r="88" spans="1:14" ht="15">
      <c r="A88" s="4">
        <v>98</v>
      </c>
      <c r="B88" s="7" t="s">
        <v>88</v>
      </c>
      <c r="C88" s="82">
        <v>447</v>
      </c>
      <c r="D88" s="82">
        <v>502</v>
      </c>
      <c r="E88" s="82">
        <v>514</v>
      </c>
      <c r="F88" s="16">
        <f t="shared" si="12"/>
        <v>0.0003224058248822027</v>
      </c>
      <c r="G88" s="93">
        <f t="shared" si="13"/>
        <v>0.14988814317673377</v>
      </c>
      <c r="H88" s="119">
        <f t="shared" si="14"/>
        <v>67</v>
      </c>
      <c r="I88" s="27">
        <f t="shared" si="15"/>
        <v>0.0009304780157209122</v>
      </c>
      <c r="J88" s="82">
        <v>496.6633</v>
      </c>
      <c r="K88" s="82">
        <v>510.7317</v>
      </c>
      <c r="L88" s="27">
        <f t="shared" si="16"/>
        <v>0.02832582959119387</v>
      </c>
      <c r="M88" s="75">
        <f t="shared" si="17"/>
        <v>14.068399999999997</v>
      </c>
      <c r="N88" s="3"/>
    </row>
    <row r="89" spans="1:14" ht="15.75" thickBot="1">
      <c r="A89" s="5">
        <v>99</v>
      </c>
      <c r="B89" s="35" t="s">
        <v>89</v>
      </c>
      <c r="C89" s="83">
        <v>517</v>
      </c>
      <c r="D89" s="83">
        <v>516</v>
      </c>
      <c r="E89" s="83">
        <v>501</v>
      </c>
      <c r="F89" s="16">
        <f t="shared" si="12"/>
        <v>0.00031425159195716643</v>
      </c>
      <c r="G89" s="93">
        <f t="shared" si="13"/>
        <v>-0.030947775628626693</v>
      </c>
      <c r="H89" s="18">
        <f t="shared" si="14"/>
        <v>-16</v>
      </c>
      <c r="I89" s="50">
        <f t="shared" si="15"/>
        <v>-0.000222203705246785</v>
      </c>
      <c r="J89" s="83">
        <v>503.689</v>
      </c>
      <c r="K89" s="83">
        <v>482.8745</v>
      </c>
      <c r="L89" s="27">
        <f t="shared" si="16"/>
        <v>-0.041324110711172986</v>
      </c>
      <c r="M89" s="75">
        <f t="shared" si="17"/>
        <v>-20.81450000000001</v>
      </c>
      <c r="N89" s="3"/>
    </row>
    <row r="90" spans="1:14" s="49" customFormat="1" ht="15.75" thickBot="1">
      <c r="A90" s="186" t="s">
        <v>90</v>
      </c>
      <c r="B90" s="187"/>
      <c r="C90" s="41">
        <v>1522258</v>
      </c>
      <c r="D90" s="41">
        <v>1611292</v>
      </c>
      <c r="E90" s="41">
        <v>1594264</v>
      </c>
      <c r="F90" s="102">
        <f>E90/$E$90</f>
        <v>1</v>
      </c>
      <c r="G90" s="102">
        <f>(E90-C90)/C90</f>
        <v>0.0473020999068489</v>
      </c>
      <c r="H90" s="42">
        <f>E90-C90</f>
        <v>72006</v>
      </c>
      <c r="I90" s="103">
        <f>H90/$H$90</f>
        <v>1</v>
      </c>
      <c r="J90" s="90">
        <v>1607856</v>
      </c>
      <c r="K90" s="90">
        <v>1613872</v>
      </c>
      <c r="L90" s="103">
        <f>(K90-J90)/J90</f>
        <v>0.0037416286035565375</v>
      </c>
      <c r="M90" s="76">
        <f>K90-J90</f>
        <v>6016</v>
      </c>
      <c r="N90" s="104"/>
    </row>
    <row r="91" spans="3:11" ht="15">
      <c r="C91" s="3"/>
      <c r="D91" s="3"/>
      <c r="E91" s="3"/>
      <c r="J91" s="3"/>
      <c r="K91" s="3"/>
    </row>
    <row r="92" spans="4:5" ht="15">
      <c r="D92" s="3"/>
      <c r="E92" s="3"/>
    </row>
    <row r="93" spans="4:5" ht="15">
      <c r="D93" s="3"/>
      <c r="E93" s="3"/>
    </row>
    <row r="94" spans="4:5" ht="15">
      <c r="D94" s="3"/>
      <c r="E94" s="3"/>
    </row>
    <row r="95" spans="4:5" ht="15">
      <c r="D95" s="3"/>
      <c r="E95" s="3"/>
    </row>
  </sheetData>
  <sheetProtection/>
  <autoFilter ref="A1:M95"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R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P18" sqref="P18"/>
    </sheetView>
  </sheetViews>
  <sheetFormatPr defaultColWidth="8.8515625" defaultRowHeight="15"/>
  <cols>
    <col min="1" max="1" width="13.7109375" style="0" bestFit="1" customWidth="1"/>
    <col min="2" max="2" width="34.421875" style="0" bestFit="1" customWidth="1"/>
    <col min="3" max="3" width="14.00390625" style="0" customWidth="1"/>
    <col min="4" max="4" width="12.00390625" style="0" customWidth="1"/>
    <col min="5" max="5" width="12.00390625" style="0" bestFit="1" customWidth="1"/>
    <col min="6" max="6" width="17.8515625" style="0" customWidth="1"/>
    <col min="7" max="7" width="27.140625" style="0" customWidth="1"/>
    <col min="8" max="8" width="26.421875" style="0" customWidth="1"/>
    <col min="9" max="9" width="20.421875" style="0" customWidth="1"/>
    <col min="10" max="11" width="21.28125" style="0" bestFit="1" customWidth="1"/>
    <col min="12" max="12" width="33.421875" style="0" customWidth="1"/>
    <col min="13" max="13" width="32.140625" style="0" customWidth="1"/>
    <col min="14" max="16" width="8.8515625" style="0" customWidth="1"/>
    <col min="17" max="17" width="37.140625" style="0" bestFit="1" customWidth="1"/>
  </cols>
  <sheetData>
    <row r="1" spans="1:13" ht="45.75" thickBot="1">
      <c r="A1" s="28" t="s">
        <v>1</v>
      </c>
      <c r="B1" s="17" t="s">
        <v>91</v>
      </c>
      <c r="C1" s="114">
        <v>41275</v>
      </c>
      <c r="D1" s="115">
        <v>41609</v>
      </c>
      <c r="E1" s="115">
        <v>41640</v>
      </c>
      <c r="F1" s="100" t="s">
        <v>268</v>
      </c>
      <c r="G1" s="81" t="s">
        <v>280</v>
      </c>
      <c r="H1" s="55" t="s">
        <v>277</v>
      </c>
      <c r="I1" s="14" t="s">
        <v>271</v>
      </c>
      <c r="J1" s="133" t="s">
        <v>266</v>
      </c>
      <c r="K1" s="55" t="s">
        <v>272</v>
      </c>
      <c r="L1" s="39" t="s">
        <v>278</v>
      </c>
      <c r="M1" s="14" t="s">
        <v>281</v>
      </c>
    </row>
    <row r="2" spans="1:18" ht="15">
      <c r="A2" s="4">
        <v>10</v>
      </c>
      <c r="B2" s="7" t="s">
        <v>10</v>
      </c>
      <c r="C2" s="121">
        <v>40237</v>
      </c>
      <c r="D2" s="121">
        <v>41611</v>
      </c>
      <c r="E2" s="121">
        <v>40872</v>
      </c>
      <c r="F2" s="60">
        <f aca="true" t="shared" si="0" ref="F2:F25">E2/$E$26</f>
        <v>0.15535309075567008</v>
      </c>
      <c r="G2" s="15">
        <f aca="true" t="shared" si="1" ref="G2:G25">(E2-C2)/C2</f>
        <v>0.01578149464423292</v>
      </c>
      <c r="H2" s="8">
        <f aca="true" t="shared" si="2" ref="H2:H25">E2-C2</f>
        <v>635</v>
      </c>
      <c r="I2" s="33">
        <f aca="true" t="shared" si="3" ref="I2:I25">H2/$H$26</f>
        <v>0.550259965337955</v>
      </c>
      <c r="J2" s="74">
        <v>41482.06</v>
      </c>
      <c r="K2" s="8">
        <v>41077.37</v>
      </c>
      <c r="L2" s="33">
        <f aca="true" t="shared" si="4" ref="L2:L25">(K2-J2)/J2</f>
        <v>-0.009755783584518105</v>
      </c>
      <c r="M2" s="74">
        <f aca="true" t="shared" si="5" ref="M2:M25">K2-J2</f>
        <v>-404.68999999999505</v>
      </c>
      <c r="Q2" s="112"/>
      <c r="R2" s="61"/>
    </row>
    <row r="3" spans="1:18" ht="15">
      <c r="A3" s="4">
        <v>11</v>
      </c>
      <c r="B3" s="7" t="s">
        <v>11</v>
      </c>
      <c r="C3" s="82">
        <v>613</v>
      </c>
      <c r="D3" s="82">
        <v>640</v>
      </c>
      <c r="E3" s="82">
        <v>634</v>
      </c>
      <c r="F3" s="61">
        <f t="shared" si="0"/>
        <v>0.0024098125743564013</v>
      </c>
      <c r="G3" s="16">
        <f t="shared" si="1"/>
        <v>0.03425774877650897</v>
      </c>
      <c r="H3" s="10">
        <f t="shared" si="2"/>
        <v>21</v>
      </c>
      <c r="I3" s="27">
        <f t="shared" si="3"/>
        <v>0.018197573656845753</v>
      </c>
      <c r="J3" s="75">
        <v>638.4018</v>
      </c>
      <c r="K3" s="10">
        <v>635.1539</v>
      </c>
      <c r="L3" s="27">
        <f t="shared" si="4"/>
        <v>-0.005087548312050434</v>
      </c>
      <c r="M3" s="75">
        <f t="shared" si="5"/>
        <v>-3.2478999999999587</v>
      </c>
      <c r="Q3" s="112"/>
      <c r="R3" s="61"/>
    </row>
    <row r="4" spans="1:18" ht="15">
      <c r="A4" s="4">
        <v>12</v>
      </c>
      <c r="B4" s="7" t="s">
        <v>12</v>
      </c>
      <c r="C4" s="82">
        <v>54</v>
      </c>
      <c r="D4" s="82">
        <v>50</v>
      </c>
      <c r="E4" s="82">
        <v>48</v>
      </c>
      <c r="F4" s="61">
        <f t="shared" si="0"/>
        <v>0.00018244637786925437</v>
      </c>
      <c r="G4" s="16">
        <f t="shared" si="1"/>
        <v>-0.1111111111111111</v>
      </c>
      <c r="H4" s="10">
        <f t="shared" si="2"/>
        <v>-6</v>
      </c>
      <c r="I4" s="27">
        <f t="shared" si="3"/>
        <v>-0.005199306759098787</v>
      </c>
      <c r="J4" s="75">
        <v>49.14257</v>
      </c>
      <c r="K4" s="10">
        <v>47.98962</v>
      </c>
      <c r="L4" s="27">
        <f t="shared" si="4"/>
        <v>-0.023461328945555696</v>
      </c>
      <c r="M4" s="75">
        <f t="shared" si="5"/>
        <v>-1.152949999999997</v>
      </c>
      <c r="Q4" s="48"/>
      <c r="R4" s="61"/>
    </row>
    <row r="5" spans="1:18" ht="15">
      <c r="A5" s="4">
        <v>13</v>
      </c>
      <c r="B5" s="7" t="s">
        <v>13</v>
      </c>
      <c r="C5" s="82">
        <v>18055</v>
      </c>
      <c r="D5" s="82">
        <v>18434</v>
      </c>
      <c r="E5" s="82">
        <v>17891</v>
      </c>
      <c r="F5" s="61">
        <f t="shared" si="0"/>
        <v>0.06800308638455896</v>
      </c>
      <c r="G5" s="16">
        <f t="shared" si="1"/>
        <v>-0.00908335641096649</v>
      </c>
      <c r="H5" s="10">
        <f t="shared" si="2"/>
        <v>-164</v>
      </c>
      <c r="I5" s="27">
        <f t="shared" si="3"/>
        <v>-0.14211438474870017</v>
      </c>
      <c r="J5" s="75">
        <v>18207.99</v>
      </c>
      <c r="K5" s="10">
        <v>18150.69</v>
      </c>
      <c r="L5" s="27">
        <f t="shared" si="4"/>
        <v>-0.0031469700938984977</v>
      </c>
      <c r="M5" s="75">
        <f t="shared" si="5"/>
        <v>-57.30000000000291</v>
      </c>
      <c r="Q5" s="112"/>
      <c r="R5" s="61"/>
    </row>
    <row r="6" spans="1:18" ht="15">
      <c r="A6" s="4">
        <v>14</v>
      </c>
      <c r="B6" s="7" t="s">
        <v>14</v>
      </c>
      <c r="C6" s="82">
        <v>32885</v>
      </c>
      <c r="D6" s="82">
        <v>34338</v>
      </c>
      <c r="E6" s="82">
        <v>33802</v>
      </c>
      <c r="F6" s="61">
        <f t="shared" si="0"/>
        <v>0.12848025968201116</v>
      </c>
      <c r="G6" s="16">
        <f t="shared" si="1"/>
        <v>0.02788505397597689</v>
      </c>
      <c r="H6" s="10">
        <f t="shared" si="2"/>
        <v>917</v>
      </c>
      <c r="I6" s="27">
        <f t="shared" si="3"/>
        <v>0.7946273830155979</v>
      </c>
      <c r="J6" s="75">
        <v>34353.64</v>
      </c>
      <c r="K6" s="10">
        <v>34564.25</v>
      </c>
      <c r="L6" s="27">
        <f t="shared" si="4"/>
        <v>0.006130645835492268</v>
      </c>
      <c r="M6" s="75">
        <f t="shared" si="5"/>
        <v>210.61000000000058</v>
      </c>
      <c r="Q6" s="112"/>
      <c r="R6" s="61"/>
    </row>
    <row r="7" spans="1:18" ht="15">
      <c r="A7" s="4">
        <v>15</v>
      </c>
      <c r="B7" s="7" t="s">
        <v>15</v>
      </c>
      <c r="C7" s="82">
        <v>6472</v>
      </c>
      <c r="D7" s="82">
        <v>6887</v>
      </c>
      <c r="E7" s="82">
        <v>6756</v>
      </c>
      <c r="F7" s="61">
        <f t="shared" si="0"/>
        <v>0.025679327685097553</v>
      </c>
      <c r="G7" s="16">
        <f t="shared" si="1"/>
        <v>0.04388133498145859</v>
      </c>
      <c r="H7" s="10">
        <f t="shared" si="2"/>
        <v>284</v>
      </c>
      <c r="I7" s="27">
        <f t="shared" si="3"/>
        <v>0.24610051993067592</v>
      </c>
      <c r="J7" s="75">
        <v>6925.529</v>
      </c>
      <c r="K7" s="10">
        <v>6874.519</v>
      </c>
      <c r="L7" s="27">
        <f t="shared" si="4"/>
        <v>-0.007365502332024054</v>
      </c>
      <c r="M7" s="75">
        <f t="shared" si="5"/>
        <v>-51.01000000000022</v>
      </c>
      <c r="Q7" s="112"/>
      <c r="R7" s="61"/>
    </row>
    <row r="8" spans="1:18" ht="15">
      <c r="A8" s="4">
        <v>16</v>
      </c>
      <c r="B8" s="7" t="s">
        <v>16</v>
      </c>
      <c r="C8" s="82">
        <v>10931</v>
      </c>
      <c r="D8" s="82">
        <v>11124</v>
      </c>
      <c r="E8" s="82">
        <v>10704</v>
      </c>
      <c r="F8" s="61">
        <f t="shared" si="0"/>
        <v>0.04068554226484372</v>
      </c>
      <c r="G8" s="16">
        <f t="shared" si="1"/>
        <v>-0.020766627024060014</v>
      </c>
      <c r="H8" s="10">
        <f t="shared" si="2"/>
        <v>-227</v>
      </c>
      <c r="I8" s="27">
        <f t="shared" si="3"/>
        <v>-0.19670710571923744</v>
      </c>
      <c r="J8" s="75">
        <v>10913.78</v>
      </c>
      <c r="K8" s="10">
        <v>10847.23</v>
      </c>
      <c r="L8" s="27">
        <f t="shared" si="4"/>
        <v>-0.006097795630844775</v>
      </c>
      <c r="M8" s="75">
        <f t="shared" si="5"/>
        <v>-66.55000000000109</v>
      </c>
      <c r="Q8" s="112"/>
      <c r="R8" s="61"/>
    </row>
    <row r="9" spans="1:18" ht="15">
      <c r="A9" s="4">
        <v>17</v>
      </c>
      <c r="B9" s="7" t="s">
        <v>17</v>
      </c>
      <c r="C9" s="82">
        <v>2003</v>
      </c>
      <c r="D9" s="82">
        <v>2098</v>
      </c>
      <c r="E9" s="82">
        <v>2121</v>
      </c>
      <c r="F9" s="61">
        <f t="shared" si="0"/>
        <v>0.008061849322097678</v>
      </c>
      <c r="G9" s="16">
        <f t="shared" si="1"/>
        <v>0.05891163255117324</v>
      </c>
      <c r="H9" s="10">
        <f t="shared" si="2"/>
        <v>118</v>
      </c>
      <c r="I9" s="27">
        <f t="shared" si="3"/>
        <v>0.1022530329289428</v>
      </c>
      <c r="J9" s="75">
        <v>2083.906</v>
      </c>
      <c r="K9" s="10">
        <v>2114.688</v>
      </c>
      <c r="L9" s="27">
        <f t="shared" si="4"/>
        <v>0.014771299665148117</v>
      </c>
      <c r="M9" s="75">
        <f t="shared" si="5"/>
        <v>30.782000000000153</v>
      </c>
      <c r="Q9" s="112"/>
      <c r="R9" s="61"/>
    </row>
    <row r="10" spans="1:18" ht="15">
      <c r="A10" s="4">
        <v>18</v>
      </c>
      <c r="B10" s="7" t="s">
        <v>18</v>
      </c>
      <c r="C10" s="82">
        <v>9172</v>
      </c>
      <c r="D10" s="82">
        <v>9438</v>
      </c>
      <c r="E10" s="82">
        <v>9164</v>
      </c>
      <c r="F10" s="61">
        <f t="shared" si="0"/>
        <v>0.03483205430820514</v>
      </c>
      <c r="G10" s="16">
        <f t="shared" si="1"/>
        <v>-0.0008722197993894462</v>
      </c>
      <c r="H10" s="10">
        <f t="shared" si="2"/>
        <v>-8</v>
      </c>
      <c r="I10" s="27">
        <f t="shared" si="3"/>
        <v>-0.006932409012131715</v>
      </c>
      <c r="J10" s="75">
        <v>9474.296</v>
      </c>
      <c r="K10" s="10">
        <v>9210.426</v>
      </c>
      <c r="L10" s="27">
        <f t="shared" si="4"/>
        <v>-0.027851145879335074</v>
      </c>
      <c r="M10" s="75">
        <f t="shared" si="5"/>
        <v>-263.8700000000008</v>
      </c>
      <c r="Q10" s="48"/>
      <c r="R10" s="61"/>
    </row>
    <row r="11" spans="1:18" ht="15">
      <c r="A11" s="4">
        <v>19</v>
      </c>
      <c r="B11" s="7" t="s">
        <v>19</v>
      </c>
      <c r="C11" s="82">
        <v>359</v>
      </c>
      <c r="D11" s="82">
        <v>344</v>
      </c>
      <c r="E11" s="82">
        <v>334</v>
      </c>
      <c r="F11" s="61">
        <f t="shared" si="0"/>
        <v>0.0012695227126735616</v>
      </c>
      <c r="G11" s="16">
        <f t="shared" si="1"/>
        <v>-0.06963788300835655</v>
      </c>
      <c r="H11" s="10">
        <f t="shared" si="2"/>
        <v>-25</v>
      </c>
      <c r="I11" s="27">
        <f t="shared" si="3"/>
        <v>-0.021663778162911613</v>
      </c>
      <c r="J11" s="75">
        <v>338.9934</v>
      </c>
      <c r="K11" s="10">
        <v>336.465</v>
      </c>
      <c r="L11" s="27">
        <f t="shared" si="4"/>
        <v>-0.007458552290398672</v>
      </c>
      <c r="M11" s="75">
        <f t="shared" si="5"/>
        <v>-2.5284000000000333</v>
      </c>
      <c r="Q11" s="112"/>
      <c r="R11" s="61"/>
    </row>
    <row r="12" spans="1:13" ht="15">
      <c r="A12" s="4">
        <v>20</v>
      </c>
      <c r="B12" s="7" t="s">
        <v>20</v>
      </c>
      <c r="C12" s="82">
        <v>4452</v>
      </c>
      <c r="D12" s="82">
        <v>4401</v>
      </c>
      <c r="E12" s="82">
        <v>4221</v>
      </c>
      <c r="F12" s="61">
        <f t="shared" si="0"/>
        <v>0.016043878353877557</v>
      </c>
      <c r="G12" s="16">
        <f t="shared" si="1"/>
        <v>-0.05188679245283019</v>
      </c>
      <c r="H12" s="10">
        <f t="shared" si="2"/>
        <v>-231</v>
      </c>
      <c r="I12" s="27">
        <f t="shared" si="3"/>
        <v>-0.2001733102253033</v>
      </c>
      <c r="J12" s="75">
        <v>4359.51</v>
      </c>
      <c r="K12" s="10">
        <v>4228.573</v>
      </c>
      <c r="L12" s="27">
        <f t="shared" si="4"/>
        <v>-0.03003479748870857</v>
      </c>
      <c r="M12" s="75">
        <f t="shared" si="5"/>
        <v>-130.9369999999999</v>
      </c>
    </row>
    <row r="13" spans="1:13" ht="15">
      <c r="A13" s="4">
        <v>21</v>
      </c>
      <c r="B13" s="7" t="s">
        <v>21</v>
      </c>
      <c r="C13" s="82">
        <v>279</v>
      </c>
      <c r="D13" s="82">
        <v>309</v>
      </c>
      <c r="E13" s="82">
        <v>301</v>
      </c>
      <c r="F13" s="61">
        <f t="shared" si="0"/>
        <v>0.0011440908278884492</v>
      </c>
      <c r="G13" s="16">
        <f t="shared" si="1"/>
        <v>0.07885304659498207</v>
      </c>
      <c r="H13" s="10">
        <f t="shared" si="2"/>
        <v>22</v>
      </c>
      <c r="I13" s="27">
        <f t="shared" si="3"/>
        <v>0.019064124783362217</v>
      </c>
      <c r="J13" s="75">
        <v>307.2236</v>
      </c>
      <c r="K13" s="10">
        <v>303.0171</v>
      </c>
      <c r="L13" s="27">
        <f t="shared" si="4"/>
        <v>-0.013691981996174607</v>
      </c>
      <c r="M13" s="75">
        <f t="shared" si="5"/>
        <v>-4.206499999999949</v>
      </c>
    </row>
    <row r="14" spans="1:13" ht="15">
      <c r="A14" s="4">
        <v>22</v>
      </c>
      <c r="B14" s="7" t="s">
        <v>22</v>
      </c>
      <c r="C14" s="82">
        <v>11778</v>
      </c>
      <c r="D14" s="82">
        <v>12323</v>
      </c>
      <c r="E14" s="82">
        <v>12099</v>
      </c>
      <c r="F14" s="61">
        <f t="shared" si="0"/>
        <v>0.04598789012166893</v>
      </c>
      <c r="G14" s="16">
        <f t="shared" si="1"/>
        <v>0.027254202750891493</v>
      </c>
      <c r="H14" s="10">
        <f t="shared" si="2"/>
        <v>321</v>
      </c>
      <c r="I14" s="27">
        <f t="shared" si="3"/>
        <v>0.2781629116117851</v>
      </c>
      <c r="J14" s="75">
        <v>12241.66</v>
      </c>
      <c r="K14" s="10">
        <v>12238.1</v>
      </c>
      <c r="L14" s="27">
        <f t="shared" si="4"/>
        <v>-0.0002908102332526382</v>
      </c>
      <c r="M14" s="75">
        <f t="shared" si="5"/>
        <v>-3.5599999999994907</v>
      </c>
    </row>
    <row r="15" spans="1:13" ht="15">
      <c r="A15" s="4">
        <v>23</v>
      </c>
      <c r="B15" s="7" t="s">
        <v>23</v>
      </c>
      <c r="C15" s="82">
        <v>12781</v>
      </c>
      <c r="D15" s="82">
        <v>13475</v>
      </c>
      <c r="E15" s="82">
        <v>13049</v>
      </c>
      <c r="F15" s="61">
        <f t="shared" si="0"/>
        <v>0.04959880801699792</v>
      </c>
      <c r="G15" s="16">
        <f t="shared" si="1"/>
        <v>0.020968625303184413</v>
      </c>
      <c r="H15" s="10">
        <f t="shared" si="2"/>
        <v>268</v>
      </c>
      <c r="I15" s="27">
        <f t="shared" si="3"/>
        <v>0.2322357019064125</v>
      </c>
      <c r="J15" s="75">
        <v>13333.94</v>
      </c>
      <c r="K15" s="10">
        <v>13316.72</v>
      </c>
      <c r="L15" s="27">
        <f t="shared" si="4"/>
        <v>-0.0012914412394236935</v>
      </c>
      <c r="M15" s="75">
        <f t="shared" si="5"/>
        <v>-17.220000000001164</v>
      </c>
    </row>
    <row r="16" spans="1:13" ht="15">
      <c r="A16" s="4">
        <v>24</v>
      </c>
      <c r="B16" s="7" t="s">
        <v>24</v>
      </c>
      <c r="C16" s="82">
        <v>9097</v>
      </c>
      <c r="D16" s="82">
        <v>8918</v>
      </c>
      <c r="E16" s="82">
        <v>8253</v>
      </c>
      <c r="F16" s="61">
        <f t="shared" si="0"/>
        <v>0.031369374094894924</v>
      </c>
      <c r="G16" s="16">
        <f t="shared" si="1"/>
        <v>-0.09277783884797186</v>
      </c>
      <c r="H16" s="10">
        <f t="shared" si="2"/>
        <v>-844</v>
      </c>
      <c r="I16" s="27">
        <f t="shared" si="3"/>
        <v>-0.7313691507798961</v>
      </c>
      <c r="J16" s="75">
        <v>8915.377</v>
      </c>
      <c r="K16" s="10">
        <v>8334.383</v>
      </c>
      <c r="L16" s="27">
        <f t="shared" si="4"/>
        <v>-0.0651676311613071</v>
      </c>
      <c r="M16" s="75">
        <f t="shared" si="5"/>
        <v>-580.9940000000006</v>
      </c>
    </row>
    <row r="17" spans="1:13" ht="15">
      <c r="A17" s="4">
        <v>25</v>
      </c>
      <c r="B17" s="7" t="s">
        <v>25</v>
      </c>
      <c r="C17" s="82">
        <v>31297</v>
      </c>
      <c r="D17" s="82">
        <v>32348</v>
      </c>
      <c r="E17" s="82">
        <v>31500</v>
      </c>
      <c r="F17" s="61">
        <f t="shared" si="0"/>
        <v>0.11973043547669818</v>
      </c>
      <c r="G17" s="16">
        <f t="shared" si="1"/>
        <v>0.006486244687989264</v>
      </c>
      <c r="H17" s="10">
        <f t="shared" si="2"/>
        <v>203</v>
      </c>
      <c r="I17" s="27">
        <f t="shared" si="3"/>
        <v>0.17590987868284227</v>
      </c>
      <c r="J17" s="75">
        <v>32036.52</v>
      </c>
      <c r="K17" s="10">
        <v>31790.45</v>
      </c>
      <c r="L17" s="27">
        <f t="shared" si="4"/>
        <v>-0.007680921648169018</v>
      </c>
      <c r="M17" s="75">
        <f t="shared" si="5"/>
        <v>-246.0699999999997</v>
      </c>
    </row>
    <row r="18" spans="1:13" ht="15">
      <c r="A18" s="4">
        <v>26</v>
      </c>
      <c r="B18" s="7" t="s">
        <v>26</v>
      </c>
      <c r="C18" s="82">
        <v>1749</v>
      </c>
      <c r="D18" s="82">
        <v>1740</v>
      </c>
      <c r="E18" s="82">
        <v>1646</v>
      </c>
      <c r="F18" s="61">
        <f t="shared" si="0"/>
        <v>0.006256390374433181</v>
      </c>
      <c r="G18" s="16">
        <f t="shared" si="1"/>
        <v>-0.05889079473985134</v>
      </c>
      <c r="H18" s="10">
        <f t="shared" si="2"/>
        <v>-103</v>
      </c>
      <c r="I18" s="27">
        <f t="shared" si="3"/>
        <v>-0.08925476603119584</v>
      </c>
      <c r="J18" s="75">
        <v>1725.647</v>
      </c>
      <c r="K18" s="10">
        <v>1670.844</v>
      </c>
      <c r="L18" s="27">
        <f t="shared" si="4"/>
        <v>-0.03175794354233507</v>
      </c>
      <c r="M18" s="75">
        <f t="shared" si="5"/>
        <v>-54.802999999999884</v>
      </c>
    </row>
    <row r="19" spans="1:13" ht="15">
      <c r="A19" s="4">
        <v>27</v>
      </c>
      <c r="B19" s="7" t="s">
        <v>27</v>
      </c>
      <c r="C19" s="82">
        <v>4672</v>
      </c>
      <c r="D19" s="82">
        <v>4896</v>
      </c>
      <c r="E19" s="82">
        <v>4934</v>
      </c>
      <c r="F19" s="61">
        <f t="shared" si="0"/>
        <v>0.018753967258477104</v>
      </c>
      <c r="G19" s="16">
        <f t="shared" si="1"/>
        <v>0.05607876712328767</v>
      </c>
      <c r="H19" s="10">
        <f t="shared" si="2"/>
        <v>262</v>
      </c>
      <c r="I19" s="27">
        <f t="shared" si="3"/>
        <v>0.2270363951473137</v>
      </c>
      <c r="J19" s="75">
        <v>4936.531</v>
      </c>
      <c r="K19" s="10">
        <v>4955.603</v>
      </c>
      <c r="L19" s="27">
        <f t="shared" si="4"/>
        <v>0.003863441756974709</v>
      </c>
      <c r="M19" s="75">
        <f t="shared" si="5"/>
        <v>19.072000000000116</v>
      </c>
    </row>
    <row r="20" spans="1:13" ht="15">
      <c r="A20" s="4">
        <v>28</v>
      </c>
      <c r="B20" s="7" t="s">
        <v>28</v>
      </c>
      <c r="C20" s="82">
        <v>15712</v>
      </c>
      <c r="D20" s="82">
        <v>15714</v>
      </c>
      <c r="E20" s="82">
        <v>15279</v>
      </c>
      <c r="F20" s="61">
        <f t="shared" si="0"/>
        <v>0.05807496265550703</v>
      </c>
      <c r="G20" s="16">
        <f t="shared" si="1"/>
        <v>-0.027558553971486762</v>
      </c>
      <c r="H20" s="10">
        <f t="shared" si="2"/>
        <v>-433</v>
      </c>
      <c r="I20" s="27">
        <f t="shared" si="3"/>
        <v>-0.3752166377816291</v>
      </c>
      <c r="J20" s="75">
        <v>15734.34</v>
      </c>
      <c r="K20" s="10">
        <v>15373.6</v>
      </c>
      <c r="L20" s="27">
        <f t="shared" si="4"/>
        <v>-0.022926922896035026</v>
      </c>
      <c r="M20" s="75">
        <f t="shared" si="5"/>
        <v>-360.7399999999998</v>
      </c>
    </row>
    <row r="21" spans="1:13" ht="15">
      <c r="A21" s="4">
        <v>29</v>
      </c>
      <c r="B21" s="7" t="s">
        <v>29</v>
      </c>
      <c r="C21" s="82">
        <v>3253</v>
      </c>
      <c r="D21" s="82">
        <v>3340</v>
      </c>
      <c r="E21" s="82">
        <v>3343</v>
      </c>
      <c r="F21" s="61">
        <f t="shared" si="0"/>
        <v>0.012706630025352444</v>
      </c>
      <c r="G21" s="16">
        <f t="shared" si="1"/>
        <v>0.027666769136181987</v>
      </c>
      <c r="H21" s="10">
        <f t="shared" si="2"/>
        <v>90</v>
      </c>
      <c r="I21" s="27">
        <f t="shared" si="3"/>
        <v>0.0779896013864818</v>
      </c>
      <c r="J21" s="75">
        <v>3336.246</v>
      </c>
      <c r="K21" s="10">
        <v>3334.206</v>
      </c>
      <c r="L21" s="27">
        <f t="shared" si="4"/>
        <v>-0.0006114657012702191</v>
      </c>
      <c r="M21" s="75">
        <f t="shared" si="5"/>
        <v>-2.0399999999999636</v>
      </c>
    </row>
    <row r="22" spans="1:13" ht="15">
      <c r="A22" s="4">
        <v>30</v>
      </c>
      <c r="B22" s="7" t="s">
        <v>30</v>
      </c>
      <c r="C22" s="82">
        <v>1098</v>
      </c>
      <c r="D22" s="82">
        <v>1163</v>
      </c>
      <c r="E22" s="82">
        <v>1118</v>
      </c>
      <c r="F22" s="61">
        <f t="shared" si="0"/>
        <v>0.004249480217871383</v>
      </c>
      <c r="G22" s="16">
        <f t="shared" si="1"/>
        <v>0.018214936247723135</v>
      </c>
      <c r="H22" s="10">
        <f t="shared" si="2"/>
        <v>20</v>
      </c>
      <c r="I22" s="27">
        <f t="shared" si="3"/>
        <v>0.01733102253032929</v>
      </c>
      <c r="J22" s="75">
        <v>1167.146</v>
      </c>
      <c r="K22" s="10">
        <v>1149.92</v>
      </c>
      <c r="L22" s="27">
        <f t="shared" si="4"/>
        <v>-0.014759078984120141</v>
      </c>
      <c r="M22" s="75">
        <f t="shared" si="5"/>
        <v>-17.225999999999885</v>
      </c>
    </row>
    <row r="23" spans="1:13" ht="15">
      <c r="A23" s="4">
        <v>31</v>
      </c>
      <c r="B23" s="7" t="s">
        <v>31</v>
      </c>
      <c r="C23" s="82">
        <v>19687</v>
      </c>
      <c r="D23" s="82">
        <v>20963</v>
      </c>
      <c r="E23" s="82">
        <v>20557</v>
      </c>
      <c r="F23" s="61">
        <f t="shared" si="0"/>
        <v>0.07813646228871379</v>
      </c>
      <c r="G23" s="16">
        <f t="shared" si="1"/>
        <v>0.04419159851678773</v>
      </c>
      <c r="H23" s="10">
        <f t="shared" si="2"/>
        <v>870</v>
      </c>
      <c r="I23" s="27">
        <f t="shared" si="3"/>
        <v>0.7538994800693241</v>
      </c>
      <c r="J23" s="75">
        <v>20711.11</v>
      </c>
      <c r="K23" s="10">
        <v>20699.56</v>
      </c>
      <c r="L23" s="27">
        <f t="shared" si="4"/>
        <v>-0.0005576717037377172</v>
      </c>
      <c r="M23" s="75">
        <f t="shared" si="5"/>
        <v>-11.549999999999272</v>
      </c>
    </row>
    <row r="24" spans="1:13" ht="15">
      <c r="A24" s="4">
        <v>32</v>
      </c>
      <c r="B24" s="7" t="s">
        <v>32</v>
      </c>
      <c r="C24" s="82">
        <v>5752</v>
      </c>
      <c r="D24" s="82">
        <v>6124</v>
      </c>
      <c r="E24" s="82">
        <v>6090</v>
      </c>
      <c r="F24" s="61">
        <f t="shared" si="0"/>
        <v>0.023147884192161648</v>
      </c>
      <c r="G24" s="16">
        <f t="shared" si="1"/>
        <v>0.05876216968011127</v>
      </c>
      <c r="H24" s="10">
        <f t="shared" si="2"/>
        <v>338</v>
      </c>
      <c r="I24" s="27">
        <f t="shared" si="3"/>
        <v>0.292894280762565</v>
      </c>
      <c r="J24" s="75">
        <v>6138.382</v>
      </c>
      <c r="K24" s="10">
        <v>6153.348</v>
      </c>
      <c r="L24" s="27">
        <f t="shared" si="4"/>
        <v>0.0024381017668826</v>
      </c>
      <c r="M24" s="75">
        <f t="shared" si="5"/>
        <v>14.96600000000035</v>
      </c>
    </row>
    <row r="25" spans="1:13" ht="15.75" thickBot="1">
      <c r="A25" s="4">
        <v>33</v>
      </c>
      <c r="B25" s="7" t="s">
        <v>33</v>
      </c>
      <c r="C25" s="83">
        <v>19549</v>
      </c>
      <c r="D25" s="83">
        <v>19419</v>
      </c>
      <c r="E25" s="83">
        <v>18375</v>
      </c>
      <c r="F25" s="61">
        <f t="shared" si="0"/>
        <v>0.06984275402807394</v>
      </c>
      <c r="G25" s="16">
        <f t="shared" si="1"/>
        <v>-0.060054222722389895</v>
      </c>
      <c r="H25" s="98">
        <f t="shared" si="2"/>
        <v>-1174</v>
      </c>
      <c r="I25" s="27">
        <f t="shared" si="3"/>
        <v>-1.0173310225303294</v>
      </c>
      <c r="J25" s="75">
        <v>19295.32</v>
      </c>
      <c r="K25" s="10">
        <v>18463.93</v>
      </c>
      <c r="L25" s="27">
        <f t="shared" si="4"/>
        <v>-0.04308765026959902</v>
      </c>
      <c r="M25" s="75">
        <f t="shared" si="5"/>
        <v>-831.3899999999994</v>
      </c>
    </row>
    <row r="26" spans="1:13" s="49" customFormat="1" ht="15.75" customHeight="1" thickBot="1">
      <c r="A26" s="186" t="s">
        <v>259</v>
      </c>
      <c r="B26" s="187"/>
      <c r="C26" s="41">
        <f>SUM(C2:C25)</f>
        <v>261937</v>
      </c>
      <c r="D26" s="41">
        <f>SUM(D2:D25)</f>
        <v>270097</v>
      </c>
      <c r="E26" s="41">
        <f>SUM(E2:E25)</f>
        <v>263091</v>
      </c>
      <c r="F26" s="101">
        <f>E26/$E$26</f>
        <v>1</v>
      </c>
      <c r="G26" s="102">
        <f>(E26-C26)/C26</f>
        <v>0.004405639524007681</v>
      </c>
      <c r="H26" s="105">
        <f>E26-C26</f>
        <v>1154</v>
      </c>
      <c r="I26" s="103">
        <f>H26/$H$26</f>
        <v>1</v>
      </c>
      <c r="J26" s="76">
        <v>270074.9</v>
      </c>
      <c r="K26" s="77">
        <v>263449.6</v>
      </c>
      <c r="L26" s="103">
        <f>(K26-J26)/J26</f>
        <v>-0.024531342971894264</v>
      </c>
      <c r="M26" s="76">
        <f>K26-J26</f>
        <v>-6625.300000000047</v>
      </c>
    </row>
    <row r="27" ht="15">
      <c r="E27" s="3"/>
    </row>
  </sheetData>
  <sheetProtection/>
  <autoFilter ref="A1:M25">
    <sortState ref="A2:M27">
      <sortCondition sortBy="value" ref="A2:A27"/>
    </sortState>
  </autoFilter>
  <mergeCells count="1">
    <mergeCell ref="A26:B2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Q84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E10" sqref="E10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421875" style="0" customWidth="1"/>
  </cols>
  <sheetData>
    <row r="1" spans="1:13" ht="45.75" thickBot="1">
      <c r="A1" s="11" t="s">
        <v>92</v>
      </c>
      <c r="B1" s="11" t="s">
        <v>175</v>
      </c>
      <c r="C1" s="21">
        <v>41275</v>
      </c>
      <c r="D1" s="57">
        <v>41609</v>
      </c>
      <c r="E1" s="57">
        <v>41640</v>
      </c>
      <c r="F1" s="31" t="s">
        <v>282</v>
      </c>
      <c r="G1" s="39" t="s">
        <v>269</v>
      </c>
      <c r="H1" s="31" t="s">
        <v>283</v>
      </c>
      <c r="I1" s="31" t="s">
        <v>284</v>
      </c>
      <c r="J1" s="140" t="s">
        <v>266</v>
      </c>
      <c r="K1" s="56" t="s">
        <v>272</v>
      </c>
      <c r="L1" s="31" t="s">
        <v>273</v>
      </c>
      <c r="M1" s="39" t="s">
        <v>274</v>
      </c>
    </row>
    <row r="2" spans="1:13" ht="15">
      <c r="A2" s="20">
        <v>1</v>
      </c>
      <c r="B2" s="65" t="s">
        <v>93</v>
      </c>
      <c r="C2" s="118">
        <v>259178</v>
      </c>
      <c r="D2" s="118">
        <v>276273</v>
      </c>
      <c r="E2" s="118">
        <v>276005</v>
      </c>
      <c r="F2" s="29">
        <f aca="true" t="shared" si="0" ref="F2:F33">E2/$E$83</f>
        <v>0.022172712986338803</v>
      </c>
      <c r="G2" s="15">
        <f aca="true" t="shared" si="1" ref="G2:G33">(E2-C2)/C2</f>
        <v>0.06492449204793617</v>
      </c>
      <c r="H2" s="8">
        <f aca="true" t="shared" si="2" ref="H2:H33">E2-C2</f>
        <v>16827</v>
      </c>
      <c r="I2" s="33">
        <f aca="true" t="shared" si="3" ref="I2:I33">H2/$H$83</f>
        <v>0.026716181651617942</v>
      </c>
      <c r="J2" s="118">
        <v>275834.4</v>
      </c>
      <c r="K2" s="118">
        <v>276872.2</v>
      </c>
      <c r="L2" s="33">
        <f aca="true" t="shared" si="4" ref="L2:L33">(K2-J2)/J2</f>
        <v>0.003762402368957564</v>
      </c>
      <c r="M2" s="99">
        <f aca="true" t="shared" si="5" ref="M2:M33">K2-J2</f>
        <v>1037.7999999999884</v>
      </c>
    </row>
    <row r="3" spans="1:13" ht="15">
      <c r="A3" s="1">
        <v>2</v>
      </c>
      <c r="B3" s="66" t="s">
        <v>94</v>
      </c>
      <c r="C3" s="119">
        <v>40281</v>
      </c>
      <c r="D3" s="119">
        <v>43163</v>
      </c>
      <c r="E3" s="119">
        <v>41861</v>
      </c>
      <c r="F3" s="30">
        <f t="shared" si="0"/>
        <v>0.0033628808837561953</v>
      </c>
      <c r="G3" s="16">
        <f t="shared" si="1"/>
        <v>0.03922444825103647</v>
      </c>
      <c r="H3" s="10">
        <f t="shared" si="2"/>
        <v>1580</v>
      </c>
      <c r="I3" s="27">
        <f t="shared" si="3"/>
        <v>0.002508561657428915</v>
      </c>
      <c r="J3" s="119">
        <v>41699.17</v>
      </c>
      <c r="K3" s="119">
        <v>42431.12</v>
      </c>
      <c r="L3" s="27">
        <f t="shared" si="4"/>
        <v>0.01755310717215725</v>
      </c>
      <c r="M3" s="89">
        <f t="shared" si="5"/>
        <v>731.9500000000044</v>
      </c>
    </row>
    <row r="4" spans="1:13" ht="15">
      <c r="A4" s="1">
        <v>3</v>
      </c>
      <c r="B4" s="66" t="s">
        <v>95</v>
      </c>
      <c r="C4" s="119">
        <v>70853</v>
      </c>
      <c r="D4" s="119">
        <v>76231</v>
      </c>
      <c r="E4" s="119">
        <v>74263</v>
      </c>
      <c r="F4" s="30">
        <f t="shared" si="0"/>
        <v>0.005965878098239084</v>
      </c>
      <c r="G4" s="16">
        <f t="shared" si="1"/>
        <v>0.04812781392460446</v>
      </c>
      <c r="H4" s="10">
        <f t="shared" si="2"/>
        <v>3410</v>
      </c>
      <c r="I4" s="27">
        <f t="shared" si="3"/>
        <v>0.005414047627742152</v>
      </c>
      <c r="J4" s="119">
        <v>77291.57</v>
      </c>
      <c r="K4" s="119">
        <v>78521.47</v>
      </c>
      <c r="L4" s="27">
        <f t="shared" si="4"/>
        <v>0.015912472731502206</v>
      </c>
      <c r="M4" s="89">
        <f t="shared" si="5"/>
        <v>1229.8999999999942</v>
      </c>
    </row>
    <row r="5" spans="1:13" ht="15">
      <c r="A5" s="1">
        <v>4</v>
      </c>
      <c r="B5" s="66" t="s">
        <v>96</v>
      </c>
      <c r="C5" s="119">
        <v>20100</v>
      </c>
      <c r="D5" s="119">
        <v>19494</v>
      </c>
      <c r="E5" s="119">
        <v>18328</v>
      </c>
      <c r="F5" s="30">
        <f t="shared" si="0"/>
        <v>0.0014723700063898032</v>
      </c>
      <c r="G5" s="16">
        <f t="shared" si="1"/>
        <v>-0.08815920398009951</v>
      </c>
      <c r="H5" s="10">
        <f t="shared" si="2"/>
        <v>-1772</v>
      </c>
      <c r="I5" s="27">
        <f t="shared" si="3"/>
        <v>-0.002813399529724074</v>
      </c>
      <c r="J5" s="119">
        <v>19309.18</v>
      </c>
      <c r="K5" s="119">
        <v>19734.02</v>
      </c>
      <c r="L5" s="27">
        <f t="shared" si="4"/>
        <v>0.02200197004740751</v>
      </c>
      <c r="M5" s="89">
        <f t="shared" si="5"/>
        <v>424.84000000000015</v>
      </c>
    </row>
    <row r="6" spans="1:13" ht="15">
      <c r="A6" s="1">
        <v>5</v>
      </c>
      <c r="B6" s="66" t="s">
        <v>97</v>
      </c>
      <c r="C6" s="119">
        <v>33725</v>
      </c>
      <c r="D6" s="119">
        <v>35752</v>
      </c>
      <c r="E6" s="119">
        <v>35558</v>
      </c>
      <c r="F6" s="30">
        <f t="shared" si="0"/>
        <v>0.002856532774291173</v>
      </c>
      <c r="G6" s="16">
        <f t="shared" si="1"/>
        <v>0.05435137138621201</v>
      </c>
      <c r="H6" s="10">
        <f t="shared" si="2"/>
        <v>1833</v>
      </c>
      <c r="I6" s="27">
        <f t="shared" si="3"/>
        <v>0.002910249062067849</v>
      </c>
      <c r="J6" s="119">
        <v>35491.39</v>
      </c>
      <c r="K6" s="119">
        <v>36596.19</v>
      </c>
      <c r="L6" s="27">
        <f t="shared" si="4"/>
        <v>0.031128676560709594</v>
      </c>
      <c r="M6" s="89">
        <f t="shared" si="5"/>
        <v>1104.800000000003</v>
      </c>
    </row>
    <row r="7" spans="1:13" ht="15">
      <c r="A7" s="1">
        <v>6</v>
      </c>
      <c r="B7" s="66" t="s">
        <v>98</v>
      </c>
      <c r="C7" s="119">
        <v>1002058</v>
      </c>
      <c r="D7" s="119">
        <v>1048844</v>
      </c>
      <c r="E7" s="119">
        <v>1034443</v>
      </c>
      <c r="F7" s="30">
        <f t="shared" si="0"/>
        <v>0.08310142113268698</v>
      </c>
      <c r="G7" s="16">
        <f t="shared" si="1"/>
        <v>0.03231848855056294</v>
      </c>
      <c r="H7" s="10">
        <f t="shared" si="2"/>
        <v>32385</v>
      </c>
      <c r="I7" s="27">
        <f t="shared" si="3"/>
        <v>0.05141757549103507</v>
      </c>
      <c r="J7" s="119">
        <v>1046749</v>
      </c>
      <c r="K7" s="119">
        <v>1055441</v>
      </c>
      <c r="L7" s="27">
        <f t="shared" si="4"/>
        <v>0.008303805401294866</v>
      </c>
      <c r="M7" s="89">
        <f t="shared" si="5"/>
        <v>8692</v>
      </c>
    </row>
    <row r="8" spans="1:13" ht="15">
      <c r="A8" s="1">
        <v>7</v>
      </c>
      <c r="B8" s="66" t="s">
        <v>99</v>
      </c>
      <c r="C8" s="119">
        <v>398797</v>
      </c>
      <c r="D8" s="119">
        <v>432918</v>
      </c>
      <c r="E8" s="119">
        <v>440645</v>
      </c>
      <c r="F8" s="30">
        <f t="shared" si="0"/>
        <v>0.03539897869192682</v>
      </c>
      <c r="G8" s="16">
        <f t="shared" si="1"/>
        <v>0.10493559379834853</v>
      </c>
      <c r="H8" s="10">
        <f t="shared" si="2"/>
        <v>41848</v>
      </c>
      <c r="I8" s="27">
        <f t="shared" si="3"/>
        <v>0.06644195458233242</v>
      </c>
      <c r="J8" s="119">
        <v>503111.1</v>
      </c>
      <c r="K8" s="119">
        <v>508464.2</v>
      </c>
      <c r="L8" s="27">
        <f t="shared" si="4"/>
        <v>0.01063999581802118</v>
      </c>
      <c r="M8" s="89">
        <f t="shared" si="5"/>
        <v>5353.100000000035</v>
      </c>
    </row>
    <row r="9" spans="1:13" ht="15">
      <c r="A9" s="1">
        <v>8</v>
      </c>
      <c r="B9" s="66" t="s">
        <v>100</v>
      </c>
      <c r="C9" s="119">
        <v>21399</v>
      </c>
      <c r="D9" s="119">
        <v>23836</v>
      </c>
      <c r="E9" s="119">
        <v>22940</v>
      </c>
      <c r="F9" s="30">
        <f t="shared" si="0"/>
        <v>0.0018428725418257355</v>
      </c>
      <c r="G9" s="16">
        <f t="shared" si="1"/>
        <v>0.07201271087433993</v>
      </c>
      <c r="H9" s="10">
        <f t="shared" si="2"/>
        <v>1541</v>
      </c>
      <c r="I9" s="27">
        <f t="shared" si="3"/>
        <v>0.0024466414646189608</v>
      </c>
      <c r="J9" s="119">
        <v>23685.49</v>
      </c>
      <c r="K9" s="119">
        <v>23875.56</v>
      </c>
      <c r="L9" s="27">
        <f t="shared" si="4"/>
        <v>0.008024744263259899</v>
      </c>
      <c r="M9" s="89">
        <f t="shared" si="5"/>
        <v>190.0699999999997</v>
      </c>
    </row>
    <row r="10" spans="1:13" ht="15">
      <c r="A10" s="1">
        <v>9</v>
      </c>
      <c r="B10" s="66" t="s">
        <v>101</v>
      </c>
      <c r="C10" s="119">
        <v>119625</v>
      </c>
      <c r="D10" s="119">
        <v>128132</v>
      </c>
      <c r="E10" s="119">
        <v>128952</v>
      </c>
      <c r="F10" s="30">
        <f t="shared" si="0"/>
        <v>0.01035928945133009</v>
      </c>
      <c r="G10" s="16">
        <f t="shared" si="1"/>
        <v>0.07796865203761756</v>
      </c>
      <c r="H10" s="10">
        <f t="shared" si="2"/>
        <v>9327</v>
      </c>
      <c r="I10" s="27">
        <f t="shared" si="3"/>
        <v>0.014808452265088284</v>
      </c>
      <c r="J10" s="119">
        <v>133104.6</v>
      </c>
      <c r="K10" s="119">
        <v>134240.8</v>
      </c>
      <c r="L10" s="27">
        <f t="shared" si="4"/>
        <v>0.008536143754610905</v>
      </c>
      <c r="M10" s="89">
        <f t="shared" si="5"/>
        <v>1136.1999999999825</v>
      </c>
    </row>
    <row r="11" spans="1:13" ht="15">
      <c r="A11" s="1">
        <v>10</v>
      </c>
      <c r="B11" s="66" t="s">
        <v>102</v>
      </c>
      <c r="C11" s="119">
        <v>138829</v>
      </c>
      <c r="D11" s="119">
        <v>143786</v>
      </c>
      <c r="E11" s="119">
        <v>142354</v>
      </c>
      <c r="F11" s="30">
        <f t="shared" si="0"/>
        <v>0.011435931901441184</v>
      </c>
      <c r="G11" s="16">
        <f t="shared" si="1"/>
        <v>0.025390948577026413</v>
      </c>
      <c r="H11" s="10">
        <f t="shared" si="2"/>
        <v>3525</v>
      </c>
      <c r="I11" s="27">
        <f t="shared" si="3"/>
        <v>0.005596632811668939</v>
      </c>
      <c r="J11" s="119">
        <v>145367.9</v>
      </c>
      <c r="K11" s="119">
        <v>145188.4</v>
      </c>
      <c r="L11" s="27">
        <f t="shared" si="4"/>
        <v>-0.0012347980537656526</v>
      </c>
      <c r="M11" s="89">
        <f t="shared" si="5"/>
        <v>-179.5</v>
      </c>
    </row>
    <row r="12" spans="1:13" ht="15">
      <c r="A12" s="1">
        <v>11</v>
      </c>
      <c r="B12" s="66" t="s">
        <v>103</v>
      </c>
      <c r="C12" s="119">
        <v>38436</v>
      </c>
      <c r="D12" s="119">
        <v>40881</v>
      </c>
      <c r="E12" s="119">
        <v>40433</v>
      </c>
      <c r="F12" s="30">
        <f t="shared" si="0"/>
        <v>0.0032481632730444626</v>
      </c>
      <c r="G12" s="16">
        <f t="shared" si="1"/>
        <v>0.051956499115412634</v>
      </c>
      <c r="H12" s="10">
        <f t="shared" si="2"/>
        <v>1997</v>
      </c>
      <c r="I12" s="27">
        <f t="shared" si="3"/>
        <v>0.003170631411319964</v>
      </c>
      <c r="J12" s="119">
        <v>41333.9</v>
      </c>
      <c r="K12" s="119">
        <v>41493.56</v>
      </c>
      <c r="L12" s="27">
        <f t="shared" si="4"/>
        <v>0.003862688979263902</v>
      </c>
      <c r="M12" s="89">
        <f t="shared" si="5"/>
        <v>159.65999999999622</v>
      </c>
    </row>
    <row r="13" spans="1:13" ht="15">
      <c r="A13" s="1">
        <v>12</v>
      </c>
      <c r="B13" s="66" t="s">
        <v>104</v>
      </c>
      <c r="C13" s="119">
        <v>14894</v>
      </c>
      <c r="D13" s="119">
        <v>19270</v>
      </c>
      <c r="E13" s="119">
        <v>16441</v>
      </c>
      <c r="F13" s="30">
        <f t="shared" si="0"/>
        <v>0.001320778877949299</v>
      </c>
      <c r="G13" s="16">
        <f t="shared" si="1"/>
        <v>0.10386732912582249</v>
      </c>
      <c r="H13" s="10">
        <f t="shared" si="2"/>
        <v>1547</v>
      </c>
      <c r="I13" s="27">
        <f t="shared" si="3"/>
        <v>0.0024561676481281844</v>
      </c>
      <c r="J13" s="119">
        <v>19273.03</v>
      </c>
      <c r="K13" s="119">
        <v>19063.46</v>
      </c>
      <c r="L13" s="27">
        <f t="shared" si="4"/>
        <v>-0.01087374429448819</v>
      </c>
      <c r="M13" s="89">
        <f t="shared" si="5"/>
        <v>-209.5699999999997</v>
      </c>
    </row>
    <row r="14" spans="1:13" ht="15">
      <c r="A14" s="1">
        <v>13</v>
      </c>
      <c r="B14" s="66" t="s">
        <v>105</v>
      </c>
      <c r="C14" s="119">
        <v>13961</v>
      </c>
      <c r="D14" s="119">
        <v>17762</v>
      </c>
      <c r="E14" s="119">
        <v>15373</v>
      </c>
      <c r="F14" s="30">
        <f t="shared" si="0"/>
        <v>0.0012349816732993475</v>
      </c>
      <c r="G14" s="16">
        <f t="shared" si="1"/>
        <v>0.10113888689921925</v>
      </c>
      <c r="H14" s="10">
        <f t="shared" si="2"/>
        <v>1412</v>
      </c>
      <c r="I14" s="27">
        <f t="shared" si="3"/>
        <v>0.0022418285191706504</v>
      </c>
      <c r="J14" s="119">
        <v>18619.7</v>
      </c>
      <c r="K14" s="119">
        <v>18524.92</v>
      </c>
      <c r="L14" s="27">
        <f t="shared" si="4"/>
        <v>-0.005090307577458416</v>
      </c>
      <c r="M14" s="89">
        <f t="shared" si="5"/>
        <v>-94.78000000000247</v>
      </c>
    </row>
    <row r="15" spans="1:13" ht="15">
      <c r="A15" s="1">
        <v>14</v>
      </c>
      <c r="B15" s="66" t="s">
        <v>106</v>
      </c>
      <c r="C15" s="119">
        <v>49237</v>
      </c>
      <c r="D15" s="119">
        <v>51300</v>
      </c>
      <c r="E15" s="119">
        <v>51006</v>
      </c>
      <c r="F15" s="30">
        <f t="shared" si="0"/>
        <v>0.004097539532186725</v>
      </c>
      <c r="G15" s="16">
        <f t="shared" si="1"/>
        <v>0.03592826532891931</v>
      </c>
      <c r="H15" s="10">
        <f t="shared" si="2"/>
        <v>1769</v>
      </c>
      <c r="I15" s="27">
        <f t="shared" si="3"/>
        <v>0.002808636437969462</v>
      </c>
      <c r="J15" s="119">
        <v>52030.16</v>
      </c>
      <c r="K15" s="119">
        <v>52246.93</v>
      </c>
      <c r="L15" s="27">
        <f t="shared" si="4"/>
        <v>0.004166237428445286</v>
      </c>
      <c r="M15" s="89">
        <f t="shared" si="5"/>
        <v>216.7699999999968</v>
      </c>
    </row>
    <row r="16" spans="1:13" ht="15">
      <c r="A16" s="1">
        <v>15</v>
      </c>
      <c r="B16" s="66" t="s">
        <v>107</v>
      </c>
      <c r="C16" s="119">
        <v>30617</v>
      </c>
      <c r="D16" s="119">
        <v>33985</v>
      </c>
      <c r="E16" s="119">
        <v>33535</v>
      </c>
      <c r="F16" s="30">
        <f t="shared" si="0"/>
        <v>0.002694016159116218</v>
      </c>
      <c r="G16" s="16">
        <f t="shared" si="1"/>
        <v>0.09530652905248718</v>
      </c>
      <c r="H16" s="10">
        <f t="shared" si="2"/>
        <v>2918</v>
      </c>
      <c r="I16" s="27">
        <f t="shared" si="3"/>
        <v>0.004632900579985806</v>
      </c>
      <c r="J16" s="119">
        <v>34687.8</v>
      </c>
      <c r="K16" s="119">
        <v>35256.21</v>
      </c>
      <c r="L16" s="27">
        <f t="shared" si="4"/>
        <v>0.01638645287392098</v>
      </c>
      <c r="M16" s="89">
        <f t="shared" si="5"/>
        <v>568.4099999999962</v>
      </c>
    </row>
    <row r="17" spans="1:13" ht="15">
      <c r="A17" s="1">
        <v>16</v>
      </c>
      <c r="B17" s="66" t="s">
        <v>108</v>
      </c>
      <c r="C17" s="119">
        <v>570001</v>
      </c>
      <c r="D17" s="119">
        <v>592989</v>
      </c>
      <c r="E17" s="119">
        <v>595091</v>
      </c>
      <c r="F17" s="30">
        <f t="shared" si="0"/>
        <v>0.047806314899198725</v>
      </c>
      <c r="G17" s="16">
        <f t="shared" si="1"/>
        <v>0.04401746663602345</v>
      </c>
      <c r="H17" s="10">
        <f t="shared" si="2"/>
        <v>25090</v>
      </c>
      <c r="I17" s="27">
        <f t="shared" si="3"/>
        <v>0.039835324041070555</v>
      </c>
      <c r="J17" s="119">
        <v>594534.7</v>
      </c>
      <c r="K17" s="119">
        <v>596561.3</v>
      </c>
      <c r="L17" s="27">
        <f t="shared" si="4"/>
        <v>0.003408716093442642</v>
      </c>
      <c r="M17" s="89">
        <f t="shared" si="5"/>
        <v>2026.6000000000931</v>
      </c>
    </row>
    <row r="18" spans="1:17" ht="15">
      <c r="A18" s="1">
        <v>17</v>
      </c>
      <c r="B18" s="66" t="s">
        <v>109</v>
      </c>
      <c r="C18" s="119">
        <v>63922</v>
      </c>
      <c r="D18" s="119">
        <v>68687</v>
      </c>
      <c r="E18" s="119">
        <v>67819</v>
      </c>
      <c r="F18" s="30">
        <f t="shared" si="0"/>
        <v>0.005448202829733198</v>
      </c>
      <c r="G18" s="16">
        <f t="shared" si="1"/>
        <v>0.060964926003566844</v>
      </c>
      <c r="H18" s="10">
        <f t="shared" si="2"/>
        <v>3897</v>
      </c>
      <c r="I18" s="27">
        <f t="shared" si="3"/>
        <v>0.006187256189240811</v>
      </c>
      <c r="J18" s="119">
        <v>69620.22</v>
      </c>
      <c r="K18" s="119">
        <v>70236.48</v>
      </c>
      <c r="L18" s="27">
        <f t="shared" si="4"/>
        <v>0.008851738762100934</v>
      </c>
      <c r="M18" s="89">
        <f t="shared" si="5"/>
        <v>616.2599999999948</v>
      </c>
      <c r="P18" s="48"/>
      <c r="Q18" s="61"/>
    </row>
    <row r="19" spans="1:17" ht="15">
      <c r="A19" s="1">
        <v>18</v>
      </c>
      <c r="B19" s="66" t="s">
        <v>110</v>
      </c>
      <c r="C19" s="119">
        <v>20671</v>
      </c>
      <c r="D19" s="119">
        <v>21133</v>
      </c>
      <c r="E19" s="119">
        <v>19863</v>
      </c>
      <c r="F19" s="30">
        <f t="shared" si="0"/>
        <v>0.0015956834044587875</v>
      </c>
      <c r="G19" s="16">
        <f t="shared" si="1"/>
        <v>-0.03908857820134488</v>
      </c>
      <c r="H19" s="10">
        <f t="shared" si="2"/>
        <v>-808</v>
      </c>
      <c r="I19" s="27">
        <f t="shared" si="3"/>
        <v>-0.0012828593792421285</v>
      </c>
      <c r="J19" s="119">
        <v>21281.85</v>
      </c>
      <c r="K19" s="119">
        <v>21317.34</v>
      </c>
      <c r="L19" s="27">
        <f t="shared" si="4"/>
        <v>0.001667618181690107</v>
      </c>
      <c r="M19" s="89">
        <f t="shared" si="5"/>
        <v>35.4900000000016</v>
      </c>
      <c r="P19" s="48"/>
      <c r="Q19" s="61"/>
    </row>
    <row r="20" spans="1:17" ht="15">
      <c r="A20" s="1">
        <v>19</v>
      </c>
      <c r="B20" s="66" t="s">
        <v>111</v>
      </c>
      <c r="C20" s="119">
        <v>49572</v>
      </c>
      <c r="D20" s="119">
        <v>52772</v>
      </c>
      <c r="E20" s="119">
        <v>50398</v>
      </c>
      <c r="F20" s="30">
        <f t="shared" si="0"/>
        <v>0.004048696179726827</v>
      </c>
      <c r="G20" s="16">
        <f t="shared" si="1"/>
        <v>0.016662632131041716</v>
      </c>
      <c r="H20" s="10">
        <f t="shared" si="2"/>
        <v>826</v>
      </c>
      <c r="I20" s="27">
        <f t="shared" si="3"/>
        <v>0.0013114379297697997</v>
      </c>
      <c r="J20" s="119">
        <v>52923.07</v>
      </c>
      <c r="K20" s="119">
        <v>52881.53</v>
      </c>
      <c r="L20" s="27">
        <f t="shared" si="4"/>
        <v>-0.0007849128933752497</v>
      </c>
      <c r="M20" s="89">
        <f t="shared" si="5"/>
        <v>-41.54000000000087</v>
      </c>
      <c r="P20" s="48"/>
      <c r="Q20" s="61"/>
    </row>
    <row r="21" spans="1:17" ht="15">
      <c r="A21" s="1">
        <v>20</v>
      </c>
      <c r="B21" s="66" t="s">
        <v>112</v>
      </c>
      <c r="C21" s="119">
        <v>177860</v>
      </c>
      <c r="D21" s="119">
        <v>178971</v>
      </c>
      <c r="E21" s="119">
        <v>178414</v>
      </c>
      <c r="F21" s="30">
        <f t="shared" si="0"/>
        <v>0.014332792575296285</v>
      </c>
      <c r="G21" s="16">
        <f t="shared" si="1"/>
        <v>0.0031148094006521986</v>
      </c>
      <c r="H21" s="10">
        <f t="shared" si="2"/>
        <v>554</v>
      </c>
      <c r="I21" s="27">
        <f t="shared" si="3"/>
        <v>0.0008795842773516575</v>
      </c>
      <c r="J21" s="119">
        <v>180917.2</v>
      </c>
      <c r="K21" s="119">
        <v>182350.3</v>
      </c>
      <c r="L21" s="27">
        <f t="shared" si="4"/>
        <v>0.007921303226006022</v>
      </c>
      <c r="M21" s="89">
        <f t="shared" si="5"/>
        <v>1433.0999999999767</v>
      </c>
      <c r="P21" s="48"/>
      <c r="Q21" s="61"/>
    </row>
    <row r="22" spans="1:17" ht="15">
      <c r="A22" s="1">
        <v>21</v>
      </c>
      <c r="B22" s="66" t="s">
        <v>113</v>
      </c>
      <c r="C22" s="119">
        <v>108726</v>
      </c>
      <c r="D22" s="119">
        <v>112071</v>
      </c>
      <c r="E22" s="119">
        <v>108520</v>
      </c>
      <c r="F22" s="30">
        <f t="shared" si="0"/>
        <v>0.008717895738401432</v>
      </c>
      <c r="G22" s="16">
        <f t="shared" si="1"/>
        <v>-0.001894671007854607</v>
      </c>
      <c r="H22" s="10">
        <f t="shared" si="2"/>
        <v>-206</v>
      </c>
      <c r="I22" s="27">
        <f t="shared" si="3"/>
        <v>-0.0003270656338166813</v>
      </c>
      <c r="J22" s="119">
        <v>108957.5</v>
      </c>
      <c r="K22" s="119">
        <v>109494</v>
      </c>
      <c r="L22" s="27">
        <f t="shared" si="4"/>
        <v>0.004923938232797191</v>
      </c>
      <c r="M22" s="89">
        <f t="shared" si="5"/>
        <v>536.5</v>
      </c>
      <c r="P22" s="130"/>
      <c r="Q22" s="61"/>
    </row>
    <row r="23" spans="1:17" ht="15">
      <c r="A23" s="1">
        <v>22</v>
      </c>
      <c r="B23" s="66" t="s">
        <v>114</v>
      </c>
      <c r="C23" s="119">
        <v>50876</v>
      </c>
      <c r="D23" s="119">
        <v>52272</v>
      </c>
      <c r="E23" s="119">
        <v>51996</v>
      </c>
      <c r="F23" s="30">
        <f t="shared" si="0"/>
        <v>0.0041770706488566236</v>
      </c>
      <c r="G23" s="16">
        <f t="shared" si="1"/>
        <v>0.02201430930104568</v>
      </c>
      <c r="H23" s="10">
        <f t="shared" si="2"/>
        <v>1120</v>
      </c>
      <c r="I23" s="27">
        <f t="shared" si="3"/>
        <v>0.0017782209217217623</v>
      </c>
      <c r="J23" s="119">
        <v>53101.76</v>
      </c>
      <c r="K23" s="119">
        <v>53184.99</v>
      </c>
      <c r="L23" s="27">
        <f t="shared" si="4"/>
        <v>0.0015673680119076266</v>
      </c>
      <c r="M23" s="89">
        <f t="shared" si="5"/>
        <v>83.22999999999593</v>
      </c>
      <c r="P23" s="130"/>
      <c r="Q23" s="61"/>
    </row>
    <row r="24" spans="1:17" ht="15">
      <c r="A24" s="1">
        <v>23</v>
      </c>
      <c r="B24" s="66" t="s">
        <v>115</v>
      </c>
      <c r="C24" s="119">
        <v>53016</v>
      </c>
      <c r="D24" s="119">
        <v>55834</v>
      </c>
      <c r="E24" s="119">
        <v>53016</v>
      </c>
      <c r="F24" s="30">
        <f t="shared" si="0"/>
        <v>0.004259011799365004</v>
      </c>
      <c r="G24" s="16">
        <f t="shared" si="1"/>
        <v>0</v>
      </c>
      <c r="H24" s="10">
        <f t="shared" si="2"/>
        <v>0</v>
      </c>
      <c r="I24" s="27">
        <f t="shared" si="3"/>
        <v>0</v>
      </c>
      <c r="J24" s="119">
        <v>56810.66</v>
      </c>
      <c r="K24" s="119">
        <v>56934.06</v>
      </c>
      <c r="L24" s="27">
        <f t="shared" si="4"/>
        <v>0.0021721275549341297</v>
      </c>
      <c r="M24" s="89">
        <f t="shared" si="5"/>
        <v>123.39999999999418</v>
      </c>
      <c r="P24" s="130"/>
      <c r="Q24" s="61"/>
    </row>
    <row r="25" spans="1:17" ht="15">
      <c r="A25" s="1">
        <v>24</v>
      </c>
      <c r="B25" s="66" t="s">
        <v>116</v>
      </c>
      <c r="C25" s="119">
        <v>22909</v>
      </c>
      <c r="D25" s="119">
        <v>25833</v>
      </c>
      <c r="E25" s="119">
        <v>23394</v>
      </c>
      <c r="F25" s="30">
        <f t="shared" si="0"/>
        <v>0.0018793443872480932</v>
      </c>
      <c r="G25" s="16">
        <f t="shared" si="1"/>
        <v>0.02117071893142433</v>
      </c>
      <c r="H25" s="10">
        <f t="shared" si="2"/>
        <v>485</v>
      </c>
      <c r="I25" s="27">
        <f t="shared" si="3"/>
        <v>0.0007700331669955846</v>
      </c>
      <c r="J25" s="119">
        <v>26910.63</v>
      </c>
      <c r="K25" s="119">
        <v>26777.33</v>
      </c>
      <c r="L25" s="27">
        <f t="shared" si="4"/>
        <v>-0.0049534328999357976</v>
      </c>
      <c r="M25" s="89">
        <f t="shared" si="5"/>
        <v>-133.29999999999927</v>
      </c>
      <c r="P25" s="48"/>
      <c r="Q25" s="61"/>
    </row>
    <row r="26" spans="1:17" ht="15">
      <c r="A26" s="1">
        <v>25</v>
      </c>
      <c r="B26" s="66" t="s">
        <v>117</v>
      </c>
      <c r="C26" s="119">
        <v>65230</v>
      </c>
      <c r="D26" s="119">
        <v>66979</v>
      </c>
      <c r="E26" s="119">
        <v>64860</v>
      </c>
      <c r="F26" s="30">
        <f t="shared" si="0"/>
        <v>0.005210493158797611</v>
      </c>
      <c r="G26" s="16">
        <f t="shared" si="1"/>
        <v>-0.005672236700904492</v>
      </c>
      <c r="H26" s="10">
        <f t="shared" si="2"/>
        <v>-370</v>
      </c>
      <c r="I26" s="27">
        <f t="shared" si="3"/>
        <v>-0.0005874479830687966</v>
      </c>
      <c r="J26" s="119">
        <v>68745.55</v>
      </c>
      <c r="K26" s="119">
        <v>69468.77</v>
      </c>
      <c r="L26" s="27">
        <f t="shared" si="4"/>
        <v>0.010520244583103942</v>
      </c>
      <c r="M26" s="89">
        <f t="shared" si="5"/>
        <v>723.2200000000012</v>
      </c>
      <c r="P26" s="130"/>
      <c r="Q26" s="61"/>
    </row>
    <row r="27" spans="1:17" ht="15">
      <c r="A27" s="1">
        <v>26</v>
      </c>
      <c r="B27" s="66" t="s">
        <v>118</v>
      </c>
      <c r="C27" s="119">
        <v>147403</v>
      </c>
      <c r="D27" s="119">
        <v>157113</v>
      </c>
      <c r="E27" s="119">
        <v>155915</v>
      </c>
      <c r="F27" s="30">
        <f t="shared" si="0"/>
        <v>0.012525347530896232</v>
      </c>
      <c r="G27" s="16">
        <f t="shared" si="1"/>
        <v>0.057746450207933356</v>
      </c>
      <c r="H27" s="10">
        <f t="shared" si="2"/>
        <v>8512</v>
      </c>
      <c r="I27" s="27">
        <f t="shared" si="3"/>
        <v>0.013514479005085395</v>
      </c>
      <c r="J27" s="119">
        <v>157118.9</v>
      </c>
      <c r="K27" s="119">
        <v>159012.8</v>
      </c>
      <c r="L27" s="27">
        <f t="shared" si="4"/>
        <v>0.012053928585294285</v>
      </c>
      <c r="M27" s="89">
        <f t="shared" si="5"/>
        <v>1893.8999999999942</v>
      </c>
      <c r="P27" s="130"/>
      <c r="Q27" s="61"/>
    </row>
    <row r="28" spans="1:17" ht="15">
      <c r="A28" s="1">
        <v>27</v>
      </c>
      <c r="B28" s="66" t="s">
        <v>119</v>
      </c>
      <c r="C28" s="119">
        <v>235193</v>
      </c>
      <c r="D28" s="119">
        <v>254107</v>
      </c>
      <c r="E28" s="119">
        <v>256063</v>
      </c>
      <c r="F28" s="30">
        <f t="shared" si="0"/>
        <v>0.02057068315943868</v>
      </c>
      <c r="G28" s="16">
        <f t="shared" si="1"/>
        <v>0.08873563413877114</v>
      </c>
      <c r="H28" s="10">
        <f t="shared" si="2"/>
        <v>20870</v>
      </c>
      <c r="I28" s="27">
        <f t="shared" si="3"/>
        <v>0.033135241639583195</v>
      </c>
      <c r="J28" s="119">
        <v>257086.1</v>
      </c>
      <c r="K28" s="119">
        <v>259000.6</v>
      </c>
      <c r="L28" s="27">
        <f t="shared" si="4"/>
        <v>0.007446921478835301</v>
      </c>
      <c r="M28" s="89">
        <f t="shared" si="5"/>
        <v>1914.5</v>
      </c>
      <c r="P28" s="129"/>
      <c r="Q28" s="61"/>
    </row>
    <row r="29" spans="1:17" ht="15">
      <c r="A29" s="1">
        <v>28</v>
      </c>
      <c r="B29" s="66" t="s">
        <v>120</v>
      </c>
      <c r="C29" s="119">
        <v>42908</v>
      </c>
      <c r="D29" s="119">
        <v>44726</v>
      </c>
      <c r="E29" s="119">
        <v>44271</v>
      </c>
      <c r="F29" s="30">
        <f t="shared" si="0"/>
        <v>0.003556486935447565</v>
      </c>
      <c r="G29" s="16">
        <f t="shared" si="1"/>
        <v>0.03176563810944346</v>
      </c>
      <c r="H29" s="10">
        <f t="shared" si="2"/>
        <v>1363</v>
      </c>
      <c r="I29" s="27">
        <f t="shared" si="3"/>
        <v>0.0021640313538453236</v>
      </c>
      <c r="J29" s="119">
        <v>44445.75</v>
      </c>
      <c r="K29" s="119">
        <v>44712.72</v>
      </c>
      <c r="L29" s="27">
        <f t="shared" si="4"/>
        <v>0.006006648554698732</v>
      </c>
      <c r="M29" s="89">
        <f t="shared" si="5"/>
        <v>266.97000000000116</v>
      </c>
      <c r="P29" s="130"/>
      <c r="Q29" s="61"/>
    </row>
    <row r="30" spans="1:17" ht="15">
      <c r="A30" s="1">
        <v>29</v>
      </c>
      <c r="B30" s="66" t="s">
        <v>121</v>
      </c>
      <c r="C30" s="119">
        <v>12213</v>
      </c>
      <c r="D30" s="119">
        <v>13100</v>
      </c>
      <c r="E30" s="119">
        <v>12133</v>
      </c>
      <c r="F30" s="30">
        <f t="shared" si="0"/>
        <v>0.0009746980187433151</v>
      </c>
      <c r="G30" s="16">
        <f t="shared" si="1"/>
        <v>-0.006550397117825268</v>
      </c>
      <c r="H30" s="10">
        <f t="shared" si="2"/>
        <v>-80</v>
      </c>
      <c r="I30" s="27">
        <f t="shared" si="3"/>
        <v>-0.00012701578012298302</v>
      </c>
      <c r="J30" s="119">
        <v>13690.87</v>
      </c>
      <c r="K30" s="119">
        <v>13728.12</v>
      </c>
      <c r="L30" s="27">
        <f t="shared" si="4"/>
        <v>0.0027207913010641395</v>
      </c>
      <c r="M30" s="89">
        <f t="shared" si="5"/>
        <v>37.25</v>
      </c>
      <c r="P30" s="130"/>
      <c r="Q30" s="61"/>
    </row>
    <row r="31" spans="1:17" ht="15">
      <c r="A31" s="1">
        <v>30</v>
      </c>
      <c r="B31" s="66" t="s">
        <v>122</v>
      </c>
      <c r="C31" s="119">
        <v>9609</v>
      </c>
      <c r="D31" s="119">
        <v>11743</v>
      </c>
      <c r="E31" s="119">
        <v>10533</v>
      </c>
      <c r="F31" s="30">
        <f t="shared" si="0"/>
        <v>0.0008461628806909535</v>
      </c>
      <c r="G31" s="16">
        <f t="shared" si="1"/>
        <v>0.09615985014049329</v>
      </c>
      <c r="H31" s="10">
        <f t="shared" si="2"/>
        <v>924</v>
      </c>
      <c r="I31" s="27">
        <f t="shared" si="3"/>
        <v>0.001467032260420454</v>
      </c>
      <c r="J31" s="119">
        <v>11384.78</v>
      </c>
      <c r="K31" s="119">
        <v>11523.66</v>
      </c>
      <c r="L31" s="27">
        <f t="shared" si="4"/>
        <v>0.012198742531695754</v>
      </c>
      <c r="M31" s="89">
        <f t="shared" si="5"/>
        <v>138.8799999999992</v>
      </c>
      <c r="P31" s="130"/>
      <c r="Q31" s="61"/>
    </row>
    <row r="32" spans="1:17" ht="15">
      <c r="A32" s="1">
        <v>31</v>
      </c>
      <c r="B32" s="66" t="s">
        <v>123</v>
      </c>
      <c r="C32" s="119">
        <v>129745</v>
      </c>
      <c r="D32" s="119">
        <v>142929</v>
      </c>
      <c r="E32" s="119">
        <v>144780</v>
      </c>
      <c r="F32" s="30">
        <f t="shared" si="0"/>
        <v>0.011630823304513078</v>
      </c>
      <c r="G32" s="16">
        <f t="shared" si="1"/>
        <v>0.1158811514894601</v>
      </c>
      <c r="H32" s="10">
        <f t="shared" si="2"/>
        <v>15035</v>
      </c>
      <c r="I32" s="27">
        <f t="shared" si="3"/>
        <v>0.023871028176863124</v>
      </c>
      <c r="J32" s="119">
        <v>143258.4</v>
      </c>
      <c r="K32" s="119">
        <v>145713.8</v>
      </c>
      <c r="L32" s="27">
        <f t="shared" si="4"/>
        <v>0.017139658128249333</v>
      </c>
      <c r="M32" s="89">
        <f t="shared" si="5"/>
        <v>2455.399999999994</v>
      </c>
      <c r="P32" s="130"/>
      <c r="Q32" s="61"/>
    </row>
    <row r="33" spans="1:13" ht="15">
      <c r="A33" s="1">
        <v>32</v>
      </c>
      <c r="B33" s="66" t="s">
        <v>124</v>
      </c>
      <c r="C33" s="119">
        <v>46919</v>
      </c>
      <c r="D33" s="119">
        <v>49269</v>
      </c>
      <c r="E33" s="119">
        <v>48615</v>
      </c>
      <c r="F33" s="30">
        <f t="shared" si="0"/>
        <v>0.003905459835259727</v>
      </c>
      <c r="G33" s="16">
        <f t="shared" si="1"/>
        <v>0.03614740297107782</v>
      </c>
      <c r="H33" s="10">
        <f t="shared" si="2"/>
        <v>1696</v>
      </c>
      <c r="I33" s="27">
        <f t="shared" si="3"/>
        <v>0.0026927345386072404</v>
      </c>
      <c r="J33" s="119">
        <v>50936.04</v>
      </c>
      <c r="K33" s="119">
        <v>51203.99</v>
      </c>
      <c r="L33" s="27">
        <f t="shared" si="4"/>
        <v>0.005260518878185212</v>
      </c>
      <c r="M33" s="89">
        <f t="shared" si="5"/>
        <v>267.9499999999971</v>
      </c>
    </row>
    <row r="34" spans="1:13" ht="15">
      <c r="A34" s="1">
        <v>33</v>
      </c>
      <c r="B34" s="66" t="s">
        <v>125</v>
      </c>
      <c r="C34" s="119">
        <v>198981</v>
      </c>
      <c r="D34" s="119">
        <v>202733</v>
      </c>
      <c r="E34" s="119">
        <v>208058</v>
      </c>
      <c r="F34" s="30">
        <f aca="true" t="shared" si="6" ref="F34:F65">E34/$E$83</f>
        <v>0.016714227345561418</v>
      </c>
      <c r="G34" s="16">
        <f aca="true" t="shared" si="7" ref="G34:G65">(E34-C34)/C34</f>
        <v>0.04561742075876591</v>
      </c>
      <c r="H34" s="10">
        <f aca="true" t="shared" si="8" ref="H34:H65">E34-C34</f>
        <v>9077</v>
      </c>
      <c r="I34" s="27">
        <f aca="true" t="shared" si="9" ref="I34:I65">H34/$H$83</f>
        <v>0.014411527952203962</v>
      </c>
      <c r="J34" s="119">
        <v>204651.5</v>
      </c>
      <c r="K34" s="119">
        <v>207554.5</v>
      </c>
      <c r="L34" s="27">
        <f aca="true" t="shared" si="10" ref="L34:L65">(K34-J34)/J34</f>
        <v>0.014185090263203543</v>
      </c>
      <c r="M34" s="89">
        <f aca="true" t="shared" si="11" ref="M34:M65">K34-J34</f>
        <v>2903</v>
      </c>
    </row>
    <row r="35" spans="1:13" ht="15">
      <c r="A35" s="1">
        <v>34</v>
      </c>
      <c r="B35" s="66" t="s">
        <v>126</v>
      </c>
      <c r="C35" s="119">
        <v>3541778</v>
      </c>
      <c r="D35" s="119">
        <v>3730604</v>
      </c>
      <c r="E35" s="119">
        <v>3751055</v>
      </c>
      <c r="F35" s="30">
        <f t="shared" si="6"/>
        <v>0.301338982666876</v>
      </c>
      <c r="G35" s="16">
        <f t="shared" si="7"/>
        <v>0.05908811901818804</v>
      </c>
      <c r="H35" s="10">
        <f t="shared" si="8"/>
        <v>209277</v>
      </c>
      <c r="I35" s="27">
        <f t="shared" si="9"/>
        <v>0.332268517709969</v>
      </c>
      <c r="J35" s="119">
        <v>3747589</v>
      </c>
      <c r="K35" s="119">
        <v>3774212</v>
      </c>
      <c r="L35" s="27">
        <f t="shared" si="10"/>
        <v>0.007104034086982324</v>
      </c>
      <c r="M35" s="89">
        <f t="shared" si="11"/>
        <v>26623</v>
      </c>
    </row>
    <row r="36" spans="1:13" ht="15">
      <c r="A36" s="1">
        <v>35</v>
      </c>
      <c r="B36" s="66" t="s">
        <v>127</v>
      </c>
      <c r="C36" s="119">
        <v>761695</v>
      </c>
      <c r="D36" s="119">
        <v>791499</v>
      </c>
      <c r="E36" s="119">
        <v>796658</v>
      </c>
      <c r="F36" s="30">
        <f t="shared" si="6"/>
        <v>0.06399909125657396</v>
      </c>
      <c r="G36" s="16">
        <f t="shared" si="7"/>
        <v>0.04590157477730588</v>
      </c>
      <c r="H36" s="10">
        <f t="shared" si="8"/>
        <v>34963</v>
      </c>
      <c r="I36" s="27">
        <f t="shared" si="9"/>
        <v>0.055510659005498196</v>
      </c>
      <c r="J36" s="119">
        <v>801553.7</v>
      </c>
      <c r="K36" s="119">
        <v>805370.1</v>
      </c>
      <c r="L36" s="27">
        <f t="shared" si="10"/>
        <v>0.004761253051417545</v>
      </c>
      <c r="M36" s="89">
        <f t="shared" si="11"/>
        <v>3816.4000000000233</v>
      </c>
    </row>
    <row r="37" spans="1:13" ht="15">
      <c r="A37" s="1">
        <v>36</v>
      </c>
      <c r="B37" s="66" t="s">
        <v>128</v>
      </c>
      <c r="C37" s="119">
        <v>17967</v>
      </c>
      <c r="D37" s="119">
        <v>18454</v>
      </c>
      <c r="E37" s="119">
        <v>17893</v>
      </c>
      <c r="F37" s="30">
        <f t="shared" si="6"/>
        <v>0.0014374245157318171</v>
      </c>
      <c r="G37" s="16">
        <f t="shared" si="7"/>
        <v>-0.004118661991428731</v>
      </c>
      <c r="H37" s="10">
        <f t="shared" si="8"/>
        <v>-74</v>
      </c>
      <c r="I37" s="27">
        <f t="shared" si="9"/>
        <v>-0.0001174895966137593</v>
      </c>
      <c r="J37" s="119">
        <v>18710.44</v>
      </c>
      <c r="K37" s="119">
        <v>19241.06</v>
      </c>
      <c r="L37" s="27">
        <f t="shared" si="10"/>
        <v>0.028359568241046317</v>
      </c>
      <c r="M37" s="89">
        <f t="shared" si="11"/>
        <v>530.6200000000026</v>
      </c>
    </row>
    <row r="38" spans="1:13" ht="15">
      <c r="A38" s="1">
        <v>37</v>
      </c>
      <c r="B38" s="66" t="s">
        <v>129</v>
      </c>
      <c r="C38" s="119">
        <v>36550</v>
      </c>
      <c r="D38" s="119">
        <v>39354</v>
      </c>
      <c r="E38" s="119">
        <v>37358</v>
      </c>
      <c r="F38" s="30">
        <f t="shared" si="6"/>
        <v>0.0030011348046000796</v>
      </c>
      <c r="G38" s="16">
        <f t="shared" si="7"/>
        <v>0.022106703146374827</v>
      </c>
      <c r="H38" s="10">
        <f t="shared" si="8"/>
        <v>808</v>
      </c>
      <c r="I38" s="27">
        <f t="shared" si="9"/>
        <v>0.0012828593792421285</v>
      </c>
      <c r="J38" s="119">
        <v>39612.39</v>
      </c>
      <c r="K38" s="119">
        <v>40163.7</v>
      </c>
      <c r="L38" s="27">
        <f t="shared" si="10"/>
        <v>0.013917615170404959</v>
      </c>
      <c r="M38" s="89">
        <f t="shared" si="11"/>
        <v>551.3099999999977</v>
      </c>
    </row>
    <row r="39" spans="1:13" ht="15">
      <c r="A39" s="1">
        <v>38</v>
      </c>
      <c r="B39" s="66" t="s">
        <v>130</v>
      </c>
      <c r="C39" s="119">
        <v>183944</v>
      </c>
      <c r="D39" s="119">
        <v>202746</v>
      </c>
      <c r="E39" s="119">
        <v>197145</v>
      </c>
      <c r="F39" s="30">
        <f t="shared" si="6"/>
        <v>0.015837537369583026</v>
      </c>
      <c r="G39" s="16">
        <f t="shared" si="7"/>
        <v>0.07176640716739878</v>
      </c>
      <c r="H39" s="10">
        <f t="shared" si="8"/>
        <v>13201</v>
      </c>
      <c r="I39" s="27">
        <f t="shared" si="9"/>
        <v>0.020959191417543738</v>
      </c>
      <c r="J39" s="119">
        <v>205793.8</v>
      </c>
      <c r="K39" s="119">
        <v>207182.3</v>
      </c>
      <c r="L39" s="27">
        <f t="shared" si="10"/>
        <v>0.006747044857522433</v>
      </c>
      <c r="M39" s="89">
        <f t="shared" si="11"/>
        <v>1388.5</v>
      </c>
    </row>
    <row r="40" spans="1:13" ht="15">
      <c r="A40" s="1">
        <v>39</v>
      </c>
      <c r="B40" s="66" t="s">
        <v>131</v>
      </c>
      <c r="C40" s="119">
        <v>52667</v>
      </c>
      <c r="D40" s="119">
        <v>57025</v>
      </c>
      <c r="E40" s="119">
        <v>56873</v>
      </c>
      <c r="F40" s="30">
        <f t="shared" si="6"/>
        <v>0.004568861816532478</v>
      </c>
      <c r="G40" s="16">
        <f t="shared" si="7"/>
        <v>0.07986025404902501</v>
      </c>
      <c r="H40" s="10">
        <f t="shared" si="8"/>
        <v>4206</v>
      </c>
      <c r="I40" s="27">
        <f t="shared" si="9"/>
        <v>0.0066778546399658325</v>
      </c>
      <c r="J40" s="119">
        <v>57577.02</v>
      </c>
      <c r="K40" s="119">
        <v>58066.75</v>
      </c>
      <c r="L40" s="27">
        <f t="shared" si="10"/>
        <v>0.00850565034452987</v>
      </c>
      <c r="M40" s="89">
        <f t="shared" si="11"/>
        <v>489.7300000000032</v>
      </c>
    </row>
    <row r="41" spans="1:13" ht="15">
      <c r="A41" s="1">
        <v>40</v>
      </c>
      <c r="B41" s="66" t="s">
        <v>132</v>
      </c>
      <c r="C41" s="119">
        <v>21201</v>
      </c>
      <c r="D41" s="119">
        <v>22751</v>
      </c>
      <c r="E41" s="119">
        <v>21721</v>
      </c>
      <c r="F41" s="30">
        <f t="shared" si="6"/>
        <v>0.0017449448335220925</v>
      </c>
      <c r="G41" s="16">
        <f t="shared" si="7"/>
        <v>0.024527144945993114</v>
      </c>
      <c r="H41" s="10">
        <f t="shared" si="8"/>
        <v>520</v>
      </c>
      <c r="I41" s="27">
        <f t="shared" si="9"/>
        <v>0.0008256025707993897</v>
      </c>
      <c r="J41" s="119">
        <v>23366.23</v>
      </c>
      <c r="K41" s="119">
        <v>23409.76</v>
      </c>
      <c r="L41" s="27">
        <f t="shared" si="10"/>
        <v>0.0018629449423376743</v>
      </c>
      <c r="M41" s="89">
        <f t="shared" si="11"/>
        <v>43.529999999998836</v>
      </c>
    </row>
    <row r="42" spans="1:13" ht="15">
      <c r="A42" s="1">
        <v>41</v>
      </c>
      <c r="B42" s="66" t="s">
        <v>133</v>
      </c>
      <c r="C42" s="119">
        <v>397916</v>
      </c>
      <c r="D42" s="119">
        <v>421716</v>
      </c>
      <c r="E42" s="119">
        <v>424509</v>
      </c>
      <c r="F42" s="30">
        <f t="shared" si="6"/>
        <v>0.034102701824668756</v>
      </c>
      <c r="G42" s="16">
        <f t="shared" si="7"/>
        <v>0.06683068788387499</v>
      </c>
      <c r="H42" s="10">
        <f t="shared" si="8"/>
        <v>26593</v>
      </c>
      <c r="I42" s="27">
        <f t="shared" si="9"/>
        <v>0.0422216330101311</v>
      </c>
      <c r="J42" s="119">
        <v>424358.3</v>
      </c>
      <c r="K42" s="119">
        <v>427333.7</v>
      </c>
      <c r="L42" s="27">
        <f t="shared" si="10"/>
        <v>0.00701152775850036</v>
      </c>
      <c r="M42" s="89">
        <f t="shared" si="11"/>
        <v>2975.4000000000233</v>
      </c>
    </row>
    <row r="43" spans="1:13" ht="15">
      <c r="A43" s="1">
        <v>42</v>
      </c>
      <c r="B43" s="66" t="s">
        <v>134</v>
      </c>
      <c r="C43" s="119">
        <v>241363</v>
      </c>
      <c r="D43" s="119">
        <v>262797</v>
      </c>
      <c r="E43" s="119">
        <v>258205</v>
      </c>
      <c r="F43" s="30">
        <f t="shared" si="6"/>
        <v>0.02074275957550628</v>
      </c>
      <c r="G43" s="16">
        <f t="shared" si="7"/>
        <v>0.06977871504745964</v>
      </c>
      <c r="H43" s="10">
        <f t="shared" si="8"/>
        <v>16842</v>
      </c>
      <c r="I43" s="27">
        <f t="shared" si="9"/>
        <v>0.026739997110391003</v>
      </c>
      <c r="J43" s="119">
        <v>267823.4</v>
      </c>
      <c r="K43" s="119">
        <v>270052.3</v>
      </c>
      <c r="L43" s="27">
        <f t="shared" si="10"/>
        <v>0.008322275051395676</v>
      </c>
      <c r="M43" s="89">
        <f t="shared" si="11"/>
        <v>2228.899999999965</v>
      </c>
    </row>
    <row r="44" spans="1:13" ht="15">
      <c r="A44" s="1">
        <v>43</v>
      </c>
      <c r="B44" s="66" t="s">
        <v>135</v>
      </c>
      <c r="C44" s="119">
        <v>75454</v>
      </c>
      <c r="D44" s="119">
        <v>79306</v>
      </c>
      <c r="E44" s="119">
        <v>77989</v>
      </c>
      <c r="F44" s="30">
        <f t="shared" si="6"/>
        <v>0.0062652043009785215</v>
      </c>
      <c r="G44" s="16">
        <f t="shared" si="7"/>
        <v>0.03359662840936199</v>
      </c>
      <c r="H44" s="10">
        <f t="shared" si="8"/>
        <v>2535</v>
      </c>
      <c r="I44" s="27">
        <f t="shared" si="9"/>
        <v>0.004024812532647025</v>
      </c>
      <c r="J44" s="119">
        <v>78490.38</v>
      </c>
      <c r="K44" s="119">
        <v>80328.21</v>
      </c>
      <c r="L44" s="27">
        <f t="shared" si="10"/>
        <v>0.023414716555073396</v>
      </c>
      <c r="M44" s="89">
        <f t="shared" si="11"/>
        <v>1837.8300000000017</v>
      </c>
    </row>
    <row r="45" spans="1:13" ht="15">
      <c r="A45" s="1">
        <v>44</v>
      </c>
      <c r="B45" s="66" t="s">
        <v>136</v>
      </c>
      <c r="C45" s="119">
        <v>78723</v>
      </c>
      <c r="D45" s="119">
        <v>84106</v>
      </c>
      <c r="E45" s="119">
        <v>81562</v>
      </c>
      <c r="F45" s="30">
        <f t="shared" si="6"/>
        <v>0.006552239331141702</v>
      </c>
      <c r="G45" s="16">
        <f t="shared" si="7"/>
        <v>0.03606315816216354</v>
      </c>
      <c r="H45" s="10">
        <f t="shared" si="8"/>
        <v>2839</v>
      </c>
      <c r="I45" s="27">
        <f t="shared" si="9"/>
        <v>0.00450747249711436</v>
      </c>
      <c r="J45" s="119">
        <v>84346.9</v>
      </c>
      <c r="K45" s="119">
        <v>85345.35</v>
      </c>
      <c r="L45" s="27">
        <f t="shared" si="10"/>
        <v>0.011837423782024138</v>
      </c>
      <c r="M45" s="89">
        <f t="shared" si="11"/>
        <v>998.4500000000116</v>
      </c>
    </row>
    <row r="46" spans="1:13" ht="15">
      <c r="A46" s="1">
        <v>45</v>
      </c>
      <c r="B46" s="66" t="s">
        <v>137</v>
      </c>
      <c r="C46" s="119">
        <v>199261</v>
      </c>
      <c r="D46" s="119">
        <v>206123</v>
      </c>
      <c r="E46" s="119">
        <v>211245</v>
      </c>
      <c r="F46" s="30">
        <f t="shared" si="6"/>
        <v>0.016970253273669463</v>
      </c>
      <c r="G46" s="16">
        <f t="shared" si="7"/>
        <v>0.060142225523308626</v>
      </c>
      <c r="H46" s="10">
        <f t="shared" si="8"/>
        <v>11984</v>
      </c>
      <c r="I46" s="27">
        <f t="shared" si="9"/>
        <v>0.019026963862422856</v>
      </c>
      <c r="J46" s="119">
        <v>209951.2</v>
      </c>
      <c r="K46" s="119">
        <v>210878.8</v>
      </c>
      <c r="L46" s="27">
        <f t="shared" si="10"/>
        <v>0.004418169555591855</v>
      </c>
      <c r="M46" s="89">
        <f t="shared" si="11"/>
        <v>927.5999999999767</v>
      </c>
    </row>
    <row r="47" spans="1:13" ht="15">
      <c r="A47" s="1">
        <v>46</v>
      </c>
      <c r="B47" s="66" t="s">
        <v>138</v>
      </c>
      <c r="C47" s="119">
        <v>114294</v>
      </c>
      <c r="D47" s="119">
        <v>121978</v>
      </c>
      <c r="E47" s="119">
        <v>119337</v>
      </c>
      <c r="F47" s="30">
        <f t="shared" si="6"/>
        <v>0.009586873606096679</v>
      </c>
      <c r="G47" s="16">
        <f t="shared" si="7"/>
        <v>0.044123051078796785</v>
      </c>
      <c r="H47" s="10">
        <f t="shared" si="8"/>
        <v>5043</v>
      </c>
      <c r="I47" s="27">
        <f t="shared" si="9"/>
        <v>0.008006757239502543</v>
      </c>
      <c r="J47" s="119">
        <v>121272.1</v>
      </c>
      <c r="K47" s="119">
        <v>121423.2</v>
      </c>
      <c r="L47" s="27">
        <f t="shared" si="10"/>
        <v>0.0012459584686007026</v>
      </c>
      <c r="M47" s="89">
        <f t="shared" si="11"/>
        <v>151.09999999999127</v>
      </c>
    </row>
    <row r="48" spans="1:13" ht="15">
      <c r="A48" s="1">
        <v>47</v>
      </c>
      <c r="B48" s="66" t="s">
        <v>139</v>
      </c>
      <c r="C48" s="119">
        <v>49000</v>
      </c>
      <c r="D48" s="119">
        <v>51141</v>
      </c>
      <c r="E48" s="119">
        <v>50876</v>
      </c>
      <c r="F48" s="30">
        <f t="shared" si="6"/>
        <v>0.004087096052219971</v>
      </c>
      <c r="G48" s="16">
        <f t="shared" si="7"/>
        <v>0.038285714285714284</v>
      </c>
      <c r="H48" s="10">
        <f t="shared" si="8"/>
        <v>1876</v>
      </c>
      <c r="I48" s="27">
        <f t="shared" si="9"/>
        <v>0.002978520043883952</v>
      </c>
      <c r="J48" s="119">
        <v>49018.85</v>
      </c>
      <c r="K48" s="119">
        <v>49693.53</v>
      </c>
      <c r="L48" s="27">
        <f t="shared" si="10"/>
        <v>0.013763684786566806</v>
      </c>
      <c r="M48" s="89">
        <f t="shared" si="11"/>
        <v>674.6800000000003</v>
      </c>
    </row>
    <row r="49" spans="1:13" ht="15">
      <c r="A49" s="1">
        <v>48</v>
      </c>
      <c r="B49" s="66" t="s">
        <v>140</v>
      </c>
      <c r="C49" s="119">
        <v>142148</v>
      </c>
      <c r="D49" s="119">
        <v>148575</v>
      </c>
      <c r="E49" s="119">
        <v>151445</v>
      </c>
      <c r="F49" s="30">
        <f t="shared" si="6"/>
        <v>0.012166252488962446</v>
      </c>
      <c r="G49" s="16">
        <f t="shared" si="7"/>
        <v>0.06540366378703887</v>
      </c>
      <c r="H49" s="10">
        <f t="shared" si="8"/>
        <v>9297</v>
      </c>
      <c r="I49" s="27">
        <f t="shared" si="9"/>
        <v>0.014760821347542166</v>
      </c>
      <c r="J49" s="119">
        <v>178204.6</v>
      </c>
      <c r="K49" s="119">
        <v>179293.4</v>
      </c>
      <c r="L49" s="27">
        <f t="shared" si="10"/>
        <v>0.006109831059355305</v>
      </c>
      <c r="M49" s="89">
        <f t="shared" si="11"/>
        <v>1088.7999999999884</v>
      </c>
    </row>
    <row r="50" spans="1:13" ht="15">
      <c r="A50" s="1">
        <v>49</v>
      </c>
      <c r="B50" s="66" t="s">
        <v>141</v>
      </c>
      <c r="C50" s="119">
        <v>17440</v>
      </c>
      <c r="D50" s="119">
        <v>19569</v>
      </c>
      <c r="E50" s="119">
        <v>17829</v>
      </c>
      <c r="F50" s="30">
        <f t="shared" si="6"/>
        <v>0.0014322831102097228</v>
      </c>
      <c r="G50" s="16">
        <f t="shared" si="7"/>
        <v>0.022305045871559633</v>
      </c>
      <c r="H50" s="10">
        <f t="shared" si="8"/>
        <v>389</v>
      </c>
      <c r="I50" s="27">
        <f t="shared" si="9"/>
        <v>0.0006176142308480049</v>
      </c>
      <c r="J50" s="119">
        <v>19246.39</v>
      </c>
      <c r="K50" s="119">
        <v>19142.66</v>
      </c>
      <c r="L50" s="27">
        <f t="shared" si="10"/>
        <v>-0.005389582150211004</v>
      </c>
      <c r="M50" s="89">
        <f t="shared" si="11"/>
        <v>-103.72999999999956</v>
      </c>
    </row>
    <row r="51" spans="1:13" ht="15">
      <c r="A51" s="1">
        <v>50</v>
      </c>
      <c r="B51" s="66" t="s">
        <v>142</v>
      </c>
      <c r="C51" s="119">
        <v>32540</v>
      </c>
      <c r="D51" s="119">
        <v>34947</v>
      </c>
      <c r="E51" s="119">
        <v>33201</v>
      </c>
      <c r="F51" s="30">
        <f t="shared" si="6"/>
        <v>0.0026671844490477876</v>
      </c>
      <c r="G51" s="16">
        <f t="shared" si="7"/>
        <v>0.020313460356484327</v>
      </c>
      <c r="H51" s="10">
        <f t="shared" si="8"/>
        <v>661</v>
      </c>
      <c r="I51" s="27">
        <f t="shared" si="9"/>
        <v>0.0010494678832661472</v>
      </c>
      <c r="J51" s="119">
        <v>36190.71</v>
      </c>
      <c r="K51" s="119">
        <v>36142.91</v>
      </c>
      <c r="L51" s="27">
        <f t="shared" si="10"/>
        <v>-0.0013207809407440648</v>
      </c>
      <c r="M51" s="89">
        <f t="shared" si="11"/>
        <v>-47.799999999995634</v>
      </c>
    </row>
    <row r="52" spans="1:13" ht="15">
      <c r="A52" s="1">
        <v>51</v>
      </c>
      <c r="B52" s="66" t="s">
        <v>143</v>
      </c>
      <c r="C52" s="119">
        <v>30097</v>
      </c>
      <c r="D52" s="119">
        <v>32049</v>
      </c>
      <c r="E52" s="119">
        <v>31343</v>
      </c>
      <c r="F52" s="30">
        <f t="shared" si="6"/>
        <v>0.0025179230199844824</v>
      </c>
      <c r="G52" s="16">
        <f t="shared" si="7"/>
        <v>0.04139947503073396</v>
      </c>
      <c r="H52" s="10">
        <f t="shared" si="8"/>
        <v>1246</v>
      </c>
      <c r="I52" s="27">
        <f t="shared" si="9"/>
        <v>0.001978270775415461</v>
      </c>
      <c r="J52" s="119">
        <v>32856.49</v>
      </c>
      <c r="K52" s="119">
        <v>33258.72</v>
      </c>
      <c r="L52" s="27">
        <f t="shared" si="10"/>
        <v>0.012242025852426818</v>
      </c>
      <c r="M52" s="89">
        <f t="shared" si="11"/>
        <v>402.2300000000032</v>
      </c>
    </row>
    <row r="53" spans="1:13" ht="15">
      <c r="A53" s="1">
        <v>52</v>
      </c>
      <c r="B53" s="66" t="s">
        <v>144</v>
      </c>
      <c r="C53" s="119">
        <v>66967</v>
      </c>
      <c r="D53" s="119">
        <v>68143</v>
      </c>
      <c r="E53" s="119">
        <v>68062</v>
      </c>
      <c r="F53" s="30">
        <f t="shared" si="6"/>
        <v>0.0054677241038249</v>
      </c>
      <c r="G53" s="16">
        <f t="shared" si="7"/>
        <v>0.01635133722579778</v>
      </c>
      <c r="H53" s="10">
        <f t="shared" si="8"/>
        <v>1095</v>
      </c>
      <c r="I53" s="27">
        <f t="shared" si="9"/>
        <v>0.0017385284904333303</v>
      </c>
      <c r="J53" s="119">
        <v>67385.24</v>
      </c>
      <c r="K53" s="119">
        <v>67905.33</v>
      </c>
      <c r="L53" s="27">
        <f t="shared" si="10"/>
        <v>0.007718159050854408</v>
      </c>
      <c r="M53" s="89">
        <f t="shared" si="11"/>
        <v>520.0899999999965</v>
      </c>
    </row>
    <row r="54" spans="1:13" ht="15">
      <c r="A54" s="1">
        <v>53</v>
      </c>
      <c r="B54" s="66" t="s">
        <v>145</v>
      </c>
      <c r="C54" s="119">
        <v>41072</v>
      </c>
      <c r="D54" s="119">
        <v>43446</v>
      </c>
      <c r="E54" s="119">
        <v>43374</v>
      </c>
      <c r="F54" s="30">
        <f t="shared" si="6"/>
        <v>0.0034844269236769597</v>
      </c>
      <c r="G54" s="16">
        <f t="shared" si="7"/>
        <v>0.05604791585508376</v>
      </c>
      <c r="H54" s="10">
        <f t="shared" si="8"/>
        <v>2302</v>
      </c>
      <c r="I54" s="27">
        <f t="shared" si="9"/>
        <v>0.0036548790730388365</v>
      </c>
      <c r="J54" s="119">
        <v>46070.87</v>
      </c>
      <c r="K54" s="119">
        <v>46454.97</v>
      </c>
      <c r="L54" s="27">
        <f t="shared" si="10"/>
        <v>0.00833715534349576</v>
      </c>
      <c r="M54" s="89">
        <f t="shared" si="11"/>
        <v>384.09999999999854</v>
      </c>
    </row>
    <row r="55" spans="1:13" ht="15">
      <c r="A55" s="1">
        <v>54</v>
      </c>
      <c r="B55" s="66" t="s">
        <v>146</v>
      </c>
      <c r="C55" s="119">
        <v>137951</v>
      </c>
      <c r="D55" s="119">
        <v>151684</v>
      </c>
      <c r="E55" s="119">
        <v>152438</v>
      </c>
      <c r="F55" s="30">
        <f t="shared" si="6"/>
        <v>0.012246024609016193</v>
      </c>
      <c r="G55" s="16">
        <f t="shared" si="7"/>
        <v>0.10501554899928235</v>
      </c>
      <c r="H55" s="10">
        <f t="shared" si="8"/>
        <v>14487</v>
      </c>
      <c r="I55" s="27">
        <f t="shared" si="9"/>
        <v>0.02300097008302069</v>
      </c>
      <c r="J55" s="119">
        <v>153610.6</v>
      </c>
      <c r="K55" s="119">
        <v>155102.9</v>
      </c>
      <c r="L55" s="27">
        <f t="shared" si="10"/>
        <v>0.00971482436758914</v>
      </c>
      <c r="M55" s="89">
        <f t="shared" si="11"/>
        <v>1492.2999999999884</v>
      </c>
    </row>
    <row r="56" spans="1:13" ht="15">
      <c r="A56" s="1">
        <v>55</v>
      </c>
      <c r="B56" s="66" t="s">
        <v>147</v>
      </c>
      <c r="C56" s="119">
        <v>135915</v>
      </c>
      <c r="D56" s="119">
        <v>144936</v>
      </c>
      <c r="E56" s="119">
        <v>143397</v>
      </c>
      <c r="F56" s="30">
        <f t="shared" si="6"/>
        <v>0.011519720744559068</v>
      </c>
      <c r="G56" s="16">
        <f t="shared" si="7"/>
        <v>0.055049111577088625</v>
      </c>
      <c r="H56" s="10">
        <f t="shared" si="8"/>
        <v>7482</v>
      </c>
      <c r="I56" s="27">
        <f t="shared" si="9"/>
        <v>0.011879150836001988</v>
      </c>
      <c r="J56" s="119">
        <v>144229.5</v>
      </c>
      <c r="K56" s="119">
        <v>144498.5</v>
      </c>
      <c r="L56" s="27">
        <f t="shared" si="10"/>
        <v>0.0018650830793977653</v>
      </c>
      <c r="M56" s="89">
        <f t="shared" si="11"/>
        <v>269</v>
      </c>
    </row>
    <row r="57" spans="1:13" ht="15">
      <c r="A57" s="1">
        <v>56</v>
      </c>
      <c r="B57" s="66" t="s">
        <v>148</v>
      </c>
      <c r="C57" s="119">
        <v>18043</v>
      </c>
      <c r="D57" s="119">
        <v>20200</v>
      </c>
      <c r="E57" s="119">
        <v>19264</v>
      </c>
      <c r="F57" s="30">
        <f t="shared" si="6"/>
        <v>0.0015475630621504346</v>
      </c>
      <c r="G57" s="16">
        <f t="shared" si="7"/>
        <v>0.06767167322507343</v>
      </c>
      <c r="H57" s="10">
        <f t="shared" si="8"/>
        <v>1221</v>
      </c>
      <c r="I57" s="27">
        <f t="shared" si="9"/>
        <v>0.0019385783441270286</v>
      </c>
      <c r="J57" s="119">
        <v>19879.83</v>
      </c>
      <c r="K57" s="119">
        <v>20082.66</v>
      </c>
      <c r="L57" s="27">
        <f t="shared" si="10"/>
        <v>0.010202803545100642</v>
      </c>
      <c r="M57" s="89">
        <f t="shared" si="11"/>
        <v>202.8299999999981</v>
      </c>
    </row>
    <row r="58" spans="1:13" ht="15">
      <c r="A58" s="1">
        <v>57</v>
      </c>
      <c r="B58" s="66" t="s">
        <v>149</v>
      </c>
      <c r="C58" s="119">
        <v>22017</v>
      </c>
      <c r="D58" s="119">
        <v>22428</v>
      </c>
      <c r="E58" s="119">
        <v>21729</v>
      </c>
      <c r="F58" s="30">
        <f t="shared" si="6"/>
        <v>0.0017455875092123544</v>
      </c>
      <c r="G58" s="16">
        <f t="shared" si="7"/>
        <v>-0.013080801199073443</v>
      </c>
      <c r="H58" s="10">
        <f t="shared" si="8"/>
        <v>-288</v>
      </c>
      <c r="I58" s="27">
        <f t="shared" si="9"/>
        <v>-0.00045725680844273893</v>
      </c>
      <c r="J58" s="119">
        <v>22277.84</v>
      </c>
      <c r="K58" s="119">
        <v>22447.97</v>
      </c>
      <c r="L58" s="27">
        <f t="shared" si="10"/>
        <v>0.0076367367751990775</v>
      </c>
      <c r="M58" s="89">
        <f t="shared" si="11"/>
        <v>170.13000000000102</v>
      </c>
    </row>
    <row r="59" spans="1:13" ht="15">
      <c r="A59" s="1">
        <v>58</v>
      </c>
      <c r="B59" s="66" t="s">
        <v>150</v>
      </c>
      <c r="C59" s="119">
        <v>58276</v>
      </c>
      <c r="D59" s="119">
        <v>65315</v>
      </c>
      <c r="E59" s="119">
        <v>61547</v>
      </c>
      <c r="F59" s="30">
        <f t="shared" si="6"/>
        <v>0.0049443450885679405</v>
      </c>
      <c r="G59" s="16">
        <f t="shared" si="7"/>
        <v>0.05612945294804036</v>
      </c>
      <c r="H59" s="10">
        <f t="shared" si="8"/>
        <v>3271</v>
      </c>
      <c r="I59" s="27">
        <f t="shared" si="9"/>
        <v>0.005193357709778469</v>
      </c>
      <c r="J59" s="119">
        <v>65565.56</v>
      </c>
      <c r="K59" s="119">
        <v>66084.24</v>
      </c>
      <c r="L59" s="27">
        <f t="shared" si="10"/>
        <v>0.00791086051884568</v>
      </c>
      <c r="M59" s="89">
        <f t="shared" si="11"/>
        <v>518.6800000000076</v>
      </c>
    </row>
    <row r="60" spans="1:13" ht="15">
      <c r="A60" s="1">
        <v>59</v>
      </c>
      <c r="B60" s="66" t="s">
        <v>151</v>
      </c>
      <c r="C60" s="119">
        <v>210275</v>
      </c>
      <c r="D60" s="119">
        <v>223097</v>
      </c>
      <c r="E60" s="119">
        <v>225213</v>
      </c>
      <c r="F60" s="30">
        <f t="shared" si="6"/>
        <v>0.018092365028866582</v>
      </c>
      <c r="G60" s="16">
        <f t="shared" si="7"/>
        <v>0.07104030436333372</v>
      </c>
      <c r="H60" s="10">
        <f t="shared" si="8"/>
        <v>14938</v>
      </c>
      <c r="I60" s="27">
        <f t="shared" si="9"/>
        <v>0.023717021543464008</v>
      </c>
      <c r="J60" s="119">
        <v>224389.8</v>
      </c>
      <c r="K60" s="119">
        <v>226075.4</v>
      </c>
      <c r="L60" s="27">
        <f t="shared" si="10"/>
        <v>0.007511927904031315</v>
      </c>
      <c r="M60" s="89">
        <f t="shared" si="11"/>
        <v>1685.6000000000058</v>
      </c>
    </row>
    <row r="61" spans="1:13" ht="15">
      <c r="A61" s="1">
        <v>60</v>
      </c>
      <c r="B61" s="66" t="s">
        <v>152</v>
      </c>
      <c r="C61" s="119">
        <v>44174</v>
      </c>
      <c r="D61" s="119">
        <v>48041</v>
      </c>
      <c r="E61" s="119">
        <v>46255</v>
      </c>
      <c r="F61" s="30">
        <f t="shared" si="6"/>
        <v>0.0037158705066324934</v>
      </c>
      <c r="G61" s="16">
        <f t="shared" si="7"/>
        <v>0.04710915923393852</v>
      </c>
      <c r="H61" s="10">
        <f t="shared" si="8"/>
        <v>2081</v>
      </c>
      <c r="I61" s="27">
        <f t="shared" si="9"/>
        <v>0.003303997980449096</v>
      </c>
      <c r="J61" s="119">
        <v>48031.23</v>
      </c>
      <c r="K61" s="119">
        <v>48630.9</v>
      </c>
      <c r="L61" s="27">
        <f t="shared" si="10"/>
        <v>0.0124850019456091</v>
      </c>
      <c r="M61" s="89">
        <f t="shared" si="11"/>
        <v>599.6699999999983</v>
      </c>
    </row>
    <row r="62" spans="1:13" ht="15">
      <c r="A62" s="1">
        <v>61</v>
      </c>
      <c r="B62" s="66" t="s">
        <v>153</v>
      </c>
      <c r="C62" s="119">
        <v>101387</v>
      </c>
      <c r="D62" s="119">
        <v>107257</v>
      </c>
      <c r="E62" s="119">
        <v>107519</v>
      </c>
      <c r="F62" s="30">
        <f t="shared" si="6"/>
        <v>0.008637480942657422</v>
      </c>
      <c r="G62" s="16">
        <f t="shared" si="7"/>
        <v>0.060481126771676844</v>
      </c>
      <c r="H62" s="10">
        <f t="shared" si="8"/>
        <v>6132</v>
      </c>
      <c r="I62" s="27">
        <f t="shared" si="9"/>
        <v>0.009735759546426649</v>
      </c>
      <c r="J62" s="119">
        <v>107787</v>
      </c>
      <c r="K62" s="119">
        <v>109435.8</v>
      </c>
      <c r="L62" s="27">
        <f t="shared" si="10"/>
        <v>0.015296835425422388</v>
      </c>
      <c r="M62" s="89">
        <f t="shared" si="11"/>
        <v>1648.800000000003</v>
      </c>
    </row>
    <row r="63" spans="1:13" ht="15">
      <c r="A63" s="1">
        <v>62</v>
      </c>
      <c r="B63" s="66" t="s">
        <v>154</v>
      </c>
      <c r="C63" s="119">
        <v>5925</v>
      </c>
      <c r="D63" s="119">
        <v>7171</v>
      </c>
      <c r="E63" s="119">
        <v>6137</v>
      </c>
      <c r="F63" s="30">
        <f t="shared" si="6"/>
        <v>0.0004930125888920897</v>
      </c>
      <c r="G63" s="16">
        <f t="shared" si="7"/>
        <v>0.035780590717299575</v>
      </c>
      <c r="H63" s="10">
        <f t="shared" si="8"/>
        <v>212</v>
      </c>
      <c r="I63" s="27">
        <f t="shared" si="9"/>
        <v>0.00033659181732590505</v>
      </c>
      <c r="J63" s="119">
        <v>7827.356</v>
      </c>
      <c r="K63" s="119">
        <v>8032.205</v>
      </c>
      <c r="L63" s="27">
        <f t="shared" si="10"/>
        <v>0.026170906242158933</v>
      </c>
      <c r="M63" s="89">
        <f t="shared" si="11"/>
        <v>204.84900000000016</v>
      </c>
    </row>
    <row r="64" spans="1:13" ht="15">
      <c r="A64" s="1">
        <v>63</v>
      </c>
      <c r="B64" s="66" t="s">
        <v>155</v>
      </c>
      <c r="C64" s="119">
        <v>104261</v>
      </c>
      <c r="D64" s="119">
        <v>109165</v>
      </c>
      <c r="E64" s="119">
        <v>109328</v>
      </c>
      <c r="F64" s="30">
        <f t="shared" si="6"/>
        <v>0.008782805983117873</v>
      </c>
      <c r="G64" s="16">
        <f t="shared" si="7"/>
        <v>0.04859918857482664</v>
      </c>
      <c r="H64" s="10">
        <f t="shared" si="8"/>
        <v>5067</v>
      </c>
      <c r="I64" s="27">
        <f t="shared" si="9"/>
        <v>0.008044861973539437</v>
      </c>
      <c r="J64" s="119">
        <v>103166.6</v>
      </c>
      <c r="K64" s="119">
        <v>104736.2</v>
      </c>
      <c r="L64" s="27">
        <f t="shared" si="10"/>
        <v>0.01521422630967766</v>
      </c>
      <c r="M64" s="89">
        <f t="shared" si="11"/>
        <v>1569.5999999999913</v>
      </c>
    </row>
    <row r="65" spans="1:13" ht="15">
      <c r="A65" s="1">
        <v>64</v>
      </c>
      <c r="B65" s="66" t="s">
        <v>156</v>
      </c>
      <c r="C65" s="119">
        <v>50351</v>
      </c>
      <c r="D65" s="119">
        <v>53828</v>
      </c>
      <c r="E65" s="119">
        <v>54030</v>
      </c>
      <c r="F65" s="30">
        <f t="shared" si="6"/>
        <v>0.004340470943105688</v>
      </c>
      <c r="G65" s="16">
        <f t="shared" si="7"/>
        <v>0.07306706917439575</v>
      </c>
      <c r="H65" s="10">
        <f t="shared" si="8"/>
        <v>3679</v>
      </c>
      <c r="I65" s="27">
        <f t="shared" si="9"/>
        <v>0.005841138188405682</v>
      </c>
      <c r="J65" s="119">
        <v>53608.57</v>
      </c>
      <c r="K65" s="119">
        <v>54138.91</v>
      </c>
      <c r="L65" s="27">
        <f t="shared" si="10"/>
        <v>0.009892821241081488</v>
      </c>
      <c r="M65" s="89">
        <f t="shared" si="11"/>
        <v>530.3400000000038</v>
      </c>
    </row>
    <row r="66" spans="1:13" ht="15">
      <c r="A66" s="1">
        <v>65</v>
      </c>
      <c r="B66" s="66" t="s">
        <v>157</v>
      </c>
      <c r="C66" s="119">
        <v>57765</v>
      </c>
      <c r="D66" s="119">
        <v>62690</v>
      </c>
      <c r="E66" s="119">
        <v>58417</v>
      </c>
      <c r="F66" s="30">
        <f aca="true" t="shared" si="12" ref="F66:F97">E66/$E$83</f>
        <v>0.004692898224753008</v>
      </c>
      <c r="G66" s="16">
        <f aca="true" t="shared" si="13" ref="G66:G82">(E66-C66)/C66</f>
        <v>0.011287111572751666</v>
      </c>
      <c r="H66" s="10">
        <f aca="true" t="shared" si="14" ref="H66:H82">E66-C66</f>
        <v>652</v>
      </c>
      <c r="I66" s="27">
        <f aca="true" t="shared" si="15" ref="I66:I97">H66/$H$83</f>
        <v>0.0010351786080023118</v>
      </c>
      <c r="J66" s="119">
        <v>64871.03</v>
      </c>
      <c r="K66" s="119">
        <v>64526.12</v>
      </c>
      <c r="L66" s="27">
        <f aca="true" t="shared" si="16" ref="L66:L97">(K66-J66)/J66</f>
        <v>-0.005316857154880942</v>
      </c>
      <c r="M66" s="89">
        <f aca="true" t="shared" si="17" ref="M66:M82">K66-J66</f>
        <v>-344.9099999999962</v>
      </c>
    </row>
    <row r="67" spans="1:13" ht="15">
      <c r="A67" s="1">
        <v>66</v>
      </c>
      <c r="B67" s="66" t="s">
        <v>158</v>
      </c>
      <c r="C67" s="119">
        <v>31378</v>
      </c>
      <c r="D67" s="119">
        <v>34392</v>
      </c>
      <c r="E67" s="119">
        <v>32016</v>
      </c>
      <c r="F67" s="30">
        <f t="shared" si="12"/>
        <v>0.002571988112427757</v>
      </c>
      <c r="G67" s="16">
        <f t="shared" si="13"/>
        <v>0.02033271719038817</v>
      </c>
      <c r="H67" s="10">
        <f t="shared" si="14"/>
        <v>638</v>
      </c>
      <c r="I67" s="27">
        <f t="shared" si="15"/>
        <v>0.0010129508464807896</v>
      </c>
      <c r="J67" s="119">
        <v>33613.5</v>
      </c>
      <c r="K67" s="119">
        <v>33777.96</v>
      </c>
      <c r="L67" s="27">
        <f t="shared" si="16"/>
        <v>0.004892677049399769</v>
      </c>
      <c r="M67" s="89">
        <f t="shared" si="17"/>
        <v>164.45999999999913</v>
      </c>
    </row>
    <row r="68" spans="1:13" ht="15">
      <c r="A68" s="1">
        <v>67</v>
      </c>
      <c r="B68" s="66" t="s">
        <v>159</v>
      </c>
      <c r="C68" s="119">
        <v>79805</v>
      </c>
      <c r="D68" s="119">
        <v>80213</v>
      </c>
      <c r="E68" s="119">
        <v>79973</v>
      </c>
      <c r="F68" s="30">
        <f t="shared" si="12"/>
        <v>0.006424587872163451</v>
      </c>
      <c r="G68" s="16">
        <f t="shared" si="13"/>
        <v>0.00210513125744001</v>
      </c>
      <c r="H68" s="10">
        <f t="shared" si="14"/>
        <v>168</v>
      </c>
      <c r="I68" s="27">
        <f t="shared" si="15"/>
        <v>0.0002667331382582644</v>
      </c>
      <c r="J68" s="119">
        <v>79185.04</v>
      </c>
      <c r="K68" s="119">
        <v>79819</v>
      </c>
      <c r="L68" s="27">
        <f t="shared" si="16"/>
        <v>0.008006057709890737</v>
      </c>
      <c r="M68" s="89">
        <f t="shared" si="17"/>
        <v>633.9600000000064</v>
      </c>
    </row>
    <row r="69" spans="1:13" ht="15">
      <c r="A69" s="1">
        <v>68</v>
      </c>
      <c r="B69" s="66" t="s">
        <v>160</v>
      </c>
      <c r="C69" s="119">
        <v>35240</v>
      </c>
      <c r="D69" s="119">
        <v>36656</v>
      </c>
      <c r="E69" s="119">
        <v>35284</v>
      </c>
      <c r="F69" s="30">
        <f t="shared" si="12"/>
        <v>0.002834521131899706</v>
      </c>
      <c r="G69" s="16">
        <f t="shared" si="13"/>
        <v>0.0012485811577752554</v>
      </c>
      <c r="H69" s="10">
        <f t="shared" si="14"/>
        <v>44</v>
      </c>
      <c r="I69" s="27">
        <f t="shared" si="15"/>
        <v>6.985867906764067E-05</v>
      </c>
      <c r="J69" s="119">
        <v>37266.45</v>
      </c>
      <c r="K69" s="119">
        <v>37556.12</v>
      </c>
      <c r="L69" s="27">
        <f t="shared" si="16"/>
        <v>0.007772943223730878</v>
      </c>
      <c r="M69" s="89">
        <f t="shared" si="17"/>
        <v>289.67000000000553</v>
      </c>
    </row>
    <row r="70" spans="1:13" ht="15">
      <c r="A70" s="1">
        <v>69</v>
      </c>
      <c r="B70" s="66" t="s">
        <v>161</v>
      </c>
      <c r="C70" s="119">
        <v>6437</v>
      </c>
      <c r="D70" s="119">
        <v>5927</v>
      </c>
      <c r="E70" s="119">
        <v>5567</v>
      </c>
      <c r="F70" s="30">
        <f t="shared" si="12"/>
        <v>0.0004472219459609359</v>
      </c>
      <c r="G70" s="16">
        <f t="shared" si="13"/>
        <v>-0.13515612863135001</v>
      </c>
      <c r="H70" s="10">
        <f t="shared" si="14"/>
        <v>-870</v>
      </c>
      <c r="I70" s="27">
        <f t="shared" si="15"/>
        <v>-0.0013812966088374405</v>
      </c>
      <c r="J70" s="119">
        <v>6107.158</v>
      </c>
      <c r="K70" s="119">
        <v>6303.484</v>
      </c>
      <c r="L70" s="27">
        <f t="shared" si="16"/>
        <v>0.03214686765922873</v>
      </c>
      <c r="M70" s="89">
        <f t="shared" si="17"/>
        <v>196.32600000000002</v>
      </c>
    </row>
    <row r="71" spans="1:13" ht="15">
      <c r="A71" s="1">
        <v>70</v>
      </c>
      <c r="B71" s="66" t="s">
        <v>162</v>
      </c>
      <c r="C71" s="119">
        <v>35233</v>
      </c>
      <c r="D71" s="119">
        <v>38060</v>
      </c>
      <c r="E71" s="119">
        <v>37419</v>
      </c>
      <c r="F71" s="30">
        <f t="shared" si="12"/>
        <v>0.003006035206738326</v>
      </c>
      <c r="G71" s="16">
        <f t="shared" si="13"/>
        <v>0.06204410637754378</v>
      </c>
      <c r="H71" s="10">
        <f t="shared" si="14"/>
        <v>2186</v>
      </c>
      <c r="I71" s="27">
        <f t="shared" si="15"/>
        <v>0.0034707061918605115</v>
      </c>
      <c r="J71" s="119">
        <v>37474.05</v>
      </c>
      <c r="K71" s="119">
        <v>37688.51</v>
      </c>
      <c r="L71" s="27">
        <f t="shared" si="16"/>
        <v>0.005722893575687686</v>
      </c>
      <c r="M71" s="89">
        <f t="shared" si="17"/>
        <v>214.45999999999913</v>
      </c>
    </row>
    <row r="72" spans="1:13" ht="15">
      <c r="A72" s="1">
        <v>71</v>
      </c>
      <c r="B72" s="66" t="s">
        <v>163</v>
      </c>
      <c r="C72" s="119">
        <v>26926</v>
      </c>
      <c r="D72" s="119">
        <v>29154</v>
      </c>
      <c r="E72" s="119">
        <v>28696</v>
      </c>
      <c r="F72" s="30">
        <f t="shared" si="12"/>
        <v>0.0023052777009691067</v>
      </c>
      <c r="G72" s="16">
        <f t="shared" si="13"/>
        <v>0.06573572012181535</v>
      </c>
      <c r="H72" s="10">
        <f t="shared" si="14"/>
        <v>1770</v>
      </c>
      <c r="I72" s="27">
        <f t="shared" si="15"/>
        <v>0.0028102241352209994</v>
      </c>
      <c r="J72" s="119">
        <v>28755.87</v>
      </c>
      <c r="K72" s="119">
        <v>28775.67</v>
      </c>
      <c r="L72" s="27">
        <f t="shared" si="16"/>
        <v>0.0006885550671914734</v>
      </c>
      <c r="M72" s="89">
        <f t="shared" si="17"/>
        <v>19.799999999999272</v>
      </c>
    </row>
    <row r="73" spans="1:13" ht="15">
      <c r="A73" s="1">
        <v>72</v>
      </c>
      <c r="B73" s="66" t="s">
        <v>164</v>
      </c>
      <c r="C73" s="119">
        <v>38109</v>
      </c>
      <c r="D73" s="119">
        <v>39625</v>
      </c>
      <c r="E73" s="119">
        <v>39474</v>
      </c>
      <c r="F73" s="30">
        <f t="shared" si="12"/>
        <v>0.003171122524674328</v>
      </c>
      <c r="G73" s="16">
        <f t="shared" si="13"/>
        <v>0.035818310635283006</v>
      </c>
      <c r="H73" s="10">
        <f t="shared" si="14"/>
        <v>1365</v>
      </c>
      <c r="I73" s="27">
        <f t="shared" si="15"/>
        <v>0.002167206748348398</v>
      </c>
      <c r="J73" s="119">
        <v>38055.68</v>
      </c>
      <c r="K73" s="119">
        <v>39661.95</v>
      </c>
      <c r="L73" s="27">
        <f t="shared" si="16"/>
        <v>0.042208416719921885</v>
      </c>
      <c r="M73" s="89">
        <f t="shared" si="17"/>
        <v>1606.2699999999968</v>
      </c>
    </row>
    <row r="74" spans="1:13" ht="15">
      <c r="A74" s="1">
        <v>73</v>
      </c>
      <c r="B74" s="66" t="s">
        <v>165</v>
      </c>
      <c r="C74" s="119">
        <v>25253</v>
      </c>
      <c r="D74" s="119">
        <v>26711</v>
      </c>
      <c r="E74" s="119">
        <v>26645</v>
      </c>
      <c r="F74" s="30">
        <f t="shared" si="12"/>
        <v>0.0021405117208782355</v>
      </c>
      <c r="G74" s="16">
        <f t="shared" si="13"/>
        <v>0.055122163703322374</v>
      </c>
      <c r="H74" s="10">
        <f t="shared" si="14"/>
        <v>1392</v>
      </c>
      <c r="I74" s="27">
        <f t="shared" si="15"/>
        <v>0.0022100745741399047</v>
      </c>
      <c r="J74" s="119">
        <v>25679.57</v>
      </c>
      <c r="K74" s="119">
        <v>26259.66</v>
      </c>
      <c r="L74" s="27">
        <f t="shared" si="16"/>
        <v>0.022589552706684737</v>
      </c>
      <c r="M74" s="89">
        <f t="shared" si="17"/>
        <v>580.0900000000001</v>
      </c>
    </row>
    <row r="75" spans="1:13" ht="15">
      <c r="A75" s="1">
        <v>74</v>
      </c>
      <c r="B75" s="66" t="s">
        <v>166</v>
      </c>
      <c r="C75" s="119">
        <v>24408</v>
      </c>
      <c r="D75" s="119">
        <v>26004</v>
      </c>
      <c r="E75" s="119">
        <v>25920</v>
      </c>
      <c r="F75" s="30">
        <f t="shared" si="12"/>
        <v>0.0020822692364482593</v>
      </c>
      <c r="G75" s="16">
        <f t="shared" si="13"/>
        <v>0.061946902654867256</v>
      </c>
      <c r="H75" s="10">
        <f t="shared" si="14"/>
        <v>1512</v>
      </c>
      <c r="I75" s="27">
        <f t="shared" si="15"/>
        <v>0.002400598244324379</v>
      </c>
      <c r="J75" s="119">
        <v>26330.22</v>
      </c>
      <c r="K75" s="119">
        <v>26631.56</v>
      </c>
      <c r="L75" s="27">
        <f t="shared" si="16"/>
        <v>0.011444644214898323</v>
      </c>
      <c r="M75" s="89">
        <f t="shared" si="17"/>
        <v>301.34000000000015</v>
      </c>
    </row>
    <row r="76" spans="1:13" ht="15">
      <c r="A76" s="1">
        <v>75</v>
      </c>
      <c r="B76" s="66" t="s">
        <v>167</v>
      </c>
      <c r="C76" s="119">
        <v>6663</v>
      </c>
      <c r="D76" s="119">
        <v>6718</v>
      </c>
      <c r="E76" s="119">
        <v>6053</v>
      </c>
      <c r="F76" s="30">
        <f t="shared" si="12"/>
        <v>0.00048626449414434077</v>
      </c>
      <c r="G76" s="16">
        <f t="shared" si="13"/>
        <v>-0.0915503526939817</v>
      </c>
      <c r="H76" s="10">
        <f t="shared" si="14"/>
        <v>-610</v>
      </c>
      <c r="I76" s="27">
        <f t="shared" si="15"/>
        <v>-0.0009684953234377455</v>
      </c>
      <c r="J76" s="119">
        <v>6934.748</v>
      </c>
      <c r="K76" s="119">
        <v>6995.166</v>
      </c>
      <c r="L76" s="27">
        <f t="shared" si="16"/>
        <v>0.008712356959474313</v>
      </c>
      <c r="M76" s="89">
        <f t="shared" si="17"/>
        <v>60.418000000000575</v>
      </c>
    </row>
    <row r="77" spans="1:13" ht="15">
      <c r="A77" s="1">
        <v>76</v>
      </c>
      <c r="B77" s="66" t="s">
        <v>168</v>
      </c>
      <c r="C77" s="119">
        <v>11430</v>
      </c>
      <c r="D77" s="119">
        <v>12789</v>
      </c>
      <c r="E77" s="119">
        <v>11969</v>
      </c>
      <c r="F77" s="30">
        <f t="shared" si="12"/>
        <v>0.0009615231670929481</v>
      </c>
      <c r="G77" s="16">
        <f t="shared" si="13"/>
        <v>0.04715660542432196</v>
      </c>
      <c r="H77" s="10">
        <f t="shared" si="14"/>
        <v>539</v>
      </c>
      <c r="I77" s="27">
        <f t="shared" si="15"/>
        <v>0.0008557688185785982</v>
      </c>
      <c r="J77" s="119">
        <v>12565.53</v>
      </c>
      <c r="K77" s="119">
        <v>12525.01</v>
      </c>
      <c r="L77" s="27">
        <f t="shared" si="16"/>
        <v>-0.0032246948596677126</v>
      </c>
      <c r="M77" s="89">
        <f t="shared" si="17"/>
        <v>-40.52000000000044</v>
      </c>
    </row>
    <row r="78" spans="1:13" ht="15">
      <c r="A78" s="1">
        <v>77</v>
      </c>
      <c r="B78" s="66" t="s">
        <v>169</v>
      </c>
      <c r="C78" s="119">
        <v>36976</v>
      </c>
      <c r="D78" s="119">
        <v>41065</v>
      </c>
      <c r="E78" s="119">
        <v>41080</v>
      </c>
      <c r="F78" s="30">
        <f t="shared" si="12"/>
        <v>0.0033001396694943863</v>
      </c>
      <c r="G78" s="16">
        <f t="shared" si="13"/>
        <v>0.11099091302466464</v>
      </c>
      <c r="H78" s="10">
        <f t="shared" si="14"/>
        <v>4104</v>
      </c>
      <c r="I78" s="27">
        <f t="shared" si="15"/>
        <v>0.00651590952030903</v>
      </c>
      <c r="J78" s="119">
        <v>41163.22</v>
      </c>
      <c r="K78" s="119">
        <v>41528.37</v>
      </c>
      <c r="L78" s="27">
        <f t="shared" si="16"/>
        <v>0.008870783189458975</v>
      </c>
      <c r="M78" s="89">
        <f t="shared" si="17"/>
        <v>365.15000000000146</v>
      </c>
    </row>
    <row r="79" spans="1:13" ht="15">
      <c r="A79" s="1">
        <v>78</v>
      </c>
      <c r="B79" s="66" t="s">
        <v>170</v>
      </c>
      <c r="C79" s="119">
        <v>32254</v>
      </c>
      <c r="D79" s="119">
        <v>35294</v>
      </c>
      <c r="E79" s="119">
        <v>34462</v>
      </c>
      <c r="F79" s="30">
        <f t="shared" si="12"/>
        <v>0.002768486204725305</v>
      </c>
      <c r="G79" s="16">
        <f t="shared" si="13"/>
        <v>0.06845662553481739</v>
      </c>
      <c r="H79" s="10">
        <f t="shared" si="14"/>
        <v>2208</v>
      </c>
      <c r="I79" s="27">
        <f t="shared" si="15"/>
        <v>0.0035056355313943318</v>
      </c>
      <c r="J79" s="119">
        <v>35674.6</v>
      </c>
      <c r="K79" s="119">
        <v>35749.86</v>
      </c>
      <c r="L79" s="27">
        <f t="shared" si="16"/>
        <v>0.0021096242144271284</v>
      </c>
      <c r="M79" s="89">
        <f t="shared" si="17"/>
        <v>75.26000000000204</v>
      </c>
    </row>
    <row r="80" spans="1:13" ht="15">
      <c r="A80" s="1">
        <v>79</v>
      </c>
      <c r="B80" s="66" t="s">
        <v>171</v>
      </c>
      <c r="C80" s="119">
        <v>10157</v>
      </c>
      <c r="D80" s="119">
        <v>11157</v>
      </c>
      <c r="E80" s="119">
        <v>11088</v>
      </c>
      <c r="F80" s="30">
        <f t="shared" si="12"/>
        <v>0.0008907485067028664</v>
      </c>
      <c r="G80" s="16">
        <f t="shared" si="13"/>
        <v>0.09166092350103378</v>
      </c>
      <c r="H80" s="10">
        <f t="shared" si="14"/>
        <v>931</v>
      </c>
      <c r="I80" s="27">
        <f t="shared" si="15"/>
        <v>0.001478146141181215</v>
      </c>
      <c r="J80" s="119">
        <v>10886.47</v>
      </c>
      <c r="K80" s="119">
        <v>10932.07</v>
      </c>
      <c r="L80" s="27">
        <f t="shared" si="16"/>
        <v>0.00418868558862518</v>
      </c>
      <c r="M80" s="89">
        <f t="shared" si="17"/>
        <v>45.600000000000364</v>
      </c>
    </row>
    <row r="81" spans="1:13" ht="15">
      <c r="A81" s="1">
        <v>80</v>
      </c>
      <c r="B81" s="66" t="s">
        <v>172</v>
      </c>
      <c r="C81" s="119">
        <v>48698</v>
      </c>
      <c r="D81" s="119">
        <v>47982</v>
      </c>
      <c r="E81" s="119">
        <v>48488</v>
      </c>
      <c r="F81" s="30">
        <f t="shared" si="12"/>
        <v>0.003895257358676821</v>
      </c>
      <c r="G81" s="16">
        <f t="shared" si="13"/>
        <v>-0.004312292085917286</v>
      </c>
      <c r="H81" s="10">
        <f t="shared" si="14"/>
        <v>-210</v>
      </c>
      <c r="I81" s="27">
        <f t="shared" si="15"/>
        <v>-0.00033341642282283047</v>
      </c>
      <c r="J81" s="119">
        <v>46691.99</v>
      </c>
      <c r="K81" s="119">
        <v>46894.21</v>
      </c>
      <c r="L81" s="27">
        <f t="shared" si="16"/>
        <v>0.004330935563037711</v>
      </c>
      <c r="M81" s="89">
        <f t="shared" si="17"/>
        <v>202.22000000000116</v>
      </c>
    </row>
    <row r="82" spans="1:13" ht="15.75" thickBot="1">
      <c r="A82" s="36">
        <v>81</v>
      </c>
      <c r="B82" s="67" t="s">
        <v>173</v>
      </c>
      <c r="C82" s="18">
        <v>62987</v>
      </c>
      <c r="D82" s="18">
        <v>65337</v>
      </c>
      <c r="E82" s="18">
        <v>64994</v>
      </c>
      <c r="F82" s="30">
        <f t="shared" si="12"/>
        <v>0.005221257976609497</v>
      </c>
      <c r="G82" s="16">
        <f t="shared" si="13"/>
        <v>0.03186371791004493</v>
      </c>
      <c r="H82" s="10">
        <f t="shared" si="14"/>
        <v>2007</v>
      </c>
      <c r="I82" s="27">
        <f t="shared" si="15"/>
        <v>0.0031865083838353366</v>
      </c>
      <c r="J82" s="119">
        <v>64818.36</v>
      </c>
      <c r="K82" s="119">
        <v>65124.87</v>
      </c>
      <c r="L82" s="27">
        <f t="shared" si="16"/>
        <v>0.004728752779305154</v>
      </c>
      <c r="M82" s="89">
        <f t="shared" si="17"/>
        <v>306.51000000000204</v>
      </c>
    </row>
    <row r="83" spans="1:13" s="49" customFormat="1" ht="15.75" thickBot="1">
      <c r="A83" s="188" t="s">
        <v>174</v>
      </c>
      <c r="B83" s="189"/>
      <c r="C83" s="120">
        <v>11818115</v>
      </c>
      <c r="D83" s="125">
        <v>12484113</v>
      </c>
      <c r="E83" s="125">
        <v>12447958</v>
      </c>
      <c r="F83" s="101">
        <f>E83/$E$83</f>
        <v>1</v>
      </c>
      <c r="G83" s="102">
        <f>(E83-C83)/C83</f>
        <v>0.05329470901239326</v>
      </c>
      <c r="H83" s="77">
        <f>E83-C83</f>
        <v>629843</v>
      </c>
      <c r="I83" s="103">
        <f>H83/$H$83</f>
        <v>1</v>
      </c>
      <c r="J83" s="41">
        <v>12591522</v>
      </c>
      <c r="K83" s="41">
        <v>12648213</v>
      </c>
      <c r="L83" s="103">
        <f>(K83-J83)/J83</f>
        <v>0.004502315129179777</v>
      </c>
      <c r="M83" s="91">
        <f>K83-J83</f>
        <v>56691</v>
      </c>
    </row>
    <row r="84" spans="3:13" ht="15">
      <c r="C84" s="3"/>
      <c r="D84" s="3"/>
      <c r="E84" s="3"/>
      <c r="I84" s="47"/>
      <c r="K84" s="48"/>
      <c r="L84" s="47"/>
      <c r="M84" s="48"/>
    </row>
  </sheetData>
  <sheetProtection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T84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G20" sqref="G20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421875" style="0" customWidth="1"/>
  </cols>
  <sheetData>
    <row r="1" spans="1:13" ht="45.75" thickBot="1">
      <c r="A1" s="11" t="s">
        <v>92</v>
      </c>
      <c r="B1" s="11" t="s">
        <v>175</v>
      </c>
      <c r="C1" s="21">
        <v>41275</v>
      </c>
      <c r="D1" s="57">
        <v>41609</v>
      </c>
      <c r="E1" s="57">
        <v>41640</v>
      </c>
      <c r="F1" s="31" t="s">
        <v>282</v>
      </c>
      <c r="G1" s="39" t="s">
        <v>285</v>
      </c>
      <c r="H1" s="31" t="s">
        <v>286</v>
      </c>
      <c r="I1" s="31" t="s">
        <v>284</v>
      </c>
      <c r="J1" s="140" t="s">
        <v>266</v>
      </c>
      <c r="K1" s="56" t="s">
        <v>272</v>
      </c>
      <c r="L1" s="39" t="s">
        <v>287</v>
      </c>
      <c r="M1" s="31" t="s">
        <v>288</v>
      </c>
    </row>
    <row r="2" spans="1:20" ht="15">
      <c r="A2" s="20">
        <v>1</v>
      </c>
      <c r="B2" s="65" t="s">
        <v>93</v>
      </c>
      <c r="C2" s="118">
        <v>42685</v>
      </c>
      <c r="D2" s="118">
        <v>41749</v>
      </c>
      <c r="E2" s="118">
        <v>41438</v>
      </c>
      <c r="F2" s="29">
        <f aca="true" t="shared" si="0" ref="F2:F33">E2/$E$83</f>
        <v>0.022410754219931283</v>
      </c>
      <c r="G2" s="15">
        <f aca="true" t="shared" si="1" ref="G2:G33">(E2-C2)/C2</f>
        <v>-0.029214009605247743</v>
      </c>
      <c r="H2" s="8">
        <f aca="true" t="shared" si="2" ref="H2:H33">E2-C2</f>
        <v>-1247</v>
      </c>
      <c r="I2" s="33">
        <f aca="true" t="shared" si="3" ref="I2:I33">H2/$H$83</f>
        <v>0.0193582439418166</v>
      </c>
      <c r="J2" s="8">
        <v>42771.49</v>
      </c>
      <c r="K2" s="73">
        <v>42490.06</v>
      </c>
      <c r="L2" s="33">
        <f aca="true" t="shared" si="4" ref="L2:L33">(K2-J2)/J2</f>
        <v>-0.006579850269420128</v>
      </c>
      <c r="M2" s="74">
        <f aca="true" t="shared" si="5" ref="M2:M33">K2-J2</f>
        <v>-281.4300000000003</v>
      </c>
      <c r="P2" s="130"/>
      <c r="Q2" s="61"/>
      <c r="S2" s="130"/>
      <c r="T2" s="61"/>
    </row>
    <row r="3" spans="1:20" ht="15">
      <c r="A3" s="1">
        <v>2</v>
      </c>
      <c r="B3" s="66" t="s">
        <v>94</v>
      </c>
      <c r="C3" s="119">
        <v>10253</v>
      </c>
      <c r="D3" s="119">
        <v>9809</v>
      </c>
      <c r="E3" s="119">
        <v>9755</v>
      </c>
      <c r="F3" s="30">
        <f t="shared" si="0"/>
        <v>0.005275759144153426</v>
      </c>
      <c r="G3" s="16">
        <f t="shared" si="1"/>
        <v>-0.048571149907344194</v>
      </c>
      <c r="H3" s="10">
        <f t="shared" si="2"/>
        <v>-498</v>
      </c>
      <c r="I3" s="27">
        <f t="shared" si="3"/>
        <v>0.007730878494807272</v>
      </c>
      <c r="J3" s="10">
        <v>9878.138</v>
      </c>
      <c r="K3" s="9">
        <v>9786.946</v>
      </c>
      <c r="L3" s="27">
        <f t="shared" si="4"/>
        <v>-0.009231699334429314</v>
      </c>
      <c r="M3" s="75">
        <f t="shared" si="5"/>
        <v>-91.19200000000092</v>
      </c>
      <c r="P3" s="130"/>
      <c r="Q3" s="61"/>
      <c r="S3" s="130"/>
      <c r="T3" s="61"/>
    </row>
    <row r="4" spans="1:20" ht="15">
      <c r="A4" s="1">
        <v>3</v>
      </c>
      <c r="B4" s="66" t="s">
        <v>95</v>
      </c>
      <c r="C4" s="119">
        <v>15482</v>
      </c>
      <c r="D4" s="119">
        <v>15146</v>
      </c>
      <c r="E4" s="119">
        <v>15060</v>
      </c>
      <c r="F4" s="30">
        <f t="shared" si="0"/>
        <v>0.008144841897585913</v>
      </c>
      <c r="G4" s="16">
        <f t="shared" si="1"/>
        <v>-0.027257460276450072</v>
      </c>
      <c r="H4" s="10">
        <f t="shared" si="2"/>
        <v>-422</v>
      </c>
      <c r="I4" s="27">
        <f t="shared" si="3"/>
        <v>0.006551065712467206</v>
      </c>
      <c r="J4" s="10">
        <v>15415.81</v>
      </c>
      <c r="K4" s="9">
        <v>15305.87</v>
      </c>
      <c r="L4" s="27">
        <f t="shared" si="4"/>
        <v>-0.007131639531104671</v>
      </c>
      <c r="M4" s="75">
        <f t="shared" si="5"/>
        <v>-109.93999999999869</v>
      </c>
      <c r="P4" s="130"/>
      <c r="Q4" s="61"/>
      <c r="S4" s="48"/>
      <c r="T4" s="61"/>
    </row>
    <row r="5" spans="1:20" ht="15">
      <c r="A5" s="1">
        <v>4</v>
      </c>
      <c r="B5" s="66" t="s">
        <v>96</v>
      </c>
      <c r="C5" s="119">
        <v>5424</v>
      </c>
      <c r="D5" s="119">
        <v>5105</v>
      </c>
      <c r="E5" s="119">
        <v>5076</v>
      </c>
      <c r="F5" s="30">
        <f t="shared" si="0"/>
        <v>0.002745233563887523</v>
      </c>
      <c r="G5" s="16">
        <f t="shared" si="1"/>
        <v>-0.06415929203539823</v>
      </c>
      <c r="H5" s="10">
        <f t="shared" si="2"/>
        <v>-348</v>
      </c>
      <c r="I5" s="27">
        <f t="shared" si="3"/>
        <v>0.005402300634925563</v>
      </c>
      <c r="J5" s="10">
        <v>5184.988</v>
      </c>
      <c r="K5" s="9">
        <v>5138.649</v>
      </c>
      <c r="L5" s="27">
        <f t="shared" si="4"/>
        <v>-0.00893714700979056</v>
      </c>
      <c r="M5" s="75">
        <f t="shared" si="5"/>
        <v>-46.33899999999994</v>
      </c>
      <c r="P5" s="130"/>
      <c r="Q5" s="61"/>
      <c r="S5" s="130"/>
      <c r="T5" s="61"/>
    </row>
    <row r="6" spans="1:20" ht="15">
      <c r="A6" s="1">
        <v>5</v>
      </c>
      <c r="B6" s="66" t="s">
        <v>97</v>
      </c>
      <c r="C6" s="119">
        <v>7780</v>
      </c>
      <c r="D6" s="119">
        <v>7305</v>
      </c>
      <c r="E6" s="119">
        <v>7230</v>
      </c>
      <c r="F6" s="30">
        <f t="shared" si="0"/>
        <v>0.003910173102227501</v>
      </c>
      <c r="G6" s="16">
        <f t="shared" si="1"/>
        <v>-0.07069408740359898</v>
      </c>
      <c r="H6" s="10">
        <f t="shared" si="2"/>
        <v>-550</v>
      </c>
      <c r="I6" s="27">
        <f t="shared" si="3"/>
        <v>0.008538118819566263</v>
      </c>
      <c r="J6" s="10">
        <v>7310.443</v>
      </c>
      <c r="K6" s="9">
        <v>7238.635</v>
      </c>
      <c r="L6" s="27">
        <f t="shared" si="4"/>
        <v>-0.009822660541912439</v>
      </c>
      <c r="M6" s="75">
        <f t="shared" si="5"/>
        <v>-71.80799999999999</v>
      </c>
      <c r="P6" s="130"/>
      <c r="Q6" s="61"/>
      <c r="S6" s="48"/>
      <c r="T6" s="61"/>
    </row>
    <row r="7" spans="1:20" ht="15">
      <c r="A7" s="1">
        <v>6</v>
      </c>
      <c r="B7" s="66" t="s">
        <v>98</v>
      </c>
      <c r="C7" s="119">
        <v>124988</v>
      </c>
      <c r="D7" s="119">
        <v>118390</v>
      </c>
      <c r="E7" s="119">
        <v>117511</v>
      </c>
      <c r="F7" s="30">
        <f t="shared" si="0"/>
        <v>0.06355302232584452</v>
      </c>
      <c r="G7" s="16">
        <f t="shared" si="1"/>
        <v>-0.05982174288731718</v>
      </c>
      <c r="H7" s="10">
        <f t="shared" si="2"/>
        <v>-7477</v>
      </c>
      <c r="I7" s="27">
        <f t="shared" si="3"/>
        <v>0.11607184438890356</v>
      </c>
      <c r="J7" s="10">
        <v>119826.1</v>
      </c>
      <c r="K7" s="9">
        <v>118520.8</v>
      </c>
      <c r="L7" s="27">
        <f t="shared" si="4"/>
        <v>-0.010893286187233023</v>
      </c>
      <c r="M7" s="75">
        <f t="shared" si="5"/>
        <v>-1305.300000000003</v>
      </c>
      <c r="P7" s="130"/>
      <c r="Q7" s="61"/>
      <c r="S7" s="48"/>
      <c r="T7" s="61"/>
    </row>
    <row r="8" spans="1:20" ht="15">
      <c r="A8" s="1">
        <v>7</v>
      </c>
      <c r="B8" s="66" t="s">
        <v>99</v>
      </c>
      <c r="C8" s="119">
        <v>81292</v>
      </c>
      <c r="D8" s="119">
        <v>80508</v>
      </c>
      <c r="E8" s="119">
        <v>79959</v>
      </c>
      <c r="F8" s="30">
        <f t="shared" si="0"/>
        <v>0.04324391854509111</v>
      </c>
      <c r="G8" s="16">
        <f t="shared" si="1"/>
        <v>-0.016397677508241892</v>
      </c>
      <c r="H8" s="10">
        <f t="shared" si="2"/>
        <v>-1333</v>
      </c>
      <c r="I8" s="27">
        <f t="shared" si="3"/>
        <v>0.02069329524814878</v>
      </c>
      <c r="J8" s="10">
        <v>81401.5</v>
      </c>
      <c r="K8" s="9">
        <v>80699.42</v>
      </c>
      <c r="L8" s="27">
        <f t="shared" si="4"/>
        <v>-0.008624902489511886</v>
      </c>
      <c r="M8" s="75">
        <f t="shared" si="5"/>
        <v>-702.0800000000017</v>
      </c>
      <c r="P8" s="130"/>
      <c r="Q8" s="61"/>
      <c r="S8" s="130"/>
      <c r="T8" s="61"/>
    </row>
    <row r="9" spans="1:20" ht="15">
      <c r="A9" s="1">
        <v>8</v>
      </c>
      <c r="B9" s="66" t="s">
        <v>100</v>
      </c>
      <c r="C9" s="119">
        <v>4708</v>
      </c>
      <c r="D9" s="119">
        <v>4410</v>
      </c>
      <c r="E9" s="119">
        <v>4380</v>
      </c>
      <c r="F9" s="30">
        <f t="shared" si="0"/>
        <v>0.0023688185598556644</v>
      </c>
      <c r="G9" s="16">
        <f t="shared" si="1"/>
        <v>-0.06966864910790145</v>
      </c>
      <c r="H9" s="10">
        <f t="shared" si="2"/>
        <v>-328</v>
      </c>
      <c r="I9" s="27">
        <f t="shared" si="3"/>
        <v>0.0050918235869413355</v>
      </c>
      <c r="J9" s="10">
        <v>4434.938</v>
      </c>
      <c r="K9" s="9">
        <v>4384.473</v>
      </c>
      <c r="L9" s="27">
        <f t="shared" si="4"/>
        <v>-0.011378964035122958</v>
      </c>
      <c r="M9" s="75">
        <f t="shared" si="5"/>
        <v>-50.465000000000146</v>
      </c>
      <c r="P9" s="130"/>
      <c r="Q9" s="61"/>
      <c r="S9" s="130"/>
      <c r="T9" s="61"/>
    </row>
    <row r="10" spans="1:20" ht="15">
      <c r="A10" s="1">
        <v>9</v>
      </c>
      <c r="B10" s="66" t="s">
        <v>101</v>
      </c>
      <c r="C10" s="119">
        <v>33877</v>
      </c>
      <c r="D10" s="119">
        <v>32659</v>
      </c>
      <c r="E10" s="119">
        <v>32412</v>
      </c>
      <c r="F10" s="30">
        <f t="shared" si="0"/>
        <v>0.017529257342931915</v>
      </c>
      <c r="G10" s="16">
        <f t="shared" si="1"/>
        <v>-0.04324467928092807</v>
      </c>
      <c r="H10" s="10">
        <f t="shared" si="2"/>
        <v>-1465</v>
      </c>
      <c r="I10" s="27">
        <f t="shared" si="3"/>
        <v>0.022742443764844685</v>
      </c>
      <c r="J10" s="10">
        <v>33131.43</v>
      </c>
      <c r="K10" s="9">
        <v>32821.43</v>
      </c>
      <c r="L10" s="27">
        <f t="shared" si="4"/>
        <v>-0.009356674311975064</v>
      </c>
      <c r="M10" s="75">
        <f t="shared" si="5"/>
        <v>-310</v>
      </c>
      <c r="P10" s="130"/>
      <c r="Q10" s="61"/>
      <c r="S10" s="48"/>
      <c r="T10" s="61"/>
    </row>
    <row r="11" spans="1:20" ht="15">
      <c r="A11" s="1">
        <v>10</v>
      </c>
      <c r="B11" s="66" t="s">
        <v>102</v>
      </c>
      <c r="C11" s="119">
        <v>35232</v>
      </c>
      <c r="D11" s="119">
        <v>34753</v>
      </c>
      <c r="E11" s="119">
        <v>34545</v>
      </c>
      <c r="F11" s="30">
        <f t="shared" si="0"/>
        <v>0.018682839532012312</v>
      </c>
      <c r="G11" s="16">
        <f t="shared" si="1"/>
        <v>-0.019499318801089918</v>
      </c>
      <c r="H11" s="10">
        <f t="shared" si="2"/>
        <v>-687</v>
      </c>
      <c r="I11" s="27">
        <f t="shared" si="3"/>
        <v>0.010664886598258224</v>
      </c>
      <c r="J11" s="10">
        <v>35453.98</v>
      </c>
      <c r="K11" s="9">
        <v>35296.18</v>
      </c>
      <c r="L11" s="27">
        <f t="shared" si="4"/>
        <v>-0.004450840215964552</v>
      </c>
      <c r="M11" s="75">
        <f t="shared" si="5"/>
        <v>-157.8000000000029</v>
      </c>
      <c r="P11" s="130"/>
      <c r="Q11" s="61"/>
      <c r="S11" s="130"/>
      <c r="T11" s="61"/>
    </row>
    <row r="12" spans="1:20" ht="15">
      <c r="A12" s="1">
        <v>11</v>
      </c>
      <c r="B12" s="66" t="s">
        <v>103</v>
      </c>
      <c r="C12" s="119">
        <v>4171</v>
      </c>
      <c r="D12" s="119">
        <v>4042</v>
      </c>
      <c r="E12" s="119">
        <v>3999</v>
      </c>
      <c r="F12" s="30">
        <f t="shared" si="0"/>
        <v>0.0021627637947175347</v>
      </c>
      <c r="G12" s="16">
        <f t="shared" si="1"/>
        <v>-0.041237113402061855</v>
      </c>
      <c r="H12" s="10">
        <f t="shared" si="2"/>
        <v>-172</v>
      </c>
      <c r="I12" s="27">
        <f t="shared" si="3"/>
        <v>0.0026701026126643586</v>
      </c>
      <c r="J12" s="10">
        <v>4099.769</v>
      </c>
      <c r="K12" s="9">
        <v>4070.221</v>
      </c>
      <c r="L12" s="27">
        <f t="shared" si="4"/>
        <v>-0.007207235334478657</v>
      </c>
      <c r="M12" s="75">
        <f t="shared" si="5"/>
        <v>-29.54800000000023</v>
      </c>
      <c r="P12" s="130"/>
      <c r="Q12" s="61"/>
      <c r="S12" s="130"/>
      <c r="T12" s="61"/>
    </row>
    <row r="13" spans="1:20" ht="15">
      <c r="A13" s="1">
        <v>12</v>
      </c>
      <c r="B13" s="66" t="s">
        <v>104</v>
      </c>
      <c r="C13" s="119">
        <v>2788</v>
      </c>
      <c r="D13" s="119">
        <v>2664</v>
      </c>
      <c r="E13" s="119">
        <v>2636</v>
      </c>
      <c r="F13" s="30">
        <f t="shared" si="0"/>
        <v>0.001425617745155144</v>
      </c>
      <c r="G13" s="16">
        <f t="shared" si="1"/>
        <v>-0.054519368723098996</v>
      </c>
      <c r="H13" s="10">
        <f t="shared" si="2"/>
        <v>-152</v>
      </c>
      <c r="I13" s="27">
        <f t="shared" si="3"/>
        <v>0.002359625564680131</v>
      </c>
      <c r="J13" s="10">
        <v>2672.247</v>
      </c>
      <c r="K13" s="9">
        <v>2636.41</v>
      </c>
      <c r="L13" s="27">
        <f t="shared" si="4"/>
        <v>-0.013410811201210064</v>
      </c>
      <c r="M13" s="75">
        <f t="shared" si="5"/>
        <v>-35.83699999999999</v>
      </c>
      <c r="P13" s="130"/>
      <c r="Q13" s="61"/>
      <c r="S13" s="130"/>
      <c r="T13" s="61"/>
    </row>
    <row r="14" spans="1:20" ht="15">
      <c r="A14" s="1">
        <v>13</v>
      </c>
      <c r="B14" s="66" t="s">
        <v>105</v>
      </c>
      <c r="C14" s="119">
        <v>4617</v>
      </c>
      <c r="D14" s="119">
        <v>4489</v>
      </c>
      <c r="E14" s="119">
        <v>4468</v>
      </c>
      <c r="F14" s="30">
        <f t="shared" si="0"/>
        <v>0.0024164112615148647</v>
      </c>
      <c r="G14" s="16">
        <f t="shared" si="1"/>
        <v>-0.03227203811999134</v>
      </c>
      <c r="H14" s="10">
        <f t="shared" si="2"/>
        <v>-149</v>
      </c>
      <c r="I14" s="27">
        <f t="shared" si="3"/>
        <v>0.002313054007482497</v>
      </c>
      <c r="J14" s="141">
        <v>4546.124</v>
      </c>
      <c r="K14" s="142">
        <v>4529.82</v>
      </c>
      <c r="L14" s="27">
        <f t="shared" si="4"/>
        <v>-0.0035863518021066053</v>
      </c>
      <c r="M14" s="75">
        <f t="shared" si="5"/>
        <v>-16.304000000000087</v>
      </c>
      <c r="P14" s="130"/>
      <c r="Q14" s="61"/>
      <c r="S14" s="130"/>
      <c r="T14" s="61"/>
    </row>
    <row r="15" spans="1:20" ht="15">
      <c r="A15" s="1">
        <v>14</v>
      </c>
      <c r="B15" s="66" t="s">
        <v>106</v>
      </c>
      <c r="C15" s="119">
        <v>6661</v>
      </c>
      <c r="D15" s="119">
        <v>6399</v>
      </c>
      <c r="E15" s="119">
        <v>6370</v>
      </c>
      <c r="F15" s="30">
        <f t="shared" si="0"/>
        <v>0.003445062608739859</v>
      </c>
      <c r="G15" s="16">
        <f t="shared" si="1"/>
        <v>-0.04368713406395436</v>
      </c>
      <c r="H15" s="10">
        <f t="shared" si="2"/>
        <v>-291</v>
      </c>
      <c r="I15" s="27">
        <f t="shared" si="3"/>
        <v>0.004517441048170514</v>
      </c>
      <c r="J15" s="10">
        <v>6475.901</v>
      </c>
      <c r="K15" s="9">
        <v>6449.416</v>
      </c>
      <c r="L15" s="27">
        <f t="shared" si="4"/>
        <v>-0.0040897783953151344</v>
      </c>
      <c r="M15" s="75">
        <f t="shared" si="5"/>
        <v>-26.484999999999673</v>
      </c>
      <c r="P15" s="130"/>
      <c r="Q15" s="61"/>
      <c r="S15" s="130"/>
      <c r="T15" s="61"/>
    </row>
    <row r="16" spans="1:20" ht="15">
      <c r="A16" s="1">
        <v>15</v>
      </c>
      <c r="B16" s="66" t="s">
        <v>107</v>
      </c>
      <c r="C16" s="119">
        <v>8639</v>
      </c>
      <c r="D16" s="119">
        <v>8307</v>
      </c>
      <c r="E16" s="119">
        <v>8241</v>
      </c>
      <c r="F16" s="30">
        <f t="shared" si="0"/>
        <v>0.004456948345153089</v>
      </c>
      <c r="G16" s="16">
        <f t="shared" si="1"/>
        <v>-0.046070147007755524</v>
      </c>
      <c r="H16" s="10">
        <f t="shared" si="2"/>
        <v>-398</v>
      </c>
      <c r="I16" s="27">
        <f t="shared" si="3"/>
        <v>0.006178493254886132</v>
      </c>
      <c r="J16" s="10">
        <v>8329.194</v>
      </c>
      <c r="K16" s="9">
        <v>8259.317</v>
      </c>
      <c r="L16" s="27">
        <f t="shared" si="4"/>
        <v>-0.008389407186337646</v>
      </c>
      <c r="M16" s="75">
        <f t="shared" si="5"/>
        <v>-69.87700000000041</v>
      </c>
      <c r="P16" s="130"/>
      <c r="Q16" s="61"/>
      <c r="S16" s="48"/>
      <c r="T16" s="61"/>
    </row>
    <row r="17" spans="1:13" ht="15">
      <c r="A17" s="1">
        <v>16</v>
      </c>
      <c r="B17" s="66" t="s">
        <v>108</v>
      </c>
      <c r="C17" s="119">
        <v>76358</v>
      </c>
      <c r="D17" s="119">
        <v>73974</v>
      </c>
      <c r="E17" s="119">
        <v>73336</v>
      </c>
      <c r="F17" s="30">
        <f t="shared" si="0"/>
        <v>0.03966202691908105</v>
      </c>
      <c r="G17" s="16">
        <f t="shared" si="1"/>
        <v>-0.039576730663453734</v>
      </c>
      <c r="H17" s="10">
        <f t="shared" si="2"/>
        <v>-3022</v>
      </c>
      <c r="I17" s="27">
        <f t="shared" si="3"/>
        <v>0.04691308195041682</v>
      </c>
      <c r="J17" s="10">
        <v>74888.73</v>
      </c>
      <c r="K17" s="9">
        <v>74235.36</v>
      </c>
      <c r="L17" s="27">
        <f t="shared" si="4"/>
        <v>-0.00872454373308234</v>
      </c>
      <c r="M17" s="75">
        <f t="shared" si="5"/>
        <v>-653.3699999999953</v>
      </c>
    </row>
    <row r="18" spans="1:13" ht="15">
      <c r="A18" s="1">
        <v>17</v>
      </c>
      <c r="B18" s="66" t="s">
        <v>109</v>
      </c>
      <c r="C18" s="119">
        <v>16286</v>
      </c>
      <c r="D18" s="119">
        <v>15422</v>
      </c>
      <c r="E18" s="119">
        <v>15273</v>
      </c>
      <c r="F18" s="30">
        <f t="shared" si="0"/>
        <v>0.008260037868647388</v>
      </c>
      <c r="G18" s="16">
        <f t="shared" si="1"/>
        <v>-0.06220066314626059</v>
      </c>
      <c r="H18" s="10">
        <f t="shared" si="2"/>
        <v>-1013</v>
      </c>
      <c r="I18" s="27">
        <f t="shared" si="3"/>
        <v>0.015725662480401137</v>
      </c>
      <c r="J18" s="10">
        <v>15704.44</v>
      </c>
      <c r="K18" s="9">
        <v>15595.79</v>
      </c>
      <c r="L18" s="27">
        <f t="shared" si="4"/>
        <v>-0.006918425617213962</v>
      </c>
      <c r="M18" s="75">
        <f t="shared" si="5"/>
        <v>-108.64999999999964</v>
      </c>
    </row>
    <row r="19" spans="1:13" ht="15">
      <c r="A19" s="1">
        <v>18</v>
      </c>
      <c r="B19" s="66" t="s">
        <v>110</v>
      </c>
      <c r="C19" s="119">
        <v>2846</v>
      </c>
      <c r="D19" s="119">
        <v>2761</v>
      </c>
      <c r="E19" s="119">
        <v>2740</v>
      </c>
      <c r="F19" s="30">
        <f t="shared" si="0"/>
        <v>0.0014818636652978356</v>
      </c>
      <c r="G19" s="16">
        <f t="shared" si="1"/>
        <v>-0.03724525650035137</v>
      </c>
      <c r="H19" s="10">
        <f t="shared" si="2"/>
        <v>-106</v>
      </c>
      <c r="I19" s="27">
        <f t="shared" si="3"/>
        <v>0.0016455283543164072</v>
      </c>
      <c r="J19" s="10">
        <v>2768.65</v>
      </c>
      <c r="K19" s="9">
        <v>2759.996</v>
      </c>
      <c r="L19" s="27">
        <f t="shared" si="4"/>
        <v>-0.003125711086630667</v>
      </c>
      <c r="M19" s="75">
        <f t="shared" si="5"/>
        <v>-8.653999999999996</v>
      </c>
    </row>
    <row r="20" spans="1:13" ht="15">
      <c r="A20" s="1">
        <v>19</v>
      </c>
      <c r="B20" s="66" t="s">
        <v>111</v>
      </c>
      <c r="C20" s="119">
        <v>12108</v>
      </c>
      <c r="D20" s="119">
        <v>11586</v>
      </c>
      <c r="E20" s="119">
        <v>11457</v>
      </c>
      <c r="F20" s="30">
        <f t="shared" si="0"/>
        <v>0.006196245260334782</v>
      </c>
      <c r="G20" s="16">
        <f t="shared" si="1"/>
        <v>-0.05376610505450941</v>
      </c>
      <c r="H20" s="10">
        <f t="shared" si="2"/>
        <v>-651</v>
      </c>
      <c r="I20" s="27">
        <f t="shared" si="3"/>
        <v>0.010106027911886613</v>
      </c>
      <c r="J20" s="10">
        <v>11700.7</v>
      </c>
      <c r="K20" s="9">
        <v>11509.5</v>
      </c>
      <c r="L20" s="27">
        <f t="shared" si="4"/>
        <v>-0.01634090268103624</v>
      </c>
      <c r="M20" s="75">
        <f t="shared" si="5"/>
        <v>-191.20000000000073</v>
      </c>
    </row>
    <row r="21" spans="1:13" ht="15">
      <c r="A21" s="1">
        <v>20</v>
      </c>
      <c r="B21" s="66" t="s">
        <v>112</v>
      </c>
      <c r="C21" s="119">
        <v>34570</v>
      </c>
      <c r="D21" s="119">
        <v>33594</v>
      </c>
      <c r="E21" s="119">
        <v>33273</v>
      </c>
      <c r="F21" s="30">
        <f t="shared" si="0"/>
        <v>0.017994908662574777</v>
      </c>
      <c r="G21" s="16">
        <f t="shared" si="1"/>
        <v>-0.03751807925947353</v>
      </c>
      <c r="H21" s="10">
        <f t="shared" si="2"/>
        <v>-1297</v>
      </c>
      <c r="I21" s="27">
        <f t="shared" si="3"/>
        <v>0.020134436561777172</v>
      </c>
      <c r="J21" s="10">
        <v>34042.99</v>
      </c>
      <c r="K21" s="9">
        <v>33723.56</v>
      </c>
      <c r="L21" s="27">
        <f t="shared" si="4"/>
        <v>-0.0093831358526381</v>
      </c>
      <c r="M21" s="75">
        <f t="shared" si="5"/>
        <v>-319.4300000000003</v>
      </c>
    </row>
    <row r="22" spans="1:13" ht="15">
      <c r="A22" s="1">
        <v>21</v>
      </c>
      <c r="B22" s="66" t="s">
        <v>113</v>
      </c>
      <c r="C22" s="119">
        <v>9705</v>
      </c>
      <c r="D22" s="119">
        <v>8901</v>
      </c>
      <c r="E22" s="119">
        <v>8823</v>
      </c>
      <c r="F22" s="30">
        <f t="shared" si="0"/>
        <v>0.004771709167490075</v>
      </c>
      <c r="G22" s="16">
        <f t="shared" si="1"/>
        <v>-0.09088098918083462</v>
      </c>
      <c r="H22" s="10">
        <f t="shared" si="2"/>
        <v>-882</v>
      </c>
      <c r="I22" s="27">
        <f t="shared" si="3"/>
        <v>0.013692037816104445</v>
      </c>
      <c r="J22" s="10">
        <v>8979.202</v>
      </c>
      <c r="K22" s="9">
        <v>8890.406</v>
      </c>
      <c r="L22" s="27">
        <f t="shared" si="4"/>
        <v>-0.00988907477524155</v>
      </c>
      <c r="M22" s="75">
        <f t="shared" si="5"/>
        <v>-88.79599999999846</v>
      </c>
    </row>
    <row r="23" spans="1:13" ht="15">
      <c r="A23" s="1">
        <v>22</v>
      </c>
      <c r="B23" s="66" t="s">
        <v>114</v>
      </c>
      <c r="C23" s="119">
        <v>11139</v>
      </c>
      <c r="D23" s="119">
        <v>10588</v>
      </c>
      <c r="E23" s="119">
        <v>10499</v>
      </c>
      <c r="F23" s="30">
        <f t="shared" si="0"/>
        <v>0.005678133803635758</v>
      </c>
      <c r="G23" s="16">
        <f t="shared" si="1"/>
        <v>-0.057455785977197235</v>
      </c>
      <c r="H23" s="10">
        <f t="shared" si="2"/>
        <v>-640</v>
      </c>
      <c r="I23" s="27">
        <f t="shared" si="3"/>
        <v>0.00993526553549529</v>
      </c>
      <c r="J23" s="10">
        <v>10751.68</v>
      </c>
      <c r="K23" s="9">
        <v>10707.59</v>
      </c>
      <c r="L23" s="27">
        <f t="shared" si="4"/>
        <v>-0.00410075448674069</v>
      </c>
      <c r="M23" s="75">
        <f t="shared" si="5"/>
        <v>-44.090000000000146</v>
      </c>
    </row>
    <row r="24" spans="1:13" ht="15">
      <c r="A24" s="1">
        <v>23</v>
      </c>
      <c r="B24" s="66" t="s">
        <v>115</v>
      </c>
      <c r="C24" s="119">
        <v>9694</v>
      </c>
      <c r="D24" s="119">
        <v>9297</v>
      </c>
      <c r="E24" s="119">
        <v>9223</v>
      </c>
      <c r="F24" s="30">
        <f t="shared" si="0"/>
        <v>0.00498803962957735</v>
      </c>
      <c r="G24" s="16">
        <f t="shared" si="1"/>
        <v>-0.048586754693624924</v>
      </c>
      <c r="H24" s="10">
        <f t="shared" si="2"/>
        <v>-471</v>
      </c>
      <c r="I24" s="27">
        <f t="shared" si="3"/>
        <v>0.007311734480028564</v>
      </c>
      <c r="J24" s="10">
        <v>9411.746</v>
      </c>
      <c r="K24" s="9">
        <v>9325.457</v>
      </c>
      <c r="L24" s="27">
        <f t="shared" si="4"/>
        <v>-0.009168224471846016</v>
      </c>
      <c r="M24" s="75">
        <f t="shared" si="5"/>
        <v>-86.28899999999885</v>
      </c>
    </row>
    <row r="25" spans="1:13" ht="15">
      <c r="A25" s="1">
        <v>24</v>
      </c>
      <c r="B25" s="66" t="s">
        <v>116</v>
      </c>
      <c r="C25" s="119">
        <v>4213</v>
      </c>
      <c r="D25" s="119">
        <v>4094</v>
      </c>
      <c r="E25" s="119">
        <v>4064</v>
      </c>
      <c r="F25" s="30">
        <f t="shared" si="0"/>
        <v>0.002197917494806717</v>
      </c>
      <c r="G25" s="16">
        <f t="shared" si="1"/>
        <v>-0.035366722050795156</v>
      </c>
      <c r="H25" s="10">
        <f t="shared" si="2"/>
        <v>-149</v>
      </c>
      <c r="I25" s="27">
        <f t="shared" si="3"/>
        <v>0.002313054007482497</v>
      </c>
      <c r="J25" s="10">
        <v>4108.111</v>
      </c>
      <c r="K25" s="9">
        <v>4074.506</v>
      </c>
      <c r="L25" s="27">
        <f t="shared" si="4"/>
        <v>-0.008180158715283015</v>
      </c>
      <c r="M25" s="75">
        <f t="shared" si="5"/>
        <v>-33.60500000000002</v>
      </c>
    </row>
    <row r="26" spans="1:13" ht="15">
      <c r="A26" s="1">
        <v>25</v>
      </c>
      <c r="B26" s="66" t="s">
        <v>117</v>
      </c>
      <c r="C26" s="119">
        <v>12085</v>
      </c>
      <c r="D26" s="119">
        <v>11434</v>
      </c>
      <c r="E26" s="119">
        <v>11309</v>
      </c>
      <c r="F26" s="30">
        <f t="shared" si="0"/>
        <v>0.006116202989362491</v>
      </c>
      <c r="G26" s="16">
        <f t="shared" si="1"/>
        <v>-0.06421183285064129</v>
      </c>
      <c r="H26" s="10">
        <f t="shared" si="2"/>
        <v>-776</v>
      </c>
      <c r="I26" s="27">
        <f t="shared" si="3"/>
        <v>0.012046509461788037</v>
      </c>
      <c r="J26" s="10">
        <v>11509.94</v>
      </c>
      <c r="K26" s="9">
        <v>11388.24</v>
      </c>
      <c r="L26" s="27">
        <f t="shared" si="4"/>
        <v>-0.010573469540240932</v>
      </c>
      <c r="M26" s="75">
        <f t="shared" si="5"/>
        <v>-121.70000000000073</v>
      </c>
    </row>
    <row r="27" spans="1:13" ht="15">
      <c r="A27" s="1">
        <v>26</v>
      </c>
      <c r="B27" s="66" t="s">
        <v>118</v>
      </c>
      <c r="C27" s="119">
        <v>16023</v>
      </c>
      <c r="D27" s="119">
        <v>14776</v>
      </c>
      <c r="E27" s="119">
        <v>14652</v>
      </c>
      <c r="F27" s="30">
        <f t="shared" si="0"/>
        <v>0.007924184826256894</v>
      </c>
      <c r="G27" s="16">
        <f t="shared" si="1"/>
        <v>-0.0855645010297697</v>
      </c>
      <c r="H27" s="10">
        <f t="shared" si="2"/>
        <v>-1371</v>
      </c>
      <c r="I27" s="27">
        <f t="shared" si="3"/>
        <v>0.021283201639318815</v>
      </c>
      <c r="J27" s="10">
        <v>14972.39</v>
      </c>
      <c r="K27" s="9">
        <v>14817.71</v>
      </c>
      <c r="L27" s="27">
        <f t="shared" si="4"/>
        <v>-0.010331015956704328</v>
      </c>
      <c r="M27" s="75">
        <f t="shared" si="5"/>
        <v>-154.6800000000003</v>
      </c>
    </row>
    <row r="28" spans="1:13" ht="15">
      <c r="A28" s="1">
        <v>27</v>
      </c>
      <c r="B28" s="66" t="s">
        <v>119</v>
      </c>
      <c r="C28" s="119">
        <v>38658</v>
      </c>
      <c r="D28" s="119">
        <v>38630</v>
      </c>
      <c r="E28" s="119">
        <v>38345</v>
      </c>
      <c r="F28" s="30">
        <f t="shared" si="0"/>
        <v>0.020737978921841427</v>
      </c>
      <c r="G28" s="16">
        <f t="shared" si="1"/>
        <v>-0.008096642350871748</v>
      </c>
      <c r="H28" s="10">
        <f t="shared" si="2"/>
        <v>-313</v>
      </c>
      <c r="I28" s="27">
        <f t="shared" si="3"/>
        <v>0.004858965800953165</v>
      </c>
      <c r="J28" s="10">
        <v>39530.1</v>
      </c>
      <c r="K28" s="9">
        <v>39340.03</v>
      </c>
      <c r="L28" s="27">
        <f t="shared" si="4"/>
        <v>-0.004808234737579711</v>
      </c>
      <c r="M28" s="75">
        <f t="shared" si="5"/>
        <v>-190.0699999999997</v>
      </c>
    </row>
    <row r="29" spans="1:13" ht="15">
      <c r="A29" s="1">
        <v>28</v>
      </c>
      <c r="B29" s="66" t="s">
        <v>120</v>
      </c>
      <c r="C29" s="119">
        <v>9007</v>
      </c>
      <c r="D29" s="119">
        <v>8450</v>
      </c>
      <c r="E29" s="119">
        <v>7935</v>
      </c>
      <c r="F29" s="30">
        <f t="shared" si="0"/>
        <v>0.0042914555416563235</v>
      </c>
      <c r="G29" s="16">
        <f t="shared" si="1"/>
        <v>-0.11901854113467303</v>
      </c>
      <c r="H29" s="10">
        <f t="shared" si="2"/>
        <v>-1072</v>
      </c>
      <c r="I29" s="27">
        <f t="shared" si="3"/>
        <v>0.01664156977195461</v>
      </c>
      <c r="J29" s="10">
        <v>8626.544</v>
      </c>
      <c r="K29" s="9">
        <v>8051.225</v>
      </c>
      <c r="L29" s="27">
        <f t="shared" si="4"/>
        <v>-0.06669171339066948</v>
      </c>
      <c r="M29" s="75">
        <f t="shared" si="5"/>
        <v>-575.3189999999995</v>
      </c>
    </row>
    <row r="30" spans="1:13" ht="15">
      <c r="A30" s="1">
        <v>29</v>
      </c>
      <c r="B30" s="66" t="s">
        <v>121</v>
      </c>
      <c r="C30" s="119">
        <v>2464</v>
      </c>
      <c r="D30" s="119">
        <v>2422</v>
      </c>
      <c r="E30" s="119">
        <v>2415</v>
      </c>
      <c r="F30" s="30">
        <f t="shared" si="0"/>
        <v>0.0013060951648519246</v>
      </c>
      <c r="G30" s="16">
        <f t="shared" si="1"/>
        <v>-0.019886363636363636</v>
      </c>
      <c r="H30" s="10">
        <f t="shared" si="2"/>
        <v>-49</v>
      </c>
      <c r="I30" s="27">
        <f t="shared" si="3"/>
        <v>0.000760668767561358</v>
      </c>
      <c r="J30" s="10">
        <v>2458.179</v>
      </c>
      <c r="K30" s="9">
        <v>2446.418</v>
      </c>
      <c r="L30" s="27">
        <f t="shared" si="4"/>
        <v>-0.004784435958487957</v>
      </c>
      <c r="M30" s="75">
        <f t="shared" si="5"/>
        <v>-11.760999999999967</v>
      </c>
    </row>
    <row r="31" spans="1:13" ht="15">
      <c r="A31" s="1">
        <v>30</v>
      </c>
      <c r="B31" s="66" t="s">
        <v>122</v>
      </c>
      <c r="C31" s="119">
        <v>3105</v>
      </c>
      <c r="D31" s="119">
        <v>2953</v>
      </c>
      <c r="E31" s="119">
        <v>2930</v>
      </c>
      <c r="F31" s="30">
        <f t="shared" si="0"/>
        <v>0.0015846206347892914</v>
      </c>
      <c r="G31" s="16">
        <f t="shared" si="1"/>
        <v>-0.05636070853462158</v>
      </c>
      <c r="H31" s="10">
        <f t="shared" si="2"/>
        <v>-175</v>
      </c>
      <c r="I31" s="27">
        <f t="shared" si="3"/>
        <v>0.002716674169861993</v>
      </c>
      <c r="J31" s="10">
        <v>2966.919</v>
      </c>
      <c r="K31" s="9">
        <v>2947.332</v>
      </c>
      <c r="L31" s="27">
        <f t="shared" si="4"/>
        <v>-0.006601798026841983</v>
      </c>
      <c r="M31" s="75">
        <f t="shared" si="5"/>
        <v>-19.58699999999999</v>
      </c>
    </row>
    <row r="32" spans="1:13" ht="15">
      <c r="A32" s="1">
        <v>31</v>
      </c>
      <c r="B32" s="66" t="s">
        <v>123</v>
      </c>
      <c r="C32" s="119">
        <v>37180</v>
      </c>
      <c r="D32" s="119">
        <v>35780</v>
      </c>
      <c r="E32" s="119">
        <v>34313</v>
      </c>
      <c r="F32" s="30">
        <f t="shared" si="0"/>
        <v>0.01855736786400169</v>
      </c>
      <c r="G32" s="16">
        <f t="shared" si="1"/>
        <v>-0.07711135018827327</v>
      </c>
      <c r="H32" s="10">
        <f t="shared" si="2"/>
        <v>-2867</v>
      </c>
      <c r="I32" s="27">
        <f t="shared" si="3"/>
        <v>0.04450688482853905</v>
      </c>
      <c r="J32" s="10">
        <v>36324.12</v>
      </c>
      <c r="K32" s="9">
        <v>34638.35</v>
      </c>
      <c r="L32" s="27">
        <f t="shared" si="4"/>
        <v>-0.04640910777742183</v>
      </c>
      <c r="M32" s="75">
        <f t="shared" si="5"/>
        <v>-1685.770000000004</v>
      </c>
    </row>
    <row r="33" spans="1:13" ht="15">
      <c r="A33" s="1">
        <v>32</v>
      </c>
      <c r="B33" s="66" t="s">
        <v>124</v>
      </c>
      <c r="C33" s="119">
        <v>10745</v>
      </c>
      <c r="D33" s="119">
        <v>10207</v>
      </c>
      <c r="E33" s="119">
        <v>10122</v>
      </c>
      <c r="F33" s="30">
        <f t="shared" si="0"/>
        <v>0.005474242343118501</v>
      </c>
      <c r="G33" s="16">
        <f t="shared" si="1"/>
        <v>-0.057980456026058634</v>
      </c>
      <c r="H33" s="10">
        <f t="shared" si="2"/>
        <v>-623</v>
      </c>
      <c r="I33" s="27">
        <f t="shared" si="3"/>
        <v>0.009671360044708695</v>
      </c>
      <c r="J33" s="10">
        <v>10350.28</v>
      </c>
      <c r="K33" s="9">
        <v>10285.41</v>
      </c>
      <c r="L33" s="27">
        <f t="shared" si="4"/>
        <v>-0.006267463295679034</v>
      </c>
      <c r="M33" s="75">
        <f t="shared" si="5"/>
        <v>-64.8700000000008</v>
      </c>
    </row>
    <row r="34" spans="1:13" ht="15">
      <c r="A34" s="1">
        <v>33</v>
      </c>
      <c r="B34" s="66" t="s">
        <v>125</v>
      </c>
      <c r="C34" s="119">
        <v>43048</v>
      </c>
      <c r="D34" s="119">
        <v>39631</v>
      </c>
      <c r="E34" s="119">
        <v>39154</v>
      </c>
      <c r="F34" s="30">
        <f aca="true" t="shared" si="6" ref="F34:F65">E34/$E$83</f>
        <v>0.02117550728141294</v>
      </c>
      <c r="G34" s="16">
        <f aca="true" t="shared" si="7" ref="G34:G65">(E34-C34)/C34</f>
        <v>-0.09045716409589295</v>
      </c>
      <c r="H34" s="10">
        <f aca="true" t="shared" si="8" ref="H34:H65">E34-C34</f>
        <v>-3894</v>
      </c>
      <c r="I34" s="27">
        <f aca="true" t="shared" si="9" ref="I34:I65">H34/$H$83</f>
        <v>0.060449881242529147</v>
      </c>
      <c r="J34" s="10">
        <v>39741.38</v>
      </c>
      <c r="K34" s="9">
        <v>39272.82</v>
      </c>
      <c r="L34" s="27">
        <f aca="true" t="shared" si="10" ref="L34:L65">(K34-J34)/J34</f>
        <v>-0.011790229730321336</v>
      </c>
      <c r="M34" s="75">
        <f aca="true" t="shared" si="11" ref="M34:M65">K34-J34</f>
        <v>-468.5599999999977</v>
      </c>
    </row>
    <row r="35" spans="1:13" ht="15">
      <c r="A35" s="1">
        <v>34</v>
      </c>
      <c r="B35" s="66" t="s">
        <v>126</v>
      </c>
      <c r="C35" s="119">
        <v>471806</v>
      </c>
      <c r="D35" s="119">
        <v>446001</v>
      </c>
      <c r="E35" s="119">
        <v>441146</v>
      </c>
      <c r="F35" s="30">
        <f t="shared" si="6"/>
        <v>0.23858329506988285</v>
      </c>
      <c r="G35" s="16">
        <f t="shared" si="7"/>
        <v>-0.0649843367824911</v>
      </c>
      <c r="H35" s="10">
        <f t="shared" si="8"/>
        <v>-30660</v>
      </c>
      <c r="I35" s="27">
        <f t="shared" si="9"/>
        <v>0.47596131455982116</v>
      </c>
      <c r="J35" s="10">
        <v>446001</v>
      </c>
      <c r="K35" s="9">
        <v>441146</v>
      </c>
      <c r="L35" s="27">
        <f t="shared" si="10"/>
        <v>-0.010885625816982472</v>
      </c>
      <c r="M35" s="75">
        <f t="shared" si="11"/>
        <v>-4855</v>
      </c>
    </row>
    <row r="36" spans="1:13" ht="15">
      <c r="A36" s="1">
        <v>35</v>
      </c>
      <c r="B36" s="66" t="s">
        <v>127</v>
      </c>
      <c r="C36" s="119">
        <v>115020</v>
      </c>
      <c r="D36" s="119">
        <v>109627</v>
      </c>
      <c r="E36" s="119">
        <v>108441</v>
      </c>
      <c r="F36" s="30">
        <f t="shared" si="6"/>
        <v>0.05864772909801555</v>
      </c>
      <c r="G36" s="16">
        <f t="shared" si="7"/>
        <v>-0.05719874804381846</v>
      </c>
      <c r="H36" s="10">
        <f t="shared" si="8"/>
        <v>-6579</v>
      </c>
      <c r="I36" s="27">
        <f t="shared" si="9"/>
        <v>0.10213142493441173</v>
      </c>
      <c r="J36" s="10">
        <v>110611.6</v>
      </c>
      <c r="K36" s="9">
        <v>108793.1</v>
      </c>
      <c r="L36" s="27">
        <f t="shared" si="10"/>
        <v>-0.016440409504970544</v>
      </c>
      <c r="M36" s="75">
        <f t="shared" si="11"/>
        <v>-1818.5</v>
      </c>
    </row>
    <row r="37" spans="1:13" ht="15">
      <c r="A37" s="1">
        <v>36</v>
      </c>
      <c r="B37" s="66" t="s">
        <v>128</v>
      </c>
      <c r="C37" s="119">
        <v>4530</v>
      </c>
      <c r="D37" s="119">
        <v>4255</v>
      </c>
      <c r="E37" s="119">
        <v>4237</v>
      </c>
      <c r="F37" s="30">
        <f t="shared" si="6"/>
        <v>0.0022914804196594632</v>
      </c>
      <c r="G37" s="16">
        <f t="shared" si="7"/>
        <v>-0.06467991169977926</v>
      </c>
      <c r="H37" s="10">
        <f t="shared" si="8"/>
        <v>-293</v>
      </c>
      <c r="I37" s="27">
        <f t="shared" si="9"/>
        <v>0.004548488752968937</v>
      </c>
      <c r="J37" s="10">
        <v>4342.311</v>
      </c>
      <c r="K37" s="9">
        <v>4310.263</v>
      </c>
      <c r="L37" s="27">
        <f t="shared" si="10"/>
        <v>-0.007380401818294401</v>
      </c>
      <c r="M37" s="75">
        <f t="shared" si="11"/>
        <v>-32.047999999999774</v>
      </c>
    </row>
    <row r="38" spans="1:13" ht="15">
      <c r="A38" s="1">
        <v>37</v>
      </c>
      <c r="B38" s="66" t="s">
        <v>129</v>
      </c>
      <c r="C38" s="119">
        <v>9173</v>
      </c>
      <c r="D38" s="119">
        <v>9080</v>
      </c>
      <c r="E38" s="119">
        <v>9014</v>
      </c>
      <c r="F38" s="30">
        <f t="shared" si="6"/>
        <v>0.004875006963136749</v>
      </c>
      <c r="G38" s="16">
        <f t="shared" si="7"/>
        <v>-0.017333478687452306</v>
      </c>
      <c r="H38" s="10">
        <f t="shared" si="8"/>
        <v>-159</v>
      </c>
      <c r="I38" s="27">
        <f t="shared" si="9"/>
        <v>0.002468292531474611</v>
      </c>
      <c r="J38" s="10">
        <v>9223.879</v>
      </c>
      <c r="K38" s="9">
        <v>9155.404</v>
      </c>
      <c r="L38" s="27">
        <f t="shared" si="10"/>
        <v>-0.00742366633387107</v>
      </c>
      <c r="M38" s="75">
        <f t="shared" si="11"/>
        <v>-68.47500000000036</v>
      </c>
    </row>
    <row r="39" spans="1:13" ht="15">
      <c r="A39" s="1">
        <v>38</v>
      </c>
      <c r="B39" s="66" t="s">
        <v>130</v>
      </c>
      <c r="C39" s="119">
        <v>30153</v>
      </c>
      <c r="D39" s="119">
        <v>28964</v>
      </c>
      <c r="E39" s="119">
        <v>28585</v>
      </c>
      <c r="F39" s="30">
        <f t="shared" si="6"/>
        <v>0.01545951564691191</v>
      </c>
      <c r="G39" s="16">
        <f t="shared" si="7"/>
        <v>-0.0520014592246211</v>
      </c>
      <c r="H39" s="10">
        <f t="shared" si="8"/>
        <v>-1568</v>
      </c>
      <c r="I39" s="27">
        <f t="shared" si="9"/>
        <v>0.024341400561963458</v>
      </c>
      <c r="J39" s="10">
        <v>29344.38</v>
      </c>
      <c r="K39" s="9">
        <v>29059</v>
      </c>
      <c r="L39" s="27">
        <f t="shared" si="10"/>
        <v>-0.009725201213997399</v>
      </c>
      <c r="M39" s="75">
        <f t="shared" si="11"/>
        <v>-285.380000000001</v>
      </c>
    </row>
    <row r="40" spans="1:13" ht="15">
      <c r="A40" s="1">
        <v>39</v>
      </c>
      <c r="B40" s="66" t="s">
        <v>131</v>
      </c>
      <c r="C40" s="119">
        <v>9701</v>
      </c>
      <c r="D40" s="119">
        <v>9212</v>
      </c>
      <c r="E40" s="119">
        <v>9145</v>
      </c>
      <c r="F40" s="30">
        <f t="shared" si="6"/>
        <v>0.004945855189470331</v>
      </c>
      <c r="G40" s="16">
        <f t="shared" si="7"/>
        <v>-0.057313679002164726</v>
      </c>
      <c r="H40" s="10">
        <f t="shared" si="8"/>
        <v>-556</v>
      </c>
      <c r="I40" s="27">
        <f t="shared" si="9"/>
        <v>0.008631261933961533</v>
      </c>
      <c r="J40" s="10">
        <v>9297.78</v>
      </c>
      <c r="K40" s="9">
        <v>9224.031</v>
      </c>
      <c r="L40" s="27">
        <f t="shared" si="10"/>
        <v>-0.007931893419719524</v>
      </c>
      <c r="M40" s="75">
        <f t="shared" si="11"/>
        <v>-73.7489999999998</v>
      </c>
    </row>
    <row r="41" spans="1:13" ht="15">
      <c r="A41" s="1">
        <v>40</v>
      </c>
      <c r="B41" s="66" t="s">
        <v>132</v>
      </c>
      <c r="C41" s="119">
        <v>5238</v>
      </c>
      <c r="D41" s="119">
        <v>4985</v>
      </c>
      <c r="E41" s="119">
        <v>4965</v>
      </c>
      <c r="F41" s="30">
        <f t="shared" si="6"/>
        <v>0.0026852018606583045</v>
      </c>
      <c r="G41" s="16">
        <f t="shared" si="7"/>
        <v>-0.05211912943871707</v>
      </c>
      <c r="H41" s="10">
        <f t="shared" si="8"/>
        <v>-273</v>
      </c>
      <c r="I41" s="27">
        <f t="shared" si="9"/>
        <v>0.004238011704984709</v>
      </c>
      <c r="J41" s="10">
        <v>5063.353</v>
      </c>
      <c r="K41" s="9">
        <v>5021.664</v>
      </c>
      <c r="L41" s="27">
        <f t="shared" si="10"/>
        <v>-0.008233476907495943</v>
      </c>
      <c r="M41" s="75">
        <f t="shared" si="11"/>
        <v>-41.689000000000306</v>
      </c>
    </row>
    <row r="42" spans="1:13" ht="15">
      <c r="A42" s="1">
        <v>41</v>
      </c>
      <c r="B42" s="66" t="s">
        <v>133</v>
      </c>
      <c r="C42" s="119">
        <v>32364</v>
      </c>
      <c r="D42" s="119">
        <v>29596</v>
      </c>
      <c r="E42" s="119">
        <v>31241</v>
      </c>
      <c r="F42" s="30">
        <f t="shared" si="6"/>
        <v>0.016895949915171418</v>
      </c>
      <c r="G42" s="16">
        <f t="shared" si="7"/>
        <v>-0.034699048325299714</v>
      </c>
      <c r="H42" s="10">
        <f t="shared" si="8"/>
        <v>-1123</v>
      </c>
      <c r="I42" s="27">
        <f t="shared" si="9"/>
        <v>0.017433286244314387</v>
      </c>
      <c r="J42" s="10">
        <v>30688.94</v>
      </c>
      <c r="K42" s="9">
        <v>31125.85</v>
      </c>
      <c r="L42" s="27">
        <f t="shared" si="10"/>
        <v>0.014236725022108938</v>
      </c>
      <c r="M42" s="75">
        <f t="shared" si="11"/>
        <v>436.90999999999985</v>
      </c>
    </row>
    <row r="43" spans="1:13" ht="15">
      <c r="A43" s="1">
        <v>42</v>
      </c>
      <c r="B43" s="66" t="s">
        <v>134</v>
      </c>
      <c r="C43" s="119">
        <v>55957</v>
      </c>
      <c r="D43" s="119">
        <v>53148</v>
      </c>
      <c r="E43" s="119">
        <v>55751</v>
      </c>
      <c r="F43" s="30">
        <f t="shared" si="6"/>
        <v>0.03015159897956921</v>
      </c>
      <c r="G43" s="16">
        <f t="shared" si="7"/>
        <v>-0.00368139821648766</v>
      </c>
      <c r="H43" s="10">
        <f t="shared" si="8"/>
        <v>-206</v>
      </c>
      <c r="I43" s="27">
        <f t="shared" si="9"/>
        <v>0.003197913594237546</v>
      </c>
      <c r="J43" s="10">
        <v>53819.59</v>
      </c>
      <c r="K43" s="9">
        <v>56142.2</v>
      </c>
      <c r="L43" s="27">
        <f t="shared" si="10"/>
        <v>0.043155475543384864</v>
      </c>
      <c r="M43" s="75">
        <f t="shared" si="11"/>
        <v>2322.6100000000006</v>
      </c>
    </row>
    <row r="44" spans="1:13" ht="15">
      <c r="A44" s="1">
        <v>43</v>
      </c>
      <c r="B44" s="66" t="s">
        <v>135</v>
      </c>
      <c r="C44" s="119">
        <v>12283</v>
      </c>
      <c r="D44" s="119">
        <v>11913</v>
      </c>
      <c r="E44" s="119">
        <v>12630</v>
      </c>
      <c r="F44" s="30">
        <f t="shared" si="6"/>
        <v>0.006830634340405717</v>
      </c>
      <c r="G44" s="16">
        <f t="shared" si="7"/>
        <v>0.0282504274200114</v>
      </c>
      <c r="H44" s="10">
        <f t="shared" si="8"/>
        <v>347</v>
      </c>
      <c r="I44" s="27">
        <f t="shared" si="9"/>
        <v>-0.005386776782526352</v>
      </c>
      <c r="J44" s="10">
        <v>12263.3</v>
      </c>
      <c r="K44" s="9">
        <v>12921.51</v>
      </c>
      <c r="L44" s="27">
        <f t="shared" si="10"/>
        <v>0.05367315486043732</v>
      </c>
      <c r="M44" s="75">
        <f t="shared" si="11"/>
        <v>658.210000000001</v>
      </c>
    </row>
    <row r="45" spans="1:13" ht="15">
      <c r="A45" s="1">
        <v>44</v>
      </c>
      <c r="B45" s="66" t="s">
        <v>136</v>
      </c>
      <c r="C45" s="119">
        <v>14660</v>
      </c>
      <c r="D45" s="119">
        <v>14595</v>
      </c>
      <c r="E45" s="119">
        <v>15245</v>
      </c>
      <c r="F45" s="30">
        <f t="shared" si="6"/>
        <v>0.00824489473630128</v>
      </c>
      <c r="G45" s="16">
        <f t="shared" si="7"/>
        <v>0.03990450204638472</v>
      </c>
      <c r="H45" s="10">
        <f t="shared" si="8"/>
        <v>585</v>
      </c>
      <c r="I45" s="27">
        <f t="shared" si="9"/>
        <v>-0.009081453653538662</v>
      </c>
      <c r="J45" s="10">
        <v>15170.34</v>
      </c>
      <c r="K45" s="9">
        <v>15402.59</v>
      </c>
      <c r="L45" s="27">
        <f t="shared" si="10"/>
        <v>0.015309478891046608</v>
      </c>
      <c r="M45" s="75">
        <f t="shared" si="11"/>
        <v>232.25</v>
      </c>
    </row>
    <row r="46" spans="1:13" ht="15">
      <c r="A46" s="1">
        <v>45</v>
      </c>
      <c r="B46" s="66" t="s">
        <v>137</v>
      </c>
      <c r="C46" s="119">
        <v>34556</v>
      </c>
      <c r="D46" s="119">
        <v>33710</v>
      </c>
      <c r="E46" s="119">
        <v>35074</v>
      </c>
      <c r="F46" s="30">
        <f t="shared" si="6"/>
        <v>0.01896893656812273</v>
      </c>
      <c r="G46" s="16">
        <f t="shared" si="7"/>
        <v>0.014990160898252112</v>
      </c>
      <c r="H46" s="10">
        <f t="shared" si="8"/>
        <v>518</v>
      </c>
      <c r="I46" s="27">
        <f t="shared" si="9"/>
        <v>-0.0080413555427915</v>
      </c>
      <c r="J46" s="10">
        <v>34096.21</v>
      </c>
      <c r="K46" s="9">
        <v>35166.28</v>
      </c>
      <c r="L46" s="27">
        <f t="shared" si="10"/>
        <v>0.03138384002210216</v>
      </c>
      <c r="M46" s="75">
        <f t="shared" si="11"/>
        <v>1070.0699999999997</v>
      </c>
    </row>
    <row r="47" spans="1:13" ht="15">
      <c r="A47" s="1">
        <v>46</v>
      </c>
      <c r="B47" s="66" t="s">
        <v>138</v>
      </c>
      <c r="C47" s="119">
        <v>22186</v>
      </c>
      <c r="D47" s="119">
        <v>21080</v>
      </c>
      <c r="E47" s="119">
        <v>22596</v>
      </c>
      <c r="F47" s="30">
        <f t="shared" si="6"/>
        <v>0.01222050780331018</v>
      </c>
      <c r="G47" s="16">
        <f t="shared" si="7"/>
        <v>0.018480122599837737</v>
      </c>
      <c r="H47" s="10">
        <f t="shared" si="8"/>
        <v>410</v>
      </c>
      <c r="I47" s="27">
        <f t="shared" si="9"/>
        <v>-0.006364779483676669</v>
      </c>
      <c r="J47" s="10">
        <v>21527.81</v>
      </c>
      <c r="K47" s="9">
        <v>22953.85</v>
      </c>
      <c r="L47" s="27">
        <f t="shared" si="10"/>
        <v>0.06624175891556072</v>
      </c>
      <c r="M47" s="75">
        <f t="shared" si="11"/>
        <v>1426.0399999999972</v>
      </c>
    </row>
    <row r="48" spans="1:13" ht="15">
      <c r="A48" s="1">
        <v>47</v>
      </c>
      <c r="B48" s="66" t="s">
        <v>139</v>
      </c>
      <c r="C48" s="119">
        <v>8762</v>
      </c>
      <c r="D48" s="119">
        <v>8553</v>
      </c>
      <c r="E48" s="119">
        <v>8863</v>
      </c>
      <c r="F48" s="30">
        <f t="shared" si="6"/>
        <v>0.004793342213698802</v>
      </c>
      <c r="G48" s="16">
        <f t="shared" si="7"/>
        <v>0.011527048619036749</v>
      </c>
      <c r="H48" s="10">
        <f t="shared" si="8"/>
        <v>101</v>
      </c>
      <c r="I48" s="27">
        <f t="shared" si="9"/>
        <v>-0.0015679090923203503</v>
      </c>
      <c r="J48" s="10">
        <v>8787.96</v>
      </c>
      <c r="K48" s="9">
        <v>9012.992</v>
      </c>
      <c r="L48" s="27">
        <f t="shared" si="10"/>
        <v>0.025606853012530906</v>
      </c>
      <c r="M48" s="75">
        <f t="shared" si="11"/>
        <v>225.03200000000106</v>
      </c>
    </row>
    <row r="49" spans="1:13" ht="15">
      <c r="A49" s="1">
        <v>48</v>
      </c>
      <c r="B49" s="66" t="s">
        <v>140</v>
      </c>
      <c r="C49" s="119">
        <v>36843</v>
      </c>
      <c r="D49" s="119">
        <v>35653</v>
      </c>
      <c r="E49" s="119">
        <v>36825</v>
      </c>
      <c r="F49" s="30">
        <f t="shared" si="6"/>
        <v>0.01991592316590978</v>
      </c>
      <c r="G49" s="16">
        <f t="shared" si="7"/>
        <v>-0.0004885595635534566</v>
      </c>
      <c r="H49" s="10">
        <f t="shared" si="8"/>
        <v>-18</v>
      </c>
      <c r="I49" s="27">
        <f t="shared" si="9"/>
        <v>0.000279429343185805</v>
      </c>
      <c r="J49" s="10">
        <v>36293.62</v>
      </c>
      <c r="K49" s="9">
        <v>36937.35</v>
      </c>
      <c r="L49" s="27">
        <f t="shared" si="10"/>
        <v>0.017736726179422055</v>
      </c>
      <c r="M49" s="75">
        <f t="shared" si="11"/>
        <v>643.7299999999959</v>
      </c>
    </row>
    <row r="50" spans="1:13" ht="15">
      <c r="A50" s="1">
        <v>49</v>
      </c>
      <c r="B50" s="66" t="s">
        <v>141</v>
      </c>
      <c r="C50" s="119">
        <v>3925</v>
      </c>
      <c r="D50" s="119">
        <v>3682</v>
      </c>
      <c r="E50" s="119">
        <v>3983</v>
      </c>
      <c r="F50" s="30">
        <f t="shared" si="6"/>
        <v>0.0021541105762340434</v>
      </c>
      <c r="G50" s="16">
        <f t="shared" si="7"/>
        <v>0.014777070063694267</v>
      </c>
      <c r="H50" s="10">
        <f t="shared" si="8"/>
        <v>58</v>
      </c>
      <c r="I50" s="27">
        <f t="shared" si="9"/>
        <v>-0.0009003834391542605</v>
      </c>
      <c r="J50" s="10">
        <v>3757.94</v>
      </c>
      <c r="K50" s="9">
        <v>3997.808</v>
      </c>
      <c r="L50" s="27">
        <f t="shared" si="10"/>
        <v>0.06382965135153833</v>
      </c>
      <c r="M50" s="75">
        <f t="shared" si="11"/>
        <v>239.86799999999994</v>
      </c>
    </row>
    <row r="51" spans="1:13" ht="15">
      <c r="A51" s="1">
        <v>50</v>
      </c>
      <c r="B51" s="66" t="s">
        <v>142</v>
      </c>
      <c r="C51" s="119">
        <v>9292</v>
      </c>
      <c r="D51" s="119">
        <v>8986</v>
      </c>
      <c r="E51" s="119">
        <v>9491</v>
      </c>
      <c r="F51" s="30">
        <f t="shared" si="6"/>
        <v>0.005132981039175824</v>
      </c>
      <c r="G51" s="16">
        <f t="shared" si="7"/>
        <v>0.021416272061988807</v>
      </c>
      <c r="H51" s="10">
        <f t="shared" si="8"/>
        <v>199</v>
      </c>
      <c r="I51" s="27">
        <f t="shared" si="9"/>
        <v>-0.003089246627443066</v>
      </c>
      <c r="J51" s="10">
        <v>9077.213</v>
      </c>
      <c r="K51" s="9">
        <v>9529.499</v>
      </c>
      <c r="L51" s="27">
        <f t="shared" si="10"/>
        <v>0.0498265271510099</v>
      </c>
      <c r="M51" s="75">
        <f t="shared" si="11"/>
        <v>452.28600000000006</v>
      </c>
    </row>
    <row r="52" spans="1:13" ht="15">
      <c r="A52" s="1">
        <v>51</v>
      </c>
      <c r="B52" s="66" t="s">
        <v>143</v>
      </c>
      <c r="C52" s="119">
        <v>8531</v>
      </c>
      <c r="D52" s="119">
        <v>8197</v>
      </c>
      <c r="E52" s="119">
        <v>8820</v>
      </c>
      <c r="F52" s="30">
        <f t="shared" si="6"/>
        <v>0.00477008668902442</v>
      </c>
      <c r="G52" s="16">
        <f t="shared" si="7"/>
        <v>0.03387645059195874</v>
      </c>
      <c r="H52" s="10">
        <f t="shared" si="8"/>
        <v>289</v>
      </c>
      <c r="I52" s="27">
        <f t="shared" si="9"/>
        <v>-0.004486393343372091</v>
      </c>
      <c r="J52" s="10">
        <v>8305.727</v>
      </c>
      <c r="K52" s="9">
        <v>8879.603</v>
      </c>
      <c r="L52" s="27">
        <f t="shared" si="10"/>
        <v>0.06909401187879138</v>
      </c>
      <c r="M52" s="75">
        <f t="shared" si="11"/>
        <v>573.8759999999984</v>
      </c>
    </row>
    <row r="53" spans="1:13" ht="15">
      <c r="A53" s="1">
        <v>52</v>
      </c>
      <c r="B53" s="66" t="s">
        <v>144</v>
      </c>
      <c r="C53" s="119">
        <v>15337</v>
      </c>
      <c r="D53" s="119">
        <v>14566</v>
      </c>
      <c r="E53" s="119">
        <v>15252</v>
      </c>
      <c r="F53" s="30">
        <f t="shared" si="6"/>
        <v>0.008248680519387807</v>
      </c>
      <c r="G53" s="16">
        <f t="shared" si="7"/>
        <v>-0.00554215296342179</v>
      </c>
      <c r="H53" s="10">
        <f t="shared" si="8"/>
        <v>-85</v>
      </c>
      <c r="I53" s="27">
        <f t="shared" si="9"/>
        <v>0.001319527453932968</v>
      </c>
      <c r="J53" s="10">
        <v>15230.26</v>
      </c>
      <c r="K53" s="9">
        <v>15420.42</v>
      </c>
      <c r="L53" s="27">
        <f t="shared" si="10"/>
        <v>0.012485669975430483</v>
      </c>
      <c r="M53" s="75">
        <f t="shared" si="11"/>
        <v>190.15999999999985</v>
      </c>
    </row>
    <row r="54" spans="1:13" ht="15">
      <c r="A54" s="1">
        <v>53</v>
      </c>
      <c r="B54" s="66" t="s">
        <v>145</v>
      </c>
      <c r="C54" s="119">
        <v>7662</v>
      </c>
      <c r="D54" s="119">
        <v>7521</v>
      </c>
      <c r="E54" s="119">
        <v>7939</v>
      </c>
      <c r="F54" s="30">
        <f t="shared" si="6"/>
        <v>0.004293618846277196</v>
      </c>
      <c r="G54" s="16">
        <f t="shared" si="7"/>
        <v>0.03615244061602715</v>
      </c>
      <c r="H54" s="10">
        <f t="shared" si="8"/>
        <v>277</v>
      </c>
      <c r="I54" s="27">
        <f t="shared" si="9"/>
        <v>-0.004300107114581554</v>
      </c>
      <c r="J54" s="10">
        <v>7798.81</v>
      </c>
      <c r="K54" s="9">
        <v>7948.977</v>
      </c>
      <c r="L54" s="27">
        <f t="shared" si="10"/>
        <v>0.019255117126843642</v>
      </c>
      <c r="M54" s="75">
        <f t="shared" si="11"/>
        <v>150.16699999999946</v>
      </c>
    </row>
    <row r="55" spans="1:13" ht="15">
      <c r="A55" s="1">
        <v>54</v>
      </c>
      <c r="B55" s="66" t="s">
        <v>146</v>
      </c>
      <c r="C55" s="119">
        <v>23602</v>
      </c>
      <c r="D55" s="119">
        <v>23080</v>
      </c>
      <c r="E55" s="119">
        <v>24406</v>
      </c>
      <c r="F55" s="30">
        <f t="shared" si="6"/>
        <v>0.013199403144255101</v>
      </c>
      <c r="G55" s="16">
        <f t="shared" si="7"/>
        <v>0.03406490975341073</v>
      </c>
      <c r="H55" s="10">
        <f t="shared" si="8"/>
        <v>804</v>
      </c>
      <c r="I55" s="27">
        <f t="shared" si="9"/>
        <v>-0.012481177328965956</v>
      </c>
      <c r="J55" s="10">
        <v>23228.42</v>
      </c>
      <c r="K55" s="9">
        <v>24480.56</v>
      </c>
      <c r="L55" s="27">
        <f t="shared" si="10"/>
        <v>0.05390551746524314</v>
      </c>
      <c r="M55" s="75">
        <f t="shared" si="11"/>
        <v>1252.140000000003</v>
      </c>
    </row>
    <row r="56" spans="1:13" ht="15">
      <c r="A56" s="1">
        <v>55</v>
      </c>
      <c r="B56" s="66" t="s">
        <v>147</v>
      </c>
      <c r="C56" s="119">
        <v>26742</v>
      </c>
      <c r="D56" s="119">
        <v>25181</v>
      </c>
      <c r="E56" s="119">
        <v>28249</v>
      </c>
      <c r="F56" s="30">
        <f t="shared" si="6"/>
        <v>0.015277798058758599</v>
      </c>
      <c r="G56" s="16">
        <f t="shared" si="7"/>
        <v>0.05635330192207015</v>
      </c>
      <c r="H56" s="10">
        <f t="shared" si="8"/>
        <v>1507</v>
      </c>
      <c r="I56" s="27">
        <f t="shared" si="9"/>
        <v>-0.02339444556561156</v>
      </c>
      <c r="J56" s="10">
        <v>25514.17</v>
      </c>
      <c r="K56" s="9">
        <v>28380.26</v>
      </c>
      <c r="L56" s="27">
        <f t="shared" si="10"/>
        <v>0.1123332642214111</v>
      </c>
      <c r="M56" s="75">
        <f t="shared" si="11"/>
        <v>2866.09</v>
      </c>
    </row>
    <row r="57" spans="1:13" ht="15">
      <c r="A57" s="1">
        <v>56</v>
      </c>
      <c r="B57" s="66" t="s">
        <v>148</v>
      </c>
      <c r="C57" s="119">
        <v>2931</v>
      </c>
      <c r="D57" s="119">
        <v>2932</v>
      </c>
      <c r="E57" s="119">
        <v>3179</v>
      </c>
      <c r="F57" s="30">
        <f t="shared" si="6"/>
        <v>0.0017192863474386202</v>
      </c>
      <c r="G57" s="16">
        <f t="shared" si="7"/>
        <v>0.08461276015011941</v>
      </c>
      <c r="H57" s="10">
        <f t="shared" si="8"/>
        <v>248</v>
      </c>
      <c r="I57" s="27">
        <f t="shared" si="9"/>
        <v>-0.0038499153950044243</v>
      </c>
      <c r="J57" s="10">
        <v>2956.687</v>
      </c>
      <c r="K57" s="9">
        <v>3161.106</v>
      </c>
      <c r="L57" s="27">
        <f t="shared" si="10"/>
        <v>0.06913785598543246</v>
      </c>
      <c r="M57" s="75">
        <f t="shared" si="11"/>
        <v>204.41900000000032</v>
      </c>
    </row>
    <row r="58" spans="1:13" ht="15">
      <c r="A58" s="1">
        <v>57</v>
      </c>
      <c r="B58" s="66" t="s">
        <v>149</v>
      </c>
      <c r="C58" s="119">
        <v>4532</v>
      </c>
      <c r="D58" s="119">
        <v>4466</v>
      </c>
      <c r="E58" s="119">
        <v>5168</v>
      </c>
      <c r="F58" s="30">
        <f t="shared" si="6"/>
        <v>0.0027949895701675966</v>
      </c>
      <c r="G58" s="16">
        <f t="shared" si="7"/>
        <v>0.14033539276257723</v>
      </c>
      <c r="H58" s="10">
        <f t="shared" si="8"/>
        <v>636</v>
      </c>
      <c r="I58" s="27">
        <f t="shared" si="9"/>
        <v>-0.009873170125898443</v>
      </c>
      <c r="J58" s="10">
        <v>4599.636</v>
      </c>
      <c r="K58" s="9">
        <v>5293.813</v>
      </c>
      <c r="L58" s="27">
        <f t="shared" si="10"/>
        <v>0.15091998584235788</v>
      </c>
      <c r="M58" s="75">
        <f t="shared" si="11"/>
        <v>694.1769999999997</v>
      </c>
    </row>
    <row r="59" spans="1:13" ht="15">
      <c r="A59" s="1">
        <v>58</v>
      </c>
      <c r="B59" s="66" t="s">
        <v>150</v>
      </c>
      <c r="C59" s="119">
        <v>11587</v>
      </c>
      <c r="D59" s="119">
        <v>11045</v>
      </c>
      <c r="E59" s="119">
        <v>11622</v>
      </c>
      <c r="F59" s="30">
        <f t="shared" si="6"/>
        <v>0.006285481575945783</v>
      </c>
      <c r="G59" s="16">
        <f t="shared" si="7"/>
        <v>0.003020626564253042</v>
      </c>
      <c r="H59" s="10">
        <f t="shared" si="8"/>
        <v>35</v>
      </c>
      <c r="I59" s="27">
        <f t="shared" si="9"/>
        <v>-0.0005433348339723985</v>
      </c>
      <c r="J59" s="10">
        <v>11244.92</v>
      </c>
      <c r="K59" s="9">
        <v>11761.42</v>
      </c>
      <c r="L59" s="27">
        <f t="shared" si="10"/>
        <v>0.045931851894010806</v>
      </c>
      <c r="M59" s="75">
        <f t="shared" si="11"/>
        <v>516.5</v>
      </c>
    </row>
    <row r="60" spans="1:13" ht="15">
      <c r="A60" s="1">
        <v>59</v>
      </c>
      <c r="B60" s="66" t="s">
        <v>151</v>
      </c>
      <c r="C60" s="119">
        <v>23065</v>
      </c>
      <c r="D60" s="119">
        <v>21841</v>
      </c>
      <c r="E60" s="119">
        <v>23217</v>
      </c>
      <c r="F60" s="30">
        <f t="shared" si="6"/>
        <v>0.012556360845700675</v>
      </c>
      <c r="G60" s="16">
        <f t="shared" si="7"/>
        <v>0.0065900715369607635</v>
      </c>
      <c r="H60" s="10">
        <f t="shared" si="8"/>
        <v>152</v>
      </c>
      <c r="I60" s="27">
        <f t="shared" si="9"/>
        <v>-0.002359625564680131</v>
      </c>
      <c r="J60" s="10">
        <v>22426.42</v>
      </c>
      <c r="K60" s="9">
        <v>23766.46</v>
      </c>
      <c r="L60" s="27">
        <f t="shared" si="10"/>
        <v>0.059752738065192795</v>
      </c>
      <c r="M60" s="75">
        <f t="shared" si="11"/>
        <v>1340.0400000000009</v>
      </c>
    </row>
    <row r="61" spans="1:13" ht="15">
      <c r="A61" s="1">
        <v>60</v>
      </c>
      <c r="B61" s="66" t="s">
        <v>152</v>
      </c>
      <c r="C61" s="119">
        <v>12453</v>
      </c>
      <c r="D61" s="119">
        <v>11847</v>
      </c>
      <c r="E61" s="119">
        <v>12986</v>
      </c>
      <c r="F61" s="30">
        <f t="shared" si="6"/>
        <v>0.007023168451663392</v>
      </c>
      <c r="G61" s="16">
        <f t="shared" si="7"/>
        <v>0.04280093150244921</v>
      </c>
      <c r="H61" s="10">
        <f t="shared" si="8"/>
        <v>533</v>
      </c>
      <c r="I61" s="27">
        <f t="shared" si="9"/>
        <v>-0.00827421332877967</v>
      </c>
      <c r="J61" s="10">
        <v>11921.13</v>
      </c>
      <c r="K61" s="9">
        <v>13012.71</v>
      </c>
      <c r="L61" s="27">
        <f t="shared" si="10"/>
        <v>0.09156682294379812</v>
      </c>
      <c r="M61" s="75">
        <f t="shared" si="11"/>
        <v>1091.58</v>
      </c>
    </row>
    <row r="62" spans="1:13" ht="15">
      <c r="A62" s="1">
        <v>61</v>
      </c>
      <c r="B62" s="66" t="s">
        <v>153</v>
      </c>
      <c r="C62" s="119">
        <v>17990</v>
      </c>
      <c r="D62" s="119">
        <v>17198</v>
      </c>
      <c r="E62" s="119">
        <v>18126</v>
      </c>
      <c r="F62" s="30">
        <f t="shared" si="6"/>
        <v>0.009803014889484879</v>
      </c>
      <c r="G62" s="16">
        <f t="shared" si="7"/>
        <v>0.007559755419677599</v>
      </c>
      <c r="H62" s="10">
        <f t="shared" si="8"/>
        <v>136</v>
      </c>
      <c r="I62" s="27">
        <f t="shared" si="9"/>
        <v>-0.0021112439262927487</v>
      </c>
      <c r="J62" s="10">
        <v>17368.55</v>
      </c>
      <c r="K62" s="9">
        <v>18177.98</v>
      </c>
      <c r="L62" s="27">
        <f t="shared" si="10"/>
        <v>0.04660319946109493</v>
      </c>
      <c r="M62" s="75">
        <f t="shared" si="11"/>
        <v>809.4300000000003</v>
      </c>
    </row>
    <row r="63" spans="1:13" ht="15">
      <c r="A63" s="1">
        <v>62</v>
      </c>
      <c r="B63" s="66" t="s">
        <v>154</v>
      </c>
      <c r="C63" s="119">
        <v>1724</v>
      </c>
      <c r="D63" s="119">
        <v>1716</v>
      </c>
      <c r="E63" s="119">
        <v>1892</v>
      </c>
      <c r="F63" s="30">
        <f t="shared" si="6"/>
        <v>0.001023243085672812</v>
      </c>
      <c r="G63" s="16">
        <f t="shared" si="7"/>
        <v>0.09744779582366589</v>
      </c>
      <c r="H63" s="10">
        <f t="shared" si="8"/>
        <v>168</v>
      </c>
      <c r="I63" s="27">
        <f t="shared" si="9"/>
        <v>-0.002608007203067513</v>
      </c>
      <c r="J63" s="10">
        <v>1743.757</v>
      </c>
      <c r="K63" s="9">
        <v>1924.956</v>
      </c>
      <c r="L63" s="27">
        <f t="shared" si="10"/>
        <v>0.1039129878761776</v>
      </c>
      <c r="M63" s="75">
        <f t="shared" si="11"/>
        <v>181.19899999999984</v>
      </c>
    </row>
    <row r="64" spans="1:13" ht="15">
      <c r="A64" s="1">
        <v>63</v>
      </c>
      <c r="B64" s="66" t="s">
        <v>155</v>
      </c>
      <c r="C64" s="119">
        <v>24289</v>
      </c>
      <c r="D64" s="119">
        <v>25011</v>
      </c>
      <c r="E64" s="119">
        <v>25751</v>
      </c>
      <c r="F64" s="30">
        <f t="shared" si="6"/>
        <v>0.013926814323023564</v>
      </c>
      <c r="G64" s="16">
        <f t="shared" si="7"/>
        <v>0.06019185639589938</v>
      </c>
      <c r="H64" s="10">
        <f t="shared" si="8"/>
        <v>1462</v>
      </c>
      <c r="I64" s="27">
        <f t="shared" si="9"/>
        <v>-0.02269587220764705</v>
      </c>
      <c r="J64" s="10">
        <v>26070.93</v>
      </c>
      <c r="K64" s="9">
        <v>26423.95</v>
      </c>
      <c r="L64" s="27">
        <f t="shared" si="10"/>
        <v>0.013540752094382534</v>
      </c>
      <c r="M64" s="75">
        <f t="shared" si="11"/>
        <v>353.02000000000044</v>
      </c>
    </row>
    <row r="65" spans="1:13" ht="15">
      <c r="A65" s="1">
        <v>64</v>
      </c>
      <c r="B65" s="66" t="s">
        <v>156</v>
      </c>
      <c r="C65" s="119">
        <v>11661</v>
      </c>
      <c r="D65" s="119">
        <v>10968</v>
      </c>
      <c r="E65" s="119">
        <v>12263</v>
      </c>
      <c r="F65" s="30">
        <f t="shared" si="6"/>
        <v>0.0066321511414406415</v>
      </c>
      <c r="G65" s="16">
        <f t="shared" si="7"/>
        <v>0.051625075036446276</v>
      </c>
      <c r="H65" s="10">
        <f t="shared" si="8"/>
        <v>602</v>
      </c>
      <c r="I65" s="27">
        <f t="shared" si="9"/>
        <v>-0.009345359144325256</v>
      </c>
      <c r="J65" s="10">
        <v>11180.87</v>
      </c>
      <c r="K65" s="9">
        <v>12380.17</v>
      </c>
      <c r="L65" s="27">
        <f t="shared" si="10"/>
        <v>0.10726356714638478</v>
      </c>
      <c r="M65" s="75">
        <f t="shared" si="11"/>
        <v>1199.2999999999993</v>
      </c>
    </row>
    <row r="66" spans="1:13" ht="15">
      <c r="A66" s="1">
        <v>65</v>
      </c>
      <c r="B66" s="66" t="s">
        <v>157</v>
      </c>
      <c r="C66" s="119">
        <v>10535</v>
      </c>
      <c r="D66" s="119">
        <v>10348</v>
      </c>
      <c r="E66" s="119">
        <v>10915</v>
      </c>
      <c r="F66" s="30">
        <f aca="true" t="shared" si="12" ref="F66:F97">E66/$E$83</f>
        <v>0.005903117484206524</v>
      </c>
      <c r="G66" s="16">
        <f aca="true" t="shared" si="13" ref="G66:G82">(E66-C66)/C66</f>
        <v>0.036070242050308496</v>
      </c>
      <c r="H66" s="10">
        <f aca="true" t="shared" si="14" ref="H66:H82">E66-C66</f>
        <v>380</v>
      </c>
      <c r="I66" s="27">
        <f aca="true" t="shared" si="15" ref="I66:I97">H66/$H$83</f>
        <v>-0.005899063911700328</v>
      </c>
      <c r="J66" s="10">
        <v>10673.05</v>
      </c>
      <c r="K66" s="9">
        <v>11001.37</v>
      </c>
      <c r="L66" s="27">
        <f aca="true" t="shared" si="16" ref="L66:L97">(K66-J66)/J66</f>
        <v>0.030761591110320063</v>
      </c>
      <c r="M66" s="75">
        <f aca="true" t="shared" si="17" ref="M66:M82">K66-J66</f>
        <v>328.3200000000015</v>
      </c>
    </row>
    <row r="67" spans="1:13" ht="15">
      <c r="A67" s="1">
        <v>66</v>
      </c>
      <c r="B67" s="66" t="s">
        <v>158</v>
      </c>
      <c r="C67" s="119">
        <v>9648</v>
      </c>
      <c r="D67" s="119">
        <v>9449</v>
      </c>
      <c r="E67" s="119">
        <v>9948</v>
      </c>
      <c r="F67" s="30">
        <f t="shared" si="12"/>
        <v>0.005380138592110536</v>
      </c>
      <c r="G67" s="16">
        <f t="shared" si="13"/>
        <v>0.03109452736318408</v>
      </c>
      <c r="H67" s="10">
        <f t="shared" si="14"/>
        <v>300</v>
      </c>
      <c r="I67" s="27">
        <f t="shared" si="15"/>
        <v>-0.004657155719763417</v>
      </c>
      <c r="J67" s="10">
        <v>9735.886</v>
      </c>
      <c r="K67" s="9">
        <v>10014.86</v>
      </c>
      <c r="L67" s="27">
        <f t="shared" si="16"/>
        <v>0.028654197471087908</v>
      </c>
      <c r="M67" s="75">
        <f t="shared" si="17"/>
        <v>278.97400000000016</v>
      </c>
    </row>
    <row r="68" spans="1:13" ht="15">
      <c r="A68" s="1">
        <v>67</v>
      </c>
      <c r="B68" s="66" t="s">
        <v>159</v>
      </c>
      <c r="C68" s="119">
        <v>12451</v>
      </c>
      <c r="D68" s="119">
        <v>11478</v>
      </c>
      <c r="E68" s="119">
        <v>12407</v>
      </c>
      <c r="F68" s="30">
        <f t="shared" si="12"/>
        <v>0.006710030107792061</v>
      </c>
      <c r="G68" s="16">
        <f t="shared" si="13"/>
        <v>-0.003533852702594169</v>
      </c>
      <c r="H68" s="10">
        <f t="shared" si="14"/>
        <v>-44</v>
      </c>
      <c r="I68" s="27">
        <f t="shared" si="15"/>
        <v>0.0006830495055653011</v>
      </c>
      <c r="J68" s="10">
        <v>11782.85</v>
      </c>
      <c r="K68" s="9">
        <v>12582.08</v>
      </c>
      <c r="L68" s="27">
        <f t="shared" si="16"/>
        <v>0.06782993927615132</v>
      </c>
      <c r="M68" s="75">
        <f t="shared" si="17"/>
        <v>799.2299999999996</v>
      </c>
    </row>
    <row r="69" spans="1:13" ht="15">
      <c r="A69" s="1">
        <v>68</v>
      </c>
      <c r="B69" s="66" t="s">
        <v>160</v>
      </c>
      <c r="C69" s="119">
        <v>9478</v>
      </c>
      <c r="D69" s="119">
        <v>9317</v>
      </c>
      <c r="E69" s="119">
        <v>9891</v>
      </c>
      <c r="F69" s="30">
        <f t="shared" si="12"/>
        <v>0.005349311501263099</v>
      </c>
      <c r="G69" s="16">
        <f t="shared" si="13"/>
        <v>0.04357459379615953</v>
      </c>
      <c r="H69" s="10">
        <f t="shared" si="14"/>
        <v>413</v>
      </c>
      <c r="I69" s="27">
        <f t="shared" si="15"/>
        <v>-0.006411351040874303</v>
      </c>
      <c r="J69" s="10">
        <v>9317</v>
      </c>
      <c r="K69" s="9">
        <v>9891</v>
      </c>
      <c r="L69" s="27">
        <f t="shared" si="16"/>
        <v>0.061607813673929375</v>
      </c>
      <c r="M69" s="75">
        <f t="shared" si="17"/>
        <v>574</v>
      </c>
    </row>
    <row r="70" spans="1:13" ht="15">
      <c r="A70" s="1">
        <v>69</v>
      </c>
      <c r="B70" s="66" t="s">
        <v>161</v>
      </c>
      <c r="C70" s="119">
        <v>1517</v>
      </c>
      <c r="D70" s="119">
        <v>1574</v>
      </c>
      <c r="E70" s="119">
        <v>1683</v>
      </c>
      <c r="F70" s="30">
        <f t="shared" si="12"/>
        <v>0.0009102104192322107</v>
      </c>
      <c r="G70" s="16">
        <f t="shared" si="13"/>
        <v>0.1094264996704021</v>
      </c>
      <c r="H70" s="10">
        <f t="shared" si="14"/>
        <v>166</v>
      </c>
      <c r="I70" s="27">
        <f t="shared" si="15"/>
        <v>-0.0025769594982690902</v>
      </c>
      <c r="J70" s="10">
        <v>1608.818</v>
      </c>
      <c r="K70" s="9">
        <v>1607.499</v>
      </c>
      <c r="L70" s="27">
        <f t="shared" si="16"/>
        <v>-0.0008198565655033447</v>
      </c>
      <c r="M70" s="75">
        <f t="shared" si="17"/>
        <v>-1.31899999999996</v>
      </c>
    </row>
    <row r="71" spans="1:13" ht="15">
      <c r="A71" s="1">
        <v>70</v>
      </c>
      <c r="B71" s="66" t="s">
        <v>162</v>
      </c>
      <c r="C71" s="119">
        <v>6426</v>
      </c>
      <c r="D71" s="119">
        <v>6180</v>
      </c>
      <c r="E71" s="119">
        <v>6453</v>
      </c>
      <c r="F71" s="30">
        <f t="shared" si="12"/>
        <v>0.0034899511796229687</v>
      </c>
      <c r="G71" s="16">
        <f t="shared" si="13"/>
        <v>0.004201680672268907</v>
      </c>
      <c r="H71" s="10">
        <f t="shared" si="14"/>
        <v>27</v>
      </c>
      <c r="I71" s="27">
        <f t="shared" si="15"/>
        <v>-0.0004191440147787075</v>
      </c>
      <c r="J71" s="10">
        <v>6417.807</v>
      </c>
      <c r="K71" s="9">
        <v>6296.358</v>
      </c>
      <c r="L71" s="27">
        <f t="shared" si="16"/>
        <v>-0.018923753861716255</v>
      </c>
      <c r="M71" s="75">
        <f t="shared" si="17"/>
        <v>-121.44899999999961</v>
      </c>
    </row>
    <row r="72" spans="1:13" ht="15">
      <c r="A72" s="1">
        <v>71</v>
      </c>
      <c r="B72" s="66" t="s">
        <v>163</v>
      </c>
      <c r="C72" s="119">
        <v>5858</v>
      </c>
      <c r="D72" s="119">
        <v>5541</v>
      </c>
      <c r="E72" s="119">
        <v>5923</v>
      </c>
      <c r="F72" s="30">
        <f t="shared" si="12"/>
        <v>0.0032033133173573285</v>
      </c>
      <c r="G72" s="16">
        <f t="shared" si="13"/>
        <v>0.01109593717992489</v>
      </c>
      <c r="H72" s="10">
        <f t="shared" si="14"/>
        <v>65</v>
      </c>
      <c r="I72" s="27">
        <f t="shared" si="15"/>
        <v>-0.0010090504059487402</v>
      </c>
      <c r="J72" s="10">
        <v>5784.19</v>
      </c>
      <c r="K72" s="9">
        <v>5675.055</v>
      </c>
      <c r="L72" s="27">
        <f t="shared" si="16"/>
        <v>-0.018867810358926543</v>
      </c>
      <c r="M72" s="75">
        <f t="shared" si="17"/>
        <v>-109.13499999999931</v>
      </c>
    </row>
    <row r="73" spans="1:13" ht="15">
      <c r="A73" s="1">
        <v>72</v>
      </c>
      <c r="B73" s="66" t="s">
        <v>164</v>
      </c>
      <c r="C73" s="119">
        <v>4726</v>
      </c>
      <c r="D73" s="119">
        <v>5165</v>
      </c>
      <c r="E73" s="119">
        <v>5313</v>
      </c>
      <c r="F73" s="30">
        <f t="shared" si="12"/>
        <v>0.002873409362674234</v>
      </c>
      <c r="G73" s="16">
        <f t="shared" si="13"/>
        <v>0.1242065171392298</v>
      </c>
      <c r="H73" s="10">
        <f t="shared" si="14"/>
        <v>587</v>
      </c>
      <c r="I73" s="27">
        <f t="shared" si="15"/>
        <v>-0.009112501358337084</v>
      </c>
      <c r="J73" s="10">
        <v>5387.579</v>
      </c>
      <c r="K73" s="9">
        <v>5416.649</v>
      </c>
      <c r="L73" s="27">
        <f t="shared" si="16"/>
        <v>0.0053957445449988985</v>
      </c>
      <c r="M73" s="75">
        <f t="shared" si="17"/>
        <v>29.07000000000062</v>
      </c>
    </row>
    <row r="74" spans="1:13" ht="15">
      <c r="A74" s="1">
        <v>73</v>
      </c>
      <c r="B74" s="66" t="s">
        <v>165</v>
      </c>
      <c r="C74" s="119">
        <v>5049</v>
      </c>
      <c r="D74" s="119">
        <v>4517</v>
      </c>
      <c r="E74" s="119">
        <v>4595</v>
      </c>
      <c r="F74" s="30">
        <f t="shared" si="12"/>
        <v>0.0024850961832275746</v>
      </c>
      <c r="G74" s="16">
        <f t="shared" si="13"/>
        <v>-0.08991879580114874</v>
      </c>
      <c r="H74" s="10">
        <f t="shared" si="14"/>
        <v>-454</v>
      </c>
      <c r="I74" s="27">
        <f t="shared" si="15"/>
        <v>0.00704782898924197</v>
      </c>
      <c r="J74" s="10">
        <v>4738.008</v>
      </c>
      <c r="K74" s="9">
        <v>4618.911</v>
      </c>
      <c r="L74" s="27">
        <f t="shared" si="16"/>
        <v>-0.025136513066250577</v>
      </c>
      <c r="M74" s="75">
        <f t="shared" si="17"/>
        <v>-119.09699999999975</v>
      </c>
    </row>
    <row r="75" spans="1:13" ht="15">
      <c r="A75" s="1">
        <v>74</v>
      </c>
      <c r="B75" s="66" t="s">
        <v>166</v>
      </c>
      <c r="C75" s="119">
        <v>4017</v>
      </c>
      <c r="D75" s="119">
        <v>3938</v>
      </c>
      <c r="E75" s="119">
        <v>4289</v>
      </c>
      <c r="F75" s="30">
        <f t="shared" si="12"/>
        <v>0.0023196033797308092</v>
      </c>
      <c r="G75" s="16">
        <f t="shared" si="13"/>
        <v>0.06771222305202888</v>
      </c>
      <c r="H75" s="10">
        <f t="shared" si="14"/>
        <v>272</v>
      </c>
      <c r="I75" s="27">
        <f t="shared" si="15"/>
        <v>-0.0042224878525854975</v>
      </c>
      <c r="J75" s="10">
        <v>4062.756</v>
      </c>
      <c r="K75" s="9">
        <v>4033.802</v>
      </c>
      <c r="L75" s="27">
        <f t="shared" si="16"/>
        <v>-0.007126689370466679</v>
      </c>
      <c r="M75" s="75">
        <f t="shared" si="17"/>
        <v>-28.953999999999724</v>
      </c>
    </row>
    <row r="76" spans="1:13" ht="15">
      <c r="A76" s="1">
        <v>75</v>
      </c>
      <c r="B76" s="66" t="s">
        <v>167</v>
      </c>
      <c r="C76" s="119">
        <v>2092</v>
      </c>
      <c r="D76" s="119">
        <v>1858</v>
      </c>
      <c r="E76" s="119">
        <v>2029</v>
      </c>
      <c r="F76" s="30">
        <f t="shared" si="12"/>
        <v>0.001097336268937704</v>
      </c>
      <c r="G76" s="16">
        <f t="shared" si="13"/>
        <v>-0.03011472275334608</v>
      </c>
      <c r="H76" s="10">
        <f t="shared" si="14"/>
        <v>-63</v>
      </c>
      <c r="I76" s="27">
        <f t="shared" si="15"/>
        <v>0.0009780027011503174</v>
      </c>
      <c r="J76" s="10">
        <v>1938.654</v>
      </c>
      <c r="K76" s="9">
        <v>1914.567</v>
      </c>
      <c r="L76" s="27">
        <f t="shared" si="16"/>
        <v>-0.012424599748072626</v>
      </c>
      <c r="M76" s="75">
        <f t="shared" si="17"/>
        <v>-24.08699999999999</v>
      </c>
    </row>
    <row r="77" spans="1:13" ht="15">
      <c r="A77" s="1">
        <v>76</v>
      </c>
      <c r="B77" s="66" t="s">
        <v>168</v>
      </c>
      <c r="C77" s="119">
        <v>3078</v>
      </c>
      <c r="D77" s="119">
        <v>3017</v>
      </c>
      <c r="E77" s="119">
        <v>3175</v>
      </c>
      <c r="F77" s="30">
        <f t="shared" si="12"/>
        <v>0.0017171230428177475</v>
      </c>
      <c r="G77" s="16">
        <f t="shared" si="13"/>
        <v>0.03151397011046134</v>
      </c>
      <c r="H77" s="10">
        <f t="shared" si="14"/>
        <v>97</v>
      </c>
      <c r="I77" s="27">
        <f t="shared" si="15"/>
        <v>-0.0015058136827235046</v>
      </c>
      <c r="J77" s="10">
        <v>3177.459</v>
      </c>
      <c r="K77" s="9">
        <v>3150.759</v>
      </c>
      <c r="L77" s="27">
        <f t="shared" si="16"/>
        <v>-0.008402940840463974</v>
      </c>
      <c r="M77" s="75">
        <f t="shared" si="17"/>
        <v>-26.699999999999818</v>
      </c>
    </row>
    <row r="78" spans="1:13" ht="15">
      <c r="A78" s="1">
        <v>77</v>
      </c>
      <c r="B78" s="66" t="s">
        <v>169</v>
      </c>
      <c r="C78" s="119">
        <v>6658</v>
      </c>
      <c r="D78" s="119">
        <v>6457</v>
      </c>
      <c r="E78" s="119">
        <v>7091</v>
      </c>
      <c r="F78" s="30">
        <f t="shared" si="12"/>
        <v>0.0038349982666521726</v>
      </c>
      <c r="G78" s="16">
        <f t="shared" si="13"/>
        <v>0.0650345449083809</v>
      </c>
      <c r="H78" s="10">
        <f t="shared" si="14"/>
        <v>433</v>
      </c>
      <c r="I78" s="27">
        <f t="shared" si="15"/>
        <v>-0.006721828088858531</v>
      </c>
      <c r="J78" s="10">
        <v>6530.029</v>
      </c>
      <c r="K78" s="9">
        <v>7152.946</v>
      </c>
      <c r="L78" s="27">
        <f t="shared" si="16"/>
        <v>0.09539268508608452</v>
      </c>
      <c r="M78" s="75">
        <f t="shared" si="17"/>
        <v>622.9169999999995</v>
      </c>
    </row>
    <row r="79" spans="1:13" ht="15">
      <c r="A79" s="1">
        <v>78</v>
      </c>
      <c r="B79" s="66" t="s">
        <v>170</v>
      </c>
      <c r="C79" s="119">
        <v>4628</v>
      </c>
      <c r="D79" s="119">
        <v>4436</v>
      </c>
      <c r="E79" s="119">
        <v>4754</v>
      </c>
      <c r="F79" s="30">
        <f t="shared" si="12"/>
        <v>0.0025710875419072666</v>
      </c>
      <c r="G79" s="16">
        <f t="shared" si="13"/>
        <v>0.027225583405358685</v>
      </c>
      <c r="H79" s="10">
        <f t="shared" si="14"/>
        <v>126</v>
      </c>
      <c r="I79" s="27">
        <f t="shared" si="15"/>
        <v>-0.001956005402300635</v>
      </c>
      <c r="J79" s="10">
        <v>4607.775</v>
      </c>
      <c r="K79" s="9">
        <v>4539.328</v>
      </c>
      <c r="L79" s="27">
        <f t="shared" si="16"/>
        <v>-0.014854674978704302</v>
      </c>
      <c r="M79" s="75">
        <f t="shared" si="17"/>
        <v>-68.4469999999992</v>
      </c>
    </row>
    <row r="80" spans="1:13" ht="15">
      <c r="A80" s="1">
        <v>79</v>
      </c>
      <c r="B80" s="66" t="s">
        <v>171</v>
      </c>
      <c r="C80" s="119">
        <v>3170</v>
      </c>
      <c r="D80" s="119">
        <v>3082</v>
      </c>
      <c r="E80" s="119">
        <v>3265</v>
      </c>
      <c r="F80" s="30">
        <f t="shared" si="12"/>
        <v>0.0017657973967873846</v>
      </c>
      <c r="G80" s="16">
        <f t="shared" si="13"/>
        <v>0.02996845425867508</v>
      </c>
      <c r="H80" s="10">
        <f t="shared" si="14"/>
        <v>95</v>
      </c>
      <c r="I80" s="27">
        <f t="shared" si="15"/>
        <v>-0.001474765977925082</v>
      </c>
      <c r="J80" s="10">
        <v>3168.988</v>
      </c>
      <c r="K80" s="9">
        <v>3145.899</v>
      </c>
      <c r="L80" s="27">
        <f t="shared" si="16"/>
        <v>-0.007285922193457326</v>
      </c>
      <c r="M80" s="75">
        <f t="shared" si="17"/>
        <v>-23.088999999999942</v>
      </c>
    </row>
    <row r="81" spans="1:13" ht="15">
      <c r="A81" s="1">
        <v>80</v>
      </c>
      <c r="B81" s="66" t="s">
        <v>172</v>
      </c>
      <c r="C81" s="119">
        <v>9727</v>
      </c>
      <c r="D81" s="119">
        <v>9787</v>
      </c>
      <c r="E81" s="119">
        <v>10357</v>
      </c>
      <c r="F81" s="30">
        <f t="shared" si="12"/>
        <v>0.0056013364895947755</v>
      </c>
      <c r="G81" s="16">
        <f t="shared" si="13"/>
        <v>0.06476817107021693</v>
      </c>
      <c r="H81" s="10">
        <f t="shared" si="14"/>
        <v>630</v>
      </c>
      <c r="I81" s="27">
        <f t="shared" si="15"/>
        <v>-0.009780027011503175</v>
      </c>
      <c r="J81" s="10">
        <v>10181.93</v>
      </c>
      <c r="K81" s="9">
        <v>10088.44</v>
      </c>
      <c r="L81" s="27">
        <f t="shared" si="16"/>
        <v>-0.009181952733911918</v>
      </c>
      <c r="M81" s="75">
        <f t="shared" si="17"/>
        <v>-93.48999999999978</v>
      </c>
    </row>
    <row r="82" spans="1:13" ht="15.75" thickBot="1">
      <c r="A82" s="36">
        <v>81</v>
      </c>
      <c r="B82" s="67" t="s">
        <v>173</v>
      </c>
      <c r="C82" s="119">
        <v>7996</v>
      </c>
      <c r="D82" s="119">
        <v>7475</v>
      </c>
      <c r="E82" s="119">
        <v>7890</v>
      </c>
      <c r="F82" s="30">
        <f t="shared" si="12"/>
        <v>0.004267118364671505</v>
      </c>
      <c r="G82" s="16">
        <f t="shared" si="13"/>
        <v>-0.013256628314157078</v>
      </c>
      <c r="H82" s="10">
        <f t="shared" si="14"/>
        <v>-106</v>
      </c>
      <c r="I82" s="27">
        <f t="shared" si="15"/>
        <v>0.0016455283543164072</v>
      </c>
      <c r="J82" s="10">
        <v>7779.303</v>
      </c>
      <c r="K82" s="51">
        <v>7633.725</v>
      </c>
      <c r="L82" s="27">
        <f t="shared" si="16"/>
        <v>-0.01871350171088586</v>
      </c>
      <c r="M82" s="75">
        <f t="shared" si="17"/>
        <v>-145.57799999999952</v>
      </c>
    </row>
    <row r="83" spans="1:13" s="49" customFormat="1" ht="15.75" thickBot="1">
      <c r="A83" s="188" t="s">
        <v>174</v>
      </c>
      <c r="B83" s="189"/>
      <c r="C83" s="41">
        <f>SUM(C2:C82)</f>
        <v>1913440</v>
      </c>
      <c r="D83" s="41">
        <f>SUM(D2:D82)</f>
        <v>1832463</v>
      </c>
      <c r="E83" s="41">
        <f>SUM(E2:E82)</f>
        <v>1849023</v>
      </c>
      <c r="F83" s="101">
        <f>E83/$E$83</f>
        <v>1</v>
      </c>
      <c r="G83" s="102">
        <f>(E83-C83)/C83</f>
        <v>-0.03366554477799147</v>
      </c>
      <c r="H83" s="77">
        <f>E83-C83</f>
        <v>-64417</v>
      </c>
      <c r="I83" s="103">
        <f>H83/$H$83</f>
        <v>1</v>
      </c>
      <c r="J83" s="77">
        <v>1875882</v>
      </c>
      <c r="K83" s="42">
        <v>1877749</v>
      </c>
      <c r="L83" s="103">
        <f>(K83-J83)/J83</f>
        <v>0.0009952651606017862</v>
      </c>
      <c r="M83" s="76">
        <f>K83-J83</f>
        <v>1867</v>
      </c>
    </row>
    <row r="84" spans="3:13" ht="15">
      <c r="C84" s="3"/>
      <c r="D84" s="3"/>
      <c r="E84" s="3"/>
      <c r="I84" s="47"/>
      <c r="J84" s="48"/>
      <c r="K84" s="48"/>
      <c r="L84" s="47"/>
      <c r="M84" s="48"/>
    </row>
  </sheetData>
  <sheetProtection/>
  <autoFilter ref="A1:M84">
    <sortState ref="A2:M84">
      <sortCondition sortBy="value" ref="A2:A84"/>
    </sortState>
  </autoFilter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T86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Q19" sqref="Q19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421875" style="0" customWidth="1"/>
    <col min="19" max="19" width="11.00390625" style="0" bestFit="1" customWidth="1"/>
  </cols>
  <sheetData>
    <row r="1" spans="1:13" ht="45.75" thickBot="1">
      <c r="A1" s="11" t="s">
        <v>92</v>
      </c>
      <c r="B1" s="11" t="s">
        <v>175</v>
      </c>
      <c r="C1" s="21">
        <v>41275</v>
      </c>
      <c r="D1" s="57">
        <v>41609</v>
      </c>
      <c r="E1" s="57">
        <v>41640</v>
      </c>
      <c r="F1" s="31" t="s">
        <v>282</v>
      </c>
      <c r="G1" s="39" t="s">
        <v>289</v>
      </c>
      <c r="H1" s="31" t="s">
        <v>290</v>
      </c>
      <c r="I1" s="31" t="s">
        <v>284</v>
      </c>
      <c r="J1" s="133" t="s">
        <v>266</v>
      </c>
      <c r="K1" s="55" t="s">
        <v>272</v>
      </c>
      <c r="L1" s="39" t="s">
        <v>291</v>
      </c>
      <c r="M1" s="31" t="s">
        <v>292</v>
      </c>
    </row>
    <row r="2" spans="1:20" ht="15">
      <c r="A2" s="20">
        <v>1</v>
      </c>
      <c r="B2" s="174" t="s">
        <v>93</v>
      </c>
      <c r="C2" s="126">
        <v>22571</v>
      </c>
      <c r="D2" s="118">
        <v>20248</v>
      </c>
      <c r="E2" s="118">
        <v>20086</v>
      </c>
      <c r="F2" s="29">
        <f aca="true" t="shared" si="0" ref="F2:F33">E2/$E$83</f>
        <v>0.022117710796010753</v>
      </c>
      <c r="G2" s="15">
        <f aca="true" t="shared" si="1" ref="G2:G33">(E2-C2)/C2</f>
        <v>-0.11009702715874352</v>
      </c>
      <c r="H2" s="8">
        <f aca="true" t="shared" si="2" ref="H2:H33">E2-C2</f>
        <v>-2485</v>
      </c>
      <c r="I2" s="33">
        <f aca="true" t="shared" si="3" ref="I2:I33">H2/$H$83</f>
        <v>0.01748300946967032</v>
      </c>
      <c r="J2" s="177">
        <v>20785.63</v>
      </c>
      <c r="K2" s="177">
        <v>20656.26</v>
      </c>
      <c r="L2" s="179">
        <f aca="true" t="shared" si="4" ref="L2:L33">(K2-J2)/J2</f>
        <v>-0.006224011492555319</v>
      </c>
      <c r="M2" s="180">
        <f aca="true" t="shared" si="5" ref="M2:M33">K2-J2</f>
        <v>-129.37000000000262</v>
      </c>
      <c r="P2" s="130"/>
      <c r="Q2" s="61"/>
      <c r="R2" s="48"/>
      <c r="S2" s="48"/>
      <c r="T2" s="61"/>
    </row>
    <row r="3" spans="1:20" ht="15">
      <c r="A3" s="1">
        <v>2</v>
      </c>
      <c r="B3" s="161" t="s">
        <v>94</v>
      </c>
      <c r="C3" s="127">
        <v>7872</v>
      </c>
      <c r="D3" s="119">
        <v>6738</v>
      </c>
      <c r="E3" s="119">
        <v>6667</v>
      </c>
      <c r="F3" s="30">
        <f t="shared" si="0"/>
        <v>0.007341370998556392</v>
      </c>
      <c r="G3" s="16">
        <f t="shared" si="1"/>
        <v>-0.15307418699186992</v>
      </c>
      <c r="H3" s="10">
        <f t="shared" si="2"/>
        <v>-1205</v>
      </c>
      <c r="I3" s="27">
        <f t="shared" si="3"/>
        <v>0.00847767662412585</v>
      </c>
      <c r="J3" s="166">
        <v>6918.865</v>
      </c>
      <c r="K3" s="166">
        <v>6812.174</v>
      </c>
      <c r="L3" s="151">
        <f t="shared" si="4"/>
        <v>-0.015420303763695319</v>
      </c>
      <c r="M3" s="152">
        <f t="shared" si="5"/>
        <v>-106.6909999999998</v>
      </c>
      <c r="P3" s="130"/>
      <c r="Q3" s="61"/>
      <c r="R3" s="48"/>
      <c r="S3" s="48"/>
      <c r="T3" s="61"/>
    </row>
    <row r="4" spans="1:20" ht="15">
      <c r="A4" s="1">
        <v>3</v>
      </c>
      <c r="B4" s="161" t="s">
        <v>95</v>
      </c>
      <c r="C4" s="127">
        <v>22639</v>
      </c>
      <c r="D4" s="119">
        <v>20133</v>
      </c>
      <c r="E4" s="119">
        <v>20013</v>
      </c>
      <c r="F4" s="30">
        <f t="shared" si="0"/>
        <v>0.02203732680277622</v>
      </c>
      <c r="G4" s="16">
        <f t="shared" si="1"/>
        <v>-0.11599452272626883</v>
      </c>
      <c r="H4" s="10">
        <f t="shared" si="2"/>
        <v>-2626</v>
      </c>
      <c r="I4" s="27">
        <f t="shared" si="3"/>
        <v>0.01847500316593733</v>
      </c>
      <c r="J4" s="166">
        <v>20529.25</v>
      </c>
      <c r="K4" s="166">
        <v>20292.07</v>
      </c>
      <c r="L4" s="151">
        <f t="shared" si="4"/>
        <v>-0.011553271551566682</v>
      </c>
      <c r="M4" s="152">
        <f t="shared" si="5"/>
        <v>-237.1800000000003</v>
      </c>
      <c r="P4" s="130"/>
      <c r="Q4" s="61"/>
      <c r="R4" s="48"/>
      <c r="S4" s="48"/>
      <c r="T4" s="61"/>
    </row>
    <row r="5" spans="1:20" ht="15">
      <c r="A5" s="1">
        <v>4</v>
      </c>
      <c r="B5" s="161" t="s">
        <v>96</v>
      </c>
      <c r="C5" s="127">
        <v>4519</v>
      </c>
      <c r="D5" s="119">
        <v>3823</v>
      </c>
      <c r="E5" s="119">
        <v>3607</v>
      </c>
      <c r="F5" s="30">
        <f t="shared" si="0"/>
        <v>0.003971850186259623</v>
      </c>
      <c r="G5" s="16">
        <f t="shared" si="1"/>
        <v>-0.20181456074352733</v>
      </c>
      <c r="H5" s="10">
        <f t="shared" si="2"/>
        <v>-912</v>
      </c>
      <c r="I5" s="27">
        <f t="shared" si="3"/>
        <v>0.006416299652450435</v>
      </c>
      <c r="J5" s="166">
        <v>3955.707</v>
      </c>
      <c r="K5" s="166">
        <v>3890.803</v>
      </c>
      <c r="L5" s="151">
        <f t="shared" si="4"/>
        <v>-0.016407686413579165</v>
      </c>
      <c r="M5" s="152">
        <f t="shared" si="5"/>
        <v>-64.904</v>
      </c>
      <c r="P5" s="130"/>
      <c r="Q5" s="61"/>
      <c r="R5" s="48"/>
      <c r="S5" s="48"/>
      <c r="T5" s="61"/>
    </row>
    <row r="6" spans="1:20" ht="15">
      <c r="A6" s="1">
        <v>5</v>
      </c>
      <c r="B6" s="161" t="s">
        <v>97</v>
      </c>
      <c r="C6" s="127">
        <v>7323</v>
      </c>
      <c r="D6" s="119">
        <v>6460</v>
      </c>
      <c r="E6" s="119">
        <v>6404</v>
      </c>
      <c r="F6" s="30">
        <f t="shared" si="0"/>
        <v>0.00705176839279363</v>
      </c>
      <c r="G6" s="16">
        <f t="shared" si="1"/>
        <v>-0.12549501570394647</v>
      </c>
      <c r="H6" s="10">
        <f t="shared" si="2"/>
        <v>-919</v>
      </c>
      <c r="I6" s="27">
        <f t="shared" si="3"/>
        <v>0.0064655475664495065</v>
      </c>
      <c r="J6" s="166">
        <v>6578.351</v>
      </c>
      <c r="K6" s="166">
        <v>6518.091</v>
      </c>
      <c r="L6" s="151">
        <f t="shared" si="4"/>
        <v>-0.009160350367440003</v>
      </c>
      <c r="M6" s="152">
        <f t="shared" si="5"/>
        <v>-60.25999999999931</v>
      </c>
      <c r="P6" s="130"/>
      <c r="Q6" s="61"/>
      <c r="R6" s="48"/>
      <c r="S6" s="48"/>
      <c r="T6" s="61"/>
    </row>
    <row r="7" spans="1:20" ht="15">
      <c r="A7" s="1">
        <v>6</v>
      </c>
      <c r="B7" s="160" t="s">
        <v>98</v>
      </c>
      <c r="C7" s="127">
        <v>20483</v>
      </c>
      <c r="D7" s="119">
        <v>18484</v>
      </c>
      <c r="E7" s="119">
        <v>17520</v>
      </c>
      <c r="F7" s="30">
        <f t="shared" si="0"/>
        <v>0.019292158376287383</v>
      </c>
      <c r="G7" s="16">
        <f t="shared" si="1"/>
        <v>-0.14465654445149637</v>
      </c>
      <c r="H7" s="10">
        <f t="shared" si="2"/>
        <v>-2963</v>
      </c>
      <c r="I7" s="27">
        <f t="shared" si="3"/>
        <v>0.020845938454178335</v>
      </c>
      <c r="J7" s="158">
        <v>18773.78</v>
      </c>
      <c r="K7" s="158">
        <v>17665.65</v>
      </c>
      <c r="L7" s="147">
        <f t="shared" si="4"/>
        <v>-0.059025406710848716</v>
      </c>
      <c r="M7" s="148">
        <f t="shared" si="5"/>
        <v>-1108.1299999999974</v>
      </c>
      <c r="P7" s="130"/>
      <c r="Q7" s="61"/>
      <c r="R7" s="48"/>
      <c r="S7" s="48"/>
      <c r="T7" s="61"/>
    </row>
    <row r="8" spans="1:20" ht="15">
      <c r="A8" s="1">
        <v>7</v>
      </c>
      <c r="B8" s="160" t="s">
        <v>99</v>
      </c>
      <c r="C8" s="127">
        <v>50429</v>
      </c>
      <c r="D8" s="119">
        <v>45791</v>
      </c>
      <c r="E8" s="119">
        <v>44188</v>
      </c>
      <c r="F8" s="30">
        <f t="shared" si="0"/>
        <v>0.04865764237051295</v>
      </c>
      <c r="G8" s="16">
        <f t="shared" si="1"/>
        <v>-0.12375815502984394</v>
      </c>
      <c r="H8" s="10">
        <f t="shared" si="2"/>
        <v>-6241</v>
      </c>
      <c r="I8" s="27">
        <f t="shared" si="3"/>
        <v>0.04390803303831488</v>
      </c>
      <c r="J8" s="158">
        <v>46512.84</v>
      </c>
      <c r="K8" s="158">
        <v>44582.09</v>
      </c>
      <c r="L8" s="147">
        <f t="shared" si="4"/>
        <v>-0.041510043248272954</v>
      </c>
      <c r="M8" s="148">
        <f t="shared" si="5"/>
        <v>-1930.75</v>
      </c>
      <c r="P8" s="130"/>
      <c r="Q8" s="61"/>
      <c r="R8" s="48"/>
      <c r="S8" s="48"/>
      <c r="T8" s="61"/>
    </row>
    <row r="9" spans="1:20" ht="15">
      <c r="A9" s="1">
        <v>8</v>
      </c>
      <c r="B9" s="161" t="s">
        <v>100</v>
      </c>
      <c r="C9" s="127">
        <v>2269</v>
      </c>
      <c r="D9" s="119">
        <v>1924</v>
      </c>
      <c r="E9" s="119">
        <v>1908</v>
      </c>
      <c r="F9" s="30">
        <f t="shared" si="0"/>
        <v>0.0021009953300203383</v>
      </c>
      <c r="G9" s="16">
        <f t="shared" si="1"/>
        <v>-0.15910092551784927</v>
      </c>
      <c r="H9" s="10">
        <f t="shared" si="2"/>
        <v>-361</v>
      </c>
      <c r="I9" s="27">
        <f t="shared" si="3"/>
        <v>0.002539785279094964</v>
      </c>
      <c r="J9" s="166">
        <v>1954.129</v>
      </c>
      <c r="K9" s="166">
        <v>1920.45</v>
      </c>
      <c r="L9" s="151">
        <f t="shared" si="4"/>
        <v>-0.01723478849144548</v>
      </c>
      <c r="M9" s="152">
        <f t="shared" si="5"/>
        <v>-33.67899999999986</v>
      </c>
      <c r="P9" s="130"/>
      <c r="Q9" s="61"/>
      <c r="R9" s="48"/>
      <c r="S9" s="48"/>
      <c r="T9" s="61"/>
    </row>
    <row r="10" spans="1:20" ht="15">
      <c r="A10" s="1">
        <v>9</v>
      </c>
      <c r="B10" s="160" t="s">
        <v>101</v>
      </c>
      <c r="C10" s="127">
        <v>28983</v>
      </c>
      <c r="D10" s="119">
        <v>26467</v>
      </c>
      <c r="E10" s="119">
        <v>25770</v>
      </c>
      <c r="F10" s="30">
        <f t="shared" si="0"/>
        <v>0.028376650762381612</v>
      </c>
      <c r="G10" s="16">
        <f t="shared" si="1"/>
        <v>-0.11085808922471793</v>
      </c>
      <c r="H10" s="10">
        <f t="shared" si="2"/>
        <v>-3213</v>
      </c>
      <c r="I10" s="27">
        <f t="shared" si="3"/>
        <v>0.02260479252557374</v>
      </c>
      <c r="J10" s="158">
        <v>26469.14</v>
      </c>
      <c r="K10" s="158">
        <v>25838.04</v>
      </c>
      <c r="L10" s="147">
        <f t="shared" si="4"/>
        <v>-0.023842860024919532</v>
      </c>
      <c r="M10" s="148">
        <f t="shared" si="5"/>
        <v>-631.0999999999985</v>
      </c>
      <c r="P10" s="130"/>
      <c r="Q10" s="61"/>
      <c r="R10" s="48"/>
      <c r="S10" s="48"/>
      <c r="T10" s="61"/>
    </row>
    <row r="11" spans="1:20" ht="15">
      <c r="A11" s="1">
        <v>10</v>
      </c>
      <c r="B11" s="160" t="s">
        <v>102</v>
      </c>
      <c r="C11" s="127">
        <v>34671</v>
      </c>
      <c r="D11" s="119">
        <v>30635</v>
      </c>
      <c r="E11" s="119">
        <v>28739</v>
      </c>
      <c r="F11" s="30">
        <f t="shared" si="0"/>
        <v>0.03164596687078328</v>
      </c>
      <c r="G11" s="16">
        <f t="shared" si="1"/>
        <v>-0.1710939978656514</v>
      </c>
      <c r="H11" s="10">
        <f t="shared" si="2"/>
        <v>-5932</v>
      </c>
      <c r="I11" s="27">
        <f t="shared" si="3"/>
        <v>0.04173408940607016</v>
      </c>
      <c r="J11" s="158">
        <v>31208.94</v>
      </c>
      <c r="K11" s="158">
        <v>29295.39</v>
      </c>
      <c r="L11" s="147">
        <f t="shared" si="4"/>
        <v>-0.06131416190360837</v>
      </c>
      <c r="M11" s="148">
        <f t="shared" si="5"/>
        <v>-1913.5499999999993</v>
      </c>
      <c r="P11" s="130"/>
      <c r="Q11" s="61"/>
      <c r="R11" s="48"/>
      <c r="S11" s="48"/>
      <c r="T11" s="61"/>
    </row>
    <row r="12" spans="1:20" ht="15">
      <c r="A12" s="1">
        <v>11</v>
      </c>
      <c r="B12" s="161" t="s">
        <v>103</v>
      </c>
      <c r="C12" s="127">
        <v>2785</v>
      </c>
      <c r="D12" s="119">
        <v>2492</v>
      </c>
      <c r="E12" s="119">
        <v>2237</v>
      </c>
      <c r="F12" s="30">
        <f t="shared" si="0"/>
        <v>0.0024632738748718535</v>
      </c>
      <c r="G12" s="16">
        <f t="shared" si="1"/>
        <v>-0.19676840215439856</v>
      </c>
      <c r="H12" s="10">
        <f t="shared" si="2"/>
        <v>-548</v>
      </c>
      <c r="I12" s="27">
        <f t="shared" si="3"/>
        <v>0.0038554081244987267</v>
      </c>
      <c r="J12" s="166">
        <v>2558.174</v>
      </c>
      <c r="K12" s="166">
        <v>2525.032</v>
      </c>
      <c r="L12" s="151">
        <f t="shared" si="4"/>
        <v>-0.012955334547219942</v>
      </c>
      <c r="M12" s="152">
        <f t="shared" si="5"/>
        <v>-33.141999999999825</v>
      </c>
      <c r="P12" s="130"/>
      <c r="Q12" s="61"/>
      <c r="R12" s="48"/>
      <c r="S12" s="48"/>
      <c r="T12" s="61"/>
    </row>
    <row r="13" spans="1:20" ht="15">
      <c r="A13" s="1">
        <v>12</v>
      </c>
      <c r="B13" s="161" t="s">
        <v>104</v>
      </c>
      <c r="C13" s="127">
        <v>1439</v>
      </c>
      <c r="D13" s="119">
        <v>1239</v>
      </c>
      <c r="E13" s="119">
        <v>1227</v>
      </c>
      <c r="F13" s="30">
        <f t="shared" si="0"/>
        <v>0.0013511117766954691</v>
      </c>
      <c r="G13" s="16">
        <f t="shared" si="1"/>
        <v>-0.14732453092425296</v>
      </c>
      <c r="H13" s="10">
        <f t="shared" si="2"/>
        <v>-212</v>
      </c>
      <c r="I13" s="27">
        <f t="shared" si="3"/>
        <v>0.001491508252543303</v>
      </c>
      <c r="J13" s="166">
        <v>1245.081</v>
      </c>
      <c r="K13" s="166">
        <v>1234.503</v>
      </c>
      <c r="L13" s="151">
        <f t="shared" si="4"/>
        <v>-0.008495832801239417</v>
      </c>
      <c r="M13" s="152">
        <f t="shared" si="5"/>
        <v>-10.577999999999975</v>
      </c>
      <c r="P13" s="130"/>
      <c r="Q13" s="61"/>
      <c r="R13" s="48"/>
      <c r="S13" s="48"/>
      <c r="T13" s="61"/>
    </row>
    <row r="14" spans="1:20" ht="15">
      <c r="A14" s="1">
        <v>13</v>
      </c>
      <c r="B14" s="161" t="s">
        <v>105</v>
      </c>
      <c r="C14" s="127">
        <v>4921</v>
      </c>
      <c r="D14" s="119">
        <v>3623</v>
      </c>
      <c r="E14" s="119">
        <v>3622</v>
      </c>
      <c r="F14" s="30">
        <f t="shared" si="0"/>
        <v>0.00398836744514343</v>
      </c>
      <c r="G14" s="16">
        <f t="shared" si="1"/>
        <v>-0.26397073765494816</v>
      </c>
      <c r="H14" s="10">
        <f t="shared" si="2"/>
        <v>-1299</v>
      </c>
      <c r="I14" s="27">
        <f t="shared" si="3"/>
        <v>0.009139005754970522</v>
      </c>
      <c r="J14" s="166">
        <v>3664.391</v>
      </c>
      <c r="K14" s="166">
        <v>3607.014</v>
      </c>
      <c r="L14" s="151">
        <f t="shared" si="4"/>
        <v>-0.01565799064564888</v>
      </c>
      <c r="M14" s="152">
        <f t="shared" si="5"/>
        <v>-57.37699999999995</v>
      </c>
      <c r="P14" s="130"/>
      <c r="Q14" s="61"/>
      <c r="R14" s="48"/>
      <c r="S14" s="48"/>
      <c r="T14" s="61"/>
    </row>
    <row r="15" spans="1:20" ht="15">
      <c r="A15" s="1">
        <v>14</v>
      </c>
      <c r="B15" s="161" t="s">
        <v>106</v>
      </c>
      <c r="C15" s="127">
        <v>5576</v>
      </c>
      <c r="D15" s="119">
        <v>4892</v>
      </c>
      <c r="E15" s="119">
        <v>4864</v>
      </c>
      <c r="F15" s="30">
        <f t="shared" si="0"/>
        <v>0.005355996480722707</v>
      </c>
      <c r="G15" s="16">
        <f t="shared" si="1"/>
        <v>-0.12769010043041606</v>
      </c>
      <c r="H15" s="10">
        <f t="shared" si="2"/>
        <v>-712</v>
      </c>
      <c r="I15" s="27">
        <f t="shared" si="3"/>
        <v>0.005009216395334112</v>
      </c>
      <c r="J15" s="166">
        <v>4993.788</v>
      </c>
      <c r="K15" s="166">
        <v>4937.65</v>
      </c>
      <c r="L15" s="151">
        <f t="shared" si="4"/>
        <v>-0.011241566522247224</v>
      </c>
      <c r="M15" s="152">
        <f t="shared" si="5"/>
        <v>-56.13799999999992</v>
      </c>
      <c r="P15" s="130"/>
      <c r="Q15" s="61"/>
      <c r="R15" s="48"/>
      <c r="S15" s="48"/>
      <c r="T15" s="61"/>
    </row>
    <row r="16" spans="1:20" ht="15">
      <c r="A16" s="1">
        <v>15</v>
      </c>
      <c r="B16" s="161" t="s">
        <v>107</v>
      </c>
      <c r="C16" s="127">
        <v>9870</v>
      </c>
      <c r="D16" s="119">
        <v>8891</v>
      </c>
      <c r="E16" s="119">
        <v>8828</v>
      </c>
      <c r="F16" s="30">
        <f t="shared" si="0"/>
        <v>0.009720957428416954</v>
      </c>
      <c r="G16" s="16">
        <f t="shared" si="1"/>
        <v>-0.10557244174265451</v>
      </c>
      <c r="H16" s="10">
        <f t="shared" si="2"/>
        <v>-1042</v>
      </c>
      <c r="I16" s="27">
        <f t="shared" si="3"/>
        <v>0.007330903769576046</v>
      </c>
      <c r="J16" s="166">
        <v>9128.356</v>
      </c>
      <c r="K16" s="166">
        <v>9082.961</v>
      </c>
      <c r="L16" s="151">
        <f t="shared" si="4"/>
        <v>-0.004972965559187266</v>
      </c>
      <c r="M16" s="152">
        <f t="shared" si="5"/>
        <v>-45.39500000000044</v>
      </c>
      <c r="P16" s="130"/>
      <c r="Q16" s="61"/>
      <c r="R16" s="48"/>
      <c r="S16" s="48"/>
      <c r="T16" s="61"/>
    </row>
    <row r="17" spans="1:13" ht="15">
      <c r="A17" s="1">
        <v>16</v>
      </c>
      <c r="B17" s="160" t="s">
        <v>108</v>
      </c>
      <c r="C17" s="127">
        <v>27621</v>
      </c>
      <c r="D17" s="119">
        <v>24215</v>
      </c>
      <c r="E17" s="119">
        <v>22021</v>
      </c>
      <c r="F17" s="30">
        <f t="shared" si="0"/>
        <v>0.024248437192021945</v>
      </c>
      <c r="G17" s="16">
        <f t="shared" si="1"/>
        <v>-0.20274428876579415</v>
      </c>
      <c r="H17" s="10">
        <f t="shared" si="2"/>
        <v>-5600</v>
      </c>
      <c r="I17" s="27">
        <f t="shared" si="3"/>
        <v>0.03939833119925706</v>
      </c>
      <c r="J17" s="176">
        <v>24653.04</v>
      </c>
      <c r="K17" s="178">
        <v>22208.37</v>
      </c>
      <c r="L17" s="147">
        <f t="shared" si="4"/>
        <v>-0.0991630241138619</v>
      </c>
      <c r="M17" s="148">
        <f t="shared" si="5"/>
        <v>-2444.670000000002</v>
      </c>
    </row>
    <row r="18" spans="1:13" ht="15">
      <c r="A18" s="1">
        <v>17</v>
      </c>
      <c r="B18" s="161" t="s">
        <v>109</v>
      </c>
      <c r="C18" s="127">
        <v>16946</v>
      </c>
      <c r="D18" s="119">
        <v>14613</v>
      </c>
      <c r="E18" s="119">
        <v>14498</v>
      </c>
      <c r="F18" s="30">
        <f t="shared" si="0"/>
        <v>0.01596448128649626</v>
      </c>
      <c r="G18" s="16">
        <f t="shared" si="1"/>
        <v>-0.14445886934969904</v>
      </c>
      <c r="H18" s="10">
        <f t="shared" si="2"/>
        <v>-2448</v>
      </c>
      <c r="I18" s="27">
        <f t="shared" si="3"/>
        <v>0.0172226990671038</v>
      </c>
      <c r="J18" s="149">
        <v>14936</v>
      </c>
      <c r="K18" s="150">
        <v>14829.17</v>
      </c>
      <c r="L18" s="151">
        <f t="shared" si="4"/>
        <v>-0.00715251740760578</v>
      </c>
      <c r="M18" s="152">
        <f t="shared" si="5"/>
        <v>-106.82999999999993</v>
      </c>
    </row>
    <row r="19" spans="1:13" ht="15">
      <c r="A19" s="1">
        <v>18</v>
      </c>
      <c r="B19" s="161" t="s">
        <v>110</v>
      </c>
      <c r="C19" s="127">
        <v>5660</v>
      </c>
      <c r="D19" s="119">
        <v>5063</v>
      </c>
      <c r="E19" s="119">
        <v>4660</v>
      </c>
      <c r="F19" s="30">
        <f t="shared" si="0"/>
        <v>0.005131361759902923</v>
      </c>
      <c r="G19" s="16">
        <f t="shared" si="1"/>
        <v>-0.17667844522968199</v>
      </c>
      <c r="H19" s="10">
        <f t="shared" si="2"/>
        <v>-1000</v>
      </c>
      <c r="I19" s="27">
        <f t="shared" si="3"/>
        <v>0.0070354162855816174</v>
      </c>
      <c r="J19" s="149">
        <v>5129.374</v>
      </c>
      <c r="K19" s="150">
        <v>5064.972</v>
      </c>
      <c r="L19" s="151">
        <f t="shared" si="4"/>
        <v>-0.012555528218453177</v>
      </c>
      <c r="M19" s="152">
        <f t="shared" si="5"/>
        <v>-64.40200000000004</v>
      </c>
    </row>
    <row r="20" spans="1:13" ht="15">
      <c r="A20" s="1">
        <v>19</v>
      </c>
      <c r="B20" s="161" t="s">
        <v>111</v>
      </c>
      <c r="C20" s="127">
        <v>13589</v>
      </c>
      <c r="D20" s="119">
        <v>11359</v>
      </c>
      <c r="E20" s="119">
        <v>11224</v>
      </c>
      <c r="F20" s="30">
        <f t="shared" si="0"/>
        <v>0.012359314247457167</v>
      </c>
      <c r="G20" s="16">
        <f t="shared" si="1"/>
        <v>-0.17403782471116344</v>
      </c>
      <c r="H20" s="10">
        <f t="shared" si="2"/>
        <v>-2365</v>
      </c>
      <c r="I20" s="27">
        <f t="shared" si="3"/>
        <v>0.016638759515400527</v>
      </c>
      <c r="J20" s="149">
        <v>11629.08</v>
      </c>
      <c r="K20" s="150">
        <v>11466.52</v>
      </c>
      <c r="L20" s="151">
        <f t="shared" si="4"/>
        <v>-0.01397874982371774</v>
      </c>
      <c r="M20" s="152">
        <f t="shared" si="5"/>
        <v>-162.5599999999995</v>
      </c>
    </row>
    <row r="21" spans="1:13" ht="15">
      <c r="A21" s="1">
        <v>20</v>
      </c>
      <c r="B21" s="160" t="s">
        <v>112</v>
      </c>
      <c r="C21" s="127">
        <v>23718</v>
      </c>
      <c r="D21" s="119">
        <v>20863</v>
      </c>
      <c r="E21" s="119">
        <v>20722</v>
      </c>
      <c r="F21" s="30">
        <f t="shared" si="0"/>
        <v>0.0228180425726842</v>
      </c>
      <c r="G21" s="16">
        <f t="shared" si="1"/>
        <v>-0.12631756471877897</v>
      </c>
      <c r="H21" s="10">
        <f t="shared" si="2"/>
        <v>-2996</v>
      </c>
      <c r="I21" s="27">
        <f t="shared" si="3"/>
        <v>0.021078107191602528</v>
      </c>
      <c r="J21" s="176">
        <v>21128.66</v>
      </c>
      <c r="K21" s="178">
        <v>20828.24</v>
      </c>
      <c r="L21" s="147">
        <f t="shared" si="4"/>
        <v>-0.014218601652920642</v>
      </c>
      <c r="M21" s="148">
        <f t="shared" si="5"/>
        <v>-300.41999999999825</v>
      </c>
    </row>
    <row r="22" spans="1:13" ht="15">
      <c r="A22" s="1">
        <v>21</v>
      </c>
      <c r="B22" s="161" t="s">
        <v>113</v>
      </c>
      <c r="C22" s="127">
        <v>8034</v>
      </c>
      <c r="D22" s="119">
        <v>7202</v>
      </c>
      <c r="E22" s="119">
        <v>7161</v>
      </c>
      <c r="F22" s="30">
        <f t="shared" si="0"/>
        <v>0.007885339391129792</v>
      </c>
      <c r="G22" s="16">
        <f t="shared" si="1"/>
        <v>-0.10866318147871545</v>
      </c>
      <c r="H22" s="10">
        <f t="shared" si="2"/>
        <v>-873</v>
      </c>
      <c r="I22" s="27">
        <f t="shared" si="3"/>
        <v>0.006141918417312753</v>
      </c>
      <c r="J22" s="149">
        <v>7415.131</v>
      </c>
      <c r="K22" s="150">
        <v>7486.943</v>
      </c>
      <c r="L22" s="151">
        <f t="shared" si="4"/>
        <v>0.00968452209408032</v>
      </c>
      <c r="M22" s="152">
        <f t="shared" si="5"/>
        <v>71.8119999999999</v>
      </c>
    </row>
    <row r="23" spans="1:13" ht="15">
      <c r="A23" s="1">
        <v>22</v>
      </c>
      <c r="B23" s="161" t="s">
        <v>114</v>
      </c>
      <c r="C23" s="127">
        <v>13249</v>
      </c>
      <c r="D23" s="119">
        <v>11518</v>
      </c>
      <c r="E23" s="119">
        <v>10900</v>
      </c>
      <c r="F23" s="30">
        <f t="shared" si="0"/>
        <v>0.012002541455566921</v>
      </c>
      <c r="G23" s="16">
        <f t="shared" si="1"/>
        <v>-0.17729639972828137</v>
      </c>
      <c r="H23" s="10">
        <f t="shared" si="2"/>
        <v>-2349</v>
      </c>
      <c r="I23" s="27">
        <f t="shared" si="3"/>
        <v>0.016526192854831222</v>
      </c>
      <c r="J23" s="149">
        <v>11795.5</v>
      </c>
      <c r="K23" s="150">
        <v>11778.43</v>
      </c>
      <c r="L23" s="151">
        <f t="shared" si="4"/>
        <v>-0.001447162053325396</v>
      </c>
      <c r="M23" s="152">
        <f t="shared" si="5"/>
        <v>-17.06999999999971</v>
      </c>
    </row>
    <row r="24" spans="1:13" ht="15">
      <c r="A24" s="1">
        <v>23</v>
      </c>
      <c r="B24" s="161" t="s">
        <v>115</v>
      </c>
      <c r="C24" s="127">
        <v>8468</v>
      </c>
      <c r="D24" s="119">
        <v>7474</v>
      </c>
      <c r="E24" s="119">
        <v>7422</v>
      </c>
      <c r="F24" s="30">
        <f t="shared" si="0"/>
        <v>0.008172739695708045</v>
      </c>
      <c r="G24" s="16">
        <f t="shared" si="1"/>
        <v>-0.12352385451110061</v>
      </c>
      <c r="H24" s="10">
        <f t="shared" si="2"/>
        <v>-1046</v>
      </c>
      <c r="I24" s="27">
        <f t="shared" si="3"/>
        <v>0.007359045434718372</v>
      </c>
      <c r="J24" s="149">
        <v>7601.822</v>
      </c>
      <c r="K24" s="150">
        <v>7507.795</v>
      </c>
      <c r="L24" s="151">
        <f t="shared" si="4"/>
        <v>-0.012369008377202208</v>
      </c>
      <c r="M24" s="152">
        <f t="shared" si="5"/>
        <v>-94.02700000000004</v>
      </c>
    </row>
    <row r="25" spans="1:13" ht="15">
      <c r="A25" s="1">
        <v>24</v>
      </c>
      <c r="B25" s="161" t="s">
        <v>116</v>
      </c>
      <c r="C25" s="127">
        <v>6210</v>
      </c>
      <c r="D25" s="119">
        <v>5456</v>
      </c>
      <c r="E25" s="119">
        <v>5049</v>
      </c>
      <c r="F25" s="30">
        <f t="shared" si="0"/>
        <v>0.005559709340289668</v>
      </c>
      <c r="G25" s="16">
        <f t="shared" si="1"/>
        <v>-0.18695652173913044</v>
      </c>
      <c r="H25" s="10">
        <f t="shared" si="2"/>
        <v>-1161</v>
      </c>
      <c r="I25" s="27">
        <f t="shared" si="3"/>
        <v>0.008168118307560259</v>
      </c>
      <c r="J25" s="149">
        <v>5574.757</v>
      </c>
      <c r="K25" s="150">
        <v>5518.935</v>
      </c>
      <c r="L25" s="151">
        <f t="shared" si="4"/>
        <v>-0.01001335125459266</v>
      </c>
      <c r="M25" s="152">
        <f t="shared" si="5"/>
        <v>-55.82199999999921</v>
      </c>
    </row>
    <row r="26" spans="1:13" ht="15">
      <c r="A26" s="1">
        <v>25</v>
      </c>
      <c r="B26" s="161" t="s">
        <v>117</v>
      </c>
      <c r="C26" s="127">
        <v>10775</v>
      </c>
      <c r="D26" s="119">
        <v>9013</v>
      </c>
      <c r="E26" s="119">
        <v>8935</v>
      </c>
      <c r="F26" s="30">
        <f t="shared" si="0"/>
        <v>0.009838780541788114</v>
      </c>
      <c r="G26" s="16">
        <f t="shared" si="1"/>
        <v>-0.17076566125290024</v>
      </c>
      <c r="H26" s="10">
        <f t="shared" si="2"/>
        <v>-1840</v>
      </c>
      <c r="I26" s="27">
        <f t="shared" si="3"/>
        <v>0.012945165965470178</v>
      </c>
      <c r="J26" s="149">
        <v>9326.409</v>
      </c>
      <c r="K26" s="150">
        <v>9247.456</v>
      </c>
      <c r="L26" s="151">
        <f t="shared" si="4"/>
        <v>-0.008465530516622155</v>
      </c>
      <c r="M26" s="152">
        <f t="shared" si="5"/>
        <v>-78.95299999999952</v>
      </c>
    </row>
    <row r="27" spans="1:13" ht="15">
      <c r="A27" s="1">
        <v>26</v>
      </c>
      <c r="B27" s="161" t="s">
        <v>118</v>
      </c>
      <c r="C27" s="127">
        <v>8102</v>
      </c>
      <c r="D27" s="119">
        <v>7539</v>
      </c>
      <c r="E27" s="119">
        <v>7439</v>
      </c>
      <c r="F27" s="30">
        <f t="shared" si="0"/>
        <v>0.00819145925577636</v>
      </c>
      <c r="G27" s="16">
        <f t="shared" si="1"/>
        <v>-0.0818316465070353</v>
      </c>
      <c r="H27" s="10">
        <f t="shared" si="2"/>
        <v>-663</v>
      </c>
      <c r="I27" s="27">
        <f t="shared" si="3"/>
        <v>0.004664480997340612</v>
      </c>
      <c r="J27" s="149">
        <v>7615.258</v>
      </c>
      <c r="K27" s="150">
        <v>7599.253</v>
      </c>
      <c r="L27" s="151">
        <f t="shared" si="4"/>
        <v>-0.0021017016101096127</v>
      </c>
      <c r="M27" s="152">
        <f t="shared" si="5"/>
        <v>-16.00500000000011</v>
      </c>
    </row>
    <row r="28" spans="1:13" ht="15">
      <c r="A28" s="1">
        <v>27</v>
      </c>
      <c r="B28" s="161" t="s">
        <v>119</v>
      </c>
      <c r="C28" s="127">
        <v>20143</v>
      </c>
      <c r="D28" s="119">
        <v>18322</v>
      </c>
      <c r="E28" s="119">
        <v>18224</v>
      </c>
      <c r="F28" s="30">
        <f t="shared" si="0"/>
        <v>0.02006736839323409</v>
      </c>
      <c r="G28" s="16">
        <f t="shared" si="1"/>
        <v>-0.09526882788065333</v>
      </c>
      <c r="H28" s="10">
        <f t="shared" si="2"/>
        <v>-1919</v>
      </c>
      <c r="I28" s="27">
        <f t="shared" si="3"/>
        <v>0.013500963852031124</v>
      </c>
      <c r="J28" s="149">
        <v>18597.61</v>
      </c>
      <c r="K28" s="150">
        <v>18727.4</v>
      </c>
      <c r="L28" s="151">
        <f t="shared" si="4"/>
        <v>0.006978853734431514</v>
      </c>
      <c r="M28" s="152">
        <f t="shared" si="5"/>
        <v>129.79000000000087</v>
      </c>
    </row>
    <row r="29" spans="1:13" ht="15">
      <c r="A29" s="1">
        <v>28</v>
      </c>
      <c r="B29" s="161" t="s">
        <v>120</v>
      </c>
      <c r="C29" s="127">
        <v>11836</v>
      </c>
      <c r="D29" s="119">
        <v>10404</v>
      </c>
      <c r="E29" s="119">
        <v>10306</v>
      </c>
      <c r="F29" s="30">
        <f t="shared" si="0"/>
        <v>0.011348458003768137</v>
      </c>
      <c r="G29" s="16">
        <f t="shared" si="1"/>
        <v>-0.1292666441365326</v>
      </c>
      <c r="H29" s="10">
        <f t="shared" si="2"/>
        <v>-1530</v>
      </c>
      <c r="I29" s="27">
        <f t="shared" si="3"/>
        <v>0.010764186916939875</v>
      </c>
      <c r="J29" s="149">
        <v>10690.23</v>
      </c>
      <c r="K29" s="150">
        <v>10609.5</v>
      </c>
      <c r="L29" s="151">
        <f t="shared" si="4"/>
        <v>-0.007551755200776744</v>
      </c>
      <c r="M29" s="152">
        <f t="shared" si="5"/>
        <v>-80.72999999999956</v>
      </c>
    </row>
    <row r="30" spans="1:13" ht="15">
      <c r="A30" s="1">
        <v>29</v>
      </c>
      <c r="B30" s="161" t="s">
        <v>121</v>
      </c>
      <c r="C30" s="127">
        <v>4060</v>
      </c>
      <c r="D30" s="119">
        <v>3422</v>
      </c>
      <c r="E30" s="119">
        <v>3410</v>
      </c>
      <c r="F30" s="30">
        <f t="shared" si="0"/>
        <v>0.003754923519585615</v>
      </c>
      <c r="G30" s="16">
        <f t="shared" si="1"/>
        <v>-0.16009852216748768</v>
      </c>
      <c r="H30" s="10">
        <f t="shared" si="2"/>
        <v>-650</v>
      </c>
      <c r="I30" s="27">
        <f t="shared" si="3"/>
        <v>0.004573020585628052</v>
      </c>
      <c r="J30" s="149">
        <v>3509.283</v>
      </c>
      <c r="K30" s="150">
        <v>3460.076</v>
      </c>
      <c r="L30" s="151">
        <f t="shared" si="4"/>
        <v>-0.01402195263248928</v>
      </c>
      <c r="M30" s="152">
        <f t="shared" si="5"/>
        <v>-49.20699999999988</v>
      </c>
    </row>
    <row r="31" spans="1:13" ht="15">
      <c r="A31" s="1">
        <v>30</v>
      </c>
      <c r="B31" s="161" t="s">
        <v>122</v>
      </c>
      <c r="C31" s="127">
        <v>939</v>
      </c>
      <c r="D31" s="119">
        <v>892</v>
      </c>
      <c r="E31" s="119">
        <v>883</v>
      </c>
      <c r="F31" s="30">
        <f t="shared" si="0"/>
        <v>0.000972315972960146</v>
      </c>
      <c r="G31" s="16">
        <f t="shared" si="1"/>
        <v>-0.059637912673056445</v>
      </c>
      <c r="H31" s="10">
        <f t="shared" si="2"/>
        <v>-56</v>
      </c>
      <c r="I31" s="27">
        <f t="shared" si="3"/>
        <v>0.0003939833119925706</v>
      </c>
      <c r="J31" s="149">
        <v>920.7417</v>
      </c>
      <c r="K31" s="150">
        <v>891.3347</v>
      </c>
      <c r="L31" s="151">
        <f t="shared" si="4"/>
        <v>-0.03193838185019755</v>
      </c>
      <c r="M31" s="152">
        <f t="shared" si="5"/>
        <v>-29.40700000000004</v>
      </c>
    </row>
    <row r="32" spans="1:13" ht="15">
      <c r="A32" s="1">
        <v>31</v>
      </c>
      <c r="B32" s="160" t="s">
        <v>123</v>
      </c>
      <c r="C32" s="127">
        <v>32902</v>
      </c>
      <c r="D32" s="119">
        <v>29019</v>
      </c>
      <c r="E32" s="119">
        <v>28808</v>
      </c>
      <c r="F32" s="30">
        <f t="shared" si="0"/>
        <v>0.031721946261648794</v>
      </c>
      <c r="G32" s="16">
        <f t="shared" si="1"/>
        <v>-0.12443012582821714</v>
      </c>
      <c r="H32" s="10">
        <f t="shared" si="2"/>
        <v>-4094</v>
      </c>
      <c r="I32" s="27">
        <f t="shared" si="3"/>
        <v>0.028802994273171144</v>
      </c>
      <c r="J32" s="176">
        <v>29465.23</v>
      </c>
      <c r="K32" s="178">
        <v>29149.07</v>
      </c>
      <c r="L32" s="147">
        <f t="shared" si="4"/>
        <v>-0.010729934909722403</v>
      </c>
      <c r="M32" s="148">
        <f t="shared" si="5"/>
        <v>-316.15999999999985</v>
      </c>
    </row>
    <row r="33" spans="1:13" ht="15">
      <c r="A33" s="1">
        <v>32</v>
      </c>
      <c r="B33" s="161" t="s">
        <v>124</v>
      </c>
      <c r="C33" s="127">
        <v>8571</v>
      </c>
      <c r="D33" s="119">
        <v>7613</v>
      </c>
      <c r="E33" s="119">
        <v>7488</v>
      </c>
      <c r="F33" s="30">
        <f t="shared" si="0"/>
        <v>0.0082454156347968</v>
      </c>
      <c r="G33" s="16">
        <f t="shared" si="1"/>
        <v>-0.1263563178158908</v>
      </c>
      <c r="H33" s="10">
        <f t="shared" si="2"/>
        <v>-1083</v>
      </c>
      <c r="I33" s="27">
        <f t="shared" si="3"/>
        <v>0.007619355837284892</v>
      </c>
      <c r="J33" s="149">
        <v>7778.795</v>
      </c>
      <c r="K33" s="150">
        <v>7721.123</v>
      </c>
      <c r="L33" s="151">
        <f t="shared" si="4"/>
        <v>-0.007414001783052578</v>
      </c>
      <c r="M33" s="152">
        <f t="shared" si="5"/>
        <v>-57.67200000000048</v>
      </c>
    </row>
    <row r="34" spans="1:13" ht="15">
      <c r="A34" s="1">
        <v>33</v>
      </c>
      <c r="B34" s="160" t="s">
        <v>125</v>
      </c>
      <c r="C34" s="127">
        <v>41629</v>
      </c>
      <c r="D34" s="119">
        <v>37903</v>
      </c>
      <c r="E34" s="119">
        <v>37717</v>
      </c>
      <c r="F34" s="30">
        <f aca="true" t="shared" si="6" ref="F34:F65">E34/$E$83</f>
        <v>0.041532096888038314</v>
      </c>
      <c r="G34" s="16">
        <f aca="true" t="shared" si="7" ref="G34:G65">(E34-C34)/C34</f>
        <v>-0.09397295154819957</v>
      </c>
      <c r="H34" s="10">
        <f aca="true" t="shared" si="8" ref="H34:H65">E34-C34</f>
        <v>-3912</v>
      </c>
      <c r="I34" s="27">
        <f aca="true" t="shared" si="9" ref="I34:I65">H34/$H$83</f>
        <v>0.027522548509195287</v>
      </c>
      <c r="J34" s="176">
        <v>38203.71</v>
      </c>
      <c r="K34" s="178">
        <v>37860.21</v>
      </c>
      <c r="L34" s="147">
        <f aca="true" t="shared" si="10" ref="L34:L65">(K34-J34)/J34</f>
        <v>-0.008991273360623877</v>
      </c>
      <c r="M34" s="148">
        <f aca="true" t="shared" si="11" ref="M34:M65">K34-J34</f>
        <v>-343.5</v>
      </c>
    </row>
    <row r="35" spans="1:13" ht="15">
      <c r="A35" s="1">
        <v>34</v>
      </c>
      <c r="B35" s="161" t="s">
        <v>126</v>
      </c>
      <c r="C35" s="127">
        <v>7715</v>
      </c>
      <c r="D35" s="119">
        <v>6831</v>
      </c>
      <c r="E35" s="119">
        <v>6779</v>
      </c>
      <c r="F35" s="30">
        <f t="shared" si="6"/>
        <v>0.007464699864888822</v>
      </c>
      <c r="G35" s="16">
        <f t="shared" si="7"/>
        <v>-0.12132209980557355</v>
      </c>
      <c r="H35" s="10">
        <f t="shared" si="8"/>
        <v>-936</v>
      </c>
      <c r="I35" s="27">
        <f t="shared" si="9"/>
        <v>0.006585149643304394</v>
      </c>
      <c r="J35" s="149">
        <v>6959.058</v>
      </c>
      <c r="K35" s="150">
        <v>6904.92</v>
      </c>
      <c r="L35" s="151">
        <f t="shared" si="10"/>
        <v>-0.007779501191109475</v>
      </c>
      <c r="M35" s="152">
        <f t="shared" si="11"/>
        <v>-54.13799999999992</v>
      </c>
    </row>
    <row r="36" spans="1:13" ht="15">
      <c r="A36" s="1">
        <v>35</v>
      </c>
      <c r="B36" s="160" t="s">
        <v>127</v>
      </c>
      <c r="C36" s="127">
        <v>33523</v>
      </c>
      <c r="D36" s="119">
        <v>30794</v>
      </c>
      <c r="E36" s="119">
        <v>30638</v>
      </c>
      <c r="F36" s="30">
        <f t="shared" si="6"/>
        <v>0.033737051845473334</v>
      </c>
      <c r="G36" s="16">
        <f t="shared" si="7"/>
        <v>-0.08606031679742267</v>
      </c>
      <c r="H36" s="10">
        <f t="shared" si="8"/>
        <v>-2885</v>
      </c>
      <c r="I36" s="27">
        <f t="shared" si="9"/>
        <v>0.020297175983902967</v>
      </c>
      <c r="J36" s="176">
        <v>31299.34</v>
      </c>
      <c r="K36" s="178">
        <v>30926.97</v>
      </c>
      <c r="L36" s="147">
        <f t="shared" si="10"/>
        <v>-0.01189705597626017</v>
      </c>
      <c r="M36" s="148">
        <f t="shared" si="11"/>
        <v>-372.369999999999</v>
      </c>
    </row>
    <row r="37" spans="1:13" ht="15">
      <c r="A37" s="1">
        <v>36</v>
      </c>
      <c r="B37" s="161" t="s">
        <v>128</v>
      </c>
      <c r="C37" s="127">
        <v>5689</v>
      </c>
      <c r="D37" s="119">
        <v>5112</v>
      </c>
      <c r="E37" s="119">
        <v>4942</v>
      </c>
      <c r="F37" s="30">
        <f t="shared" si="6"/>
        <v>0.005441886226918507</v>
      </c>
      <c r="G37" s="16">
        <f t="shared" si="7"/>
        <v>-0.1313060291791176</v>
      </c>
      <c r="H37" s="10">
        <f t="shared" si="8"/>
        <v>-747</v>
      </c>
      <c r="I37" s="27">
        <f t="shared" si="9"/>
        <v>0.005255455965329468</v>
      </c>
      <c r="J37" s="149">
        <v>5281.477</v>
      </c>
      <c r="K37" s="150">
        <v>5212.796</v>
      </c>
      <c r="L37" s="151">
        <f t="shared" si="10"/>
        <v>-0.013004127443894878</v>
      </c>
      <c r="M37" s="152">
        <f t="shared" si="11"/>
        <v>-68.68099999999959</v>
      </c>
    </row>
    <row r="38" spans="1:13" ht="15">
      <c r="A38" s="1">
        <v>37</v>
      </c>
      <c r="B38" s="161" t="s">
        <v>129</v>
      </c>
      <c r="C38" s="127">
        <v>12998</v>
      </c>
      <c r="D38" s="119">
        <v>11426</v>
      </c>
      <c r="E38" s="119">
        <v>10468</v>
      </c>
      <c r="F38" s="30">
        <f t="shared" si="6"/>
        <v>0.01152684439971326</v>
      </c>
      <c r="G38" s="16">
        <f t="shared" si="7"/>
        <v>-0.19464533005077705</v>
      </c>
      <c r="H38" s="10">
        <f t="shared" si="8"/>
        <v>-2530</v>
      </c>
      <c r="I38" s="27">
        <f t="shared" si="9"/>
        <v>0.017799603202521493</v>
      </c>
      <c r="J38" s="149">
        <v>11514.51</v>
      </c>
      <c r="K38" s="150">
        <v>11487.11</v>
      </c>
      <c r="L38" s="151">
        <f t="shared" si="10"/>
        <v>-0.0023796062533272917</v>
      </c>
      <c r="M38" s="152">
        <f t="shared" si="11"/>
        <v>-27.399999999999636</v>
      </c>
    </row>
    <row r="39" spans="1:13" ht="15">
      <c r="A39" s="1">
        <v>38</v>
      </c>
      <c r="B39" s="161" t="s">
        <v>130</v>
      </c>
      <c r="C39" s="127">
        <v>15340</v>
      </c>
      <c r="D39" s="119">
        <v>13510</v>
      </c>
      <c r="E39" s="119">
        <v>12828</v>
      </c>
      <c r="F39" s="30">
        <f t="shared" si="6"/>
        <v>0.014125559797432337</v>
      </c>
      <c r="G39" s="16">
        <f t="shared" si="7"/>
        <v>-0.163754889178618</v>
      </c>
      <c r="H39" s="10">
        <f t="shared" si="8"/>
        <v>-2512</v>
      </c>
      <c r="I39" s="27">
        <f t="shared" si="9"/>
        <v>0.017672965709381025</v>
      </c>
      <c r="J39" s="149">
        <v>13746.28</v>
      </c>
      <c r="K39" s="150">
        <v>13571.98</v>
      </c>
      <c r="L39" s="151">
        <f t="shared" si="10"/>
        <v>-0.012679794097021236</v>
      </c>
      <c r="M39" s="152">
        <f t="shared" si="11"/>
        <v>-174.3000000000011</v>
      </c>
    </row>
    <row r="40" spans="1:13" ht="15">
      <c r="A40" s="1">
        <v>39</v>
      </c>
      <c r="B40" s="161" t="s">
        <v>131</v>
      </c>
      <c r="C40" s="127">
        <v>6413</v>
      </c>
      <c r="D40" s="119">
        <v>5763</v>
      </c>
      <c r="E40" s="119">
        <v>5729</v>
      </c>
      <c r="F40" s="30">
        <f t="shared" si="6"/>
        <v>0.006308491743022284</v>
      </c>
      <c r="G40" s="16">
        <f t="shared" si="7"/>
        <v>-0.10665835022610323</v>
      </c>
      <c r="H40" s="10">
        <f t="shared" si="8"/>
        <v>-684</v>
      </c>
      <c r="I40" s="27">
        <f t="shared" si="9"/>
        <v>0.004812224739337827</v>
      </c>
      <c r="J40" s="149">
        <v>5861.017</v>
      </c>
      <c r="K40" s="150">
        <v>5831.987</v>
      </c>
      <c r="L40" s="151">
        <f t="shared" si="10"/>
        <v>-0.0049530653127264</v>
      </c>
      <c r="M40" s="152">
        <f t="shared" si="11"/>
        <v>-29.029999999999745</v>
      </c>
    </row>
    <row r="41" spans="1:13" ht="15">
      <c r="A41" s="1">
        <v>40</v>
      </c>
      <c r="B41" s="161" t="s">
        <v>132</v>
      </c>
      <c r="C41" s="127">
        <v>5175</v>
      </c>
      <c r="D41" s="119">
        <v>4601</v>
      </c>
      <c r="E41" s="119">
        <v>4571</v>
      </c>
      <c r="F41" s="30">
        <f t="shared" si="6"/>
        <v>0.005033359357192331</v>
      </c>
      <c r="G41" s="16">
        <f t="shared" si="7"/>
        <v>-0.11671497584541063</v>
      </c>
      <c r="H41" s="10">
        <f t="shared" si="8"/>
        <v>-604</v>
      </c>
      <c r="I41" s="27">
        <f t="shared" si="9"/>
        <v>0.004249391436491297</v>
      </c>
      <c r="J41" s="149">
        <v>4732.304</v>
      </c>
      <c r="K41" s="150">
        <v>4764.809</v>
      </c>
      <c r="L41" s="151">
        <f t="shared" si="10"/>
        <v>0.006868747231792402</v>
      </c>
      <c r="M41" s="152">
        <f t="shared" si="11"/>
        <v>32.50500000000011</v>
      </c>
    </row>
    <row r="42" spans="1:13" ht="15">
      <c r="A42" s="1">
        <v>41</v>
      </c>
      <c r="B42" s="161" t="s">
        <v>133</v>
      </c>
      <c r="C42" s="127">
        <v>3949</v>
      </c>
      <c r="D42" s="119">
        <v>3361</v>
      </c>
      <c r="E42" s="119">
        <v>3330</v>
      </c>
      <c r="F42" s="30">
        <f t="shared" si="6"/>
        <v>0.003666831472205307</v>
      </c>
      <c r="G42" s="16">
        <f t="shared" si="7"/>
        <v>-0.15674854393517346</v>
      </c>
      <c r="H42" s="10">
        <f t="shared" si="8"/>
        <v>-619</v>
      </c>
      <c r="I42" s="27">
        <f t="shared" si="9"/>
        <v>0.004354922680775021</v>
      </c>
      <c r="J42" s="149">
        <v>3424.405</v>
      </c>
      <c r="K42" s="150">
        <v>3368.98</v>
      </c>
      <c r="L42" s="151">
        <f t="shared" si="10"/>
        <v>-0.016185293503543002</v>
      </c>
      <c r="M42" s="152">
        <f t="shared" si="11"/>
        <v>-55.42500000000018</v>
      </c>
    </row>
    <row r="43" spans="1:13" ht="15">
      <c r="A43" s="1">
        <v>42</v>
      </c>
      <c r="B43" s="160" t="s">
        <v>134</v>
      </c>
      <c r="C43" s="127">
        <v>57013</v>
      </c>
      <c r="D43" s="119">
        <v>50620</v>
      </c>
      <c r="E43" s="119">
        <v>50016</v>
      </c>
      <c r="F43" s="30">
        <f t="shared" si="6"/>
        <v>0.05507514802216836</v>
      </c>
      <c r="G43" s="16">
        <f t="shared" si="7"/>
        <v>-0.12272639573430622</v>
      </c>
      <c r="H43" s="10">
        <f t="shared" si="8"/>
        <v>-6997</v>
      </c>
      <c r="I43" s="27">
        <f t="shared" si="9"/>
        <v>0.04922680775021458</v>
      </c>
      <c r="J43" s="176">
        <v>51537.17</v>
      </c>
      <c r="K43" s="178">
        <v>50523.72</v>
      </c>
      <c r="L43" s="147">
        <f t="shared" si="10"/>
        <v>-0.019664448009077663</v>
      </c>
      <c r="M43" s="148">
        <f t="shared" si="11"/>
        <v>-1013.4499999999971</v>
      </c>
    </row>
    <row r="44" spans="1:13" ht="15">
      <c r="A44" s="1">
        <v>43</v>
      </c>
      <c r="B44" s="161" t="s">
        <v>135</v>
      </c>
      <c r="C44" s="127">
        <v>11335</v>
      </c>
      <c r="D44" s="119">
        <v>9833</v>
      </c>
      <c r="E44" s="119">
        <v>9744</v>
      </c>
      <c r="F44" s="30">
        <f t="shared" si="6"/>
        <v>0.010729611370921476</v>
      </c>
      <c r="G44" s="16">
        <f t="shared" si="7"/>
        <v>-0.1403617115130128</v>
      </c>
      <c r="H44" s="10">
        <f t="shared" si="8"/>
        <v>-1591</v>
      </c>
      <c r="I44" s="27">
        <f t="shared" si="9"/>
        <v>0.011193347310360355</v>
      </c>
      <c r="J44" s="149">
        <v>10077.15</v>
      </c>
      <c r="K44" s="150">
        <v>9979.377</v>
      </c>
      <c r="L44" s="151">
        <f t="shared" si="10"/>
        <v>-0.009702445631949433</v>
      </c>
      <c r="M44" s="152">
        <f t="shared" si="11"/>
        <v>-97.77299999999923</v>
      </c>
    </row>
    <row r="45" spans="1:13" ht="15">
      <c r="A45" s="1">
        <v>44</v>
      </c>
      <c r="B45" s="161" t="s">
        <v>136</v>
      </c>
      <c r="C45" s="127">
        <v>17911</v>
      </c>
      <c r="D45" s="119">
        <v>16099</v>
      </c>
      <c r="E45" s="119">
        <v>16008</v>
      </c>
      <c r="F45" s="30">
        <f t="shared" si="6"/>
        <v>0.017627218680799566</v>
      </c>
      <c r="G45" s="16">
        <f t="shared" si="7"/>
        <v>-0.10624755736698119</v>
      </c>
      <c r="H45" s="10">
        <f t="shared" si="8"/>
        <v>-1903</v>
      </c>
      <c r="I45" s="27">
        <f t="shared" si="9"/>
        <v>0.013388397191461818</v>
      </c>
      <c r="J45" s="149">
        <v>16474.1</v>
      </c>
      <c r="K45" s="150">
        <v>16534.31</v>
      </c>
      <c r="L45" s="151">
        <f t="shared" si="10"/>
        <v>0.003654827881341182</v>
      </c>
      <c r="M45" s="152">
        <f t="shared" si="11"/>
        <v>60.210000000002765</v>
      </c>
    </row>
    <row r="46" spans="1:13" ht="15">
      <c r="A46" s="1">
        <v>45</v>
      </c>
      <c r="B46" s="160" t="s">
        <v>137</v>
      </c>
      <c r="C46" s="127">
        <v>48025</v>
      </c>
      <c r="D46" s="119">
        <v>42620</v>
      </c>
      <c r="E46" s="119">
        <v>42347</v>
      </c>
      <c r="F46" s="30">
        <f t="shared" si="6"/>
        <v>0.04663042413017362</v>
      </c>
      <c r="G46" s="16">
        <f t="shared" si="7"/>
        <v>-0.11823008849557522</v>
      </c>
      <c r="H46" s="10">
        <f t="shared" si="8"/>
        <v>-5678</v>
      </c>
      <c r="I46" s="27">
        <f t="shared" si="9"/>
        <v>0.039947093669532426</v>
      </c>
      <c r="J46" s="176">
        <v>43666.39</v>
      </c>
      <c r="K46" s="178">
        <v>42826.9</v>
      </c>
      <c r="L46" s="147">
        <f t="shared" si="10"/>
        <v>-0.019225083639842863</v>
      </c>
      <c r="M46" s="148">
        <f t="shared" si="11"/>
        <v>-839.489999999998</v>
      </c>
    </row>
    <row r="47" spans="1:13" ht="15">
      <c r="A47" s="1">
        <v>46</v>
      </c>
      <c r="B47" s="161" t="s">
        <v>138</v>
      </c>
      <c r="C47" s="127">
        <v>14468</v>
      </c>
      <c r="D47" s="119">
        <v>12934</v>
      </c>
      <c r="E47" s="119">
        <v>12826</v>
      </c>
      <c r="F47" s="30">
        <f t="shared" si="6"/>
        <v>0.014123357496247829</v>
      </c>
      <c r="G47" s="16">
        <f t="shared" si="7"/>
        <v>-0.113491844069671</v>
      </c>
      <c r="H47" s="10">
        <f t="shared" si="8"/>
        <v>-1642</v>
      </c>
      <c r="I47" s="27">
        <f t="shared" si="9"/>
        <v>0.011552153540925017</v>
      </c>
      <c r="J47" s="149">
        <v>13260.77</v>
      </c>
      <c r="K47" s="150">
        <v>13069.17</v>
      </c>
      <c r="L47" s="151">
        <f t="shared" si="10"/>
        <v>-0.014448633073343431</v>
      </c>
      <c r="M47" s="152">
        <f t="shared" si="11"/>
        <v>-191.60000000000036</v>
      </c>
    </row>
    <row r="48" spans="1:13" ht="15">
      <c r="A48" s="1">
        <v>47</v>
      </c>
      <c r="B48" s="161" t="s">
        <v>139</v>
      </c>
      <c r="C48" s="127">
        <v>10679</v>
      </c>
      <c r="D48" s="119">
        <v>9817</v>
      </c>
      <c r="E48" s="119">
        <v>9385</v>
      </c>
      <c r="F48" s="30">
        <f t="shared" si="6"/>
        <v>0.010334298308302346</v>
      </c>
      <c r="G48" s="16">
        <f t="shared" si="7"/>
        <v>-0.12117239441895308</v>
      </c>
      <c r="H48" s="10">
        <f t="shared" si="8"/>
        <v>-1294</v>
      </c>
      <c r="I48" s="27">
        <f t="shared" si="9"/>
        <v>0.009103828673542614</v>
      </c>
      <c r="J48" s="149">
        <v>10066.94</v>
      </c>
      <c r="K48" s="150">
        <v>9940.8</v>
      </c>
      <c r="L48" s="151">
        <f t="shared" si="10"/>
        <v>-0.012530123354266662</v>
      </c>
      <c r="M48" s="152">
        <f t="shared" si="11"/>
        <v>-126.14000000000124</v>
      </c>
    </row>
    <row r="49" spans="1:13" ht="15">
      <c r="A49" s="1">
        <v>48</v>
      </c>
      <c r="B49" s="161" t="s">
        <v>140</v>
      </c>
      <c r="C49" s="127">
        <v>17180</v>
      </c>
      <c r="D49" s="119">
        <v>15287</v>
      </c>
      <c r="E49" s="119">
        <v>15206</v>
      </c>
      <c r="F49" s="30">
        <f t="shared" si="6"/>
        <v>0.01674409590581198</v>
      </c>
      <c r="G49" s="16">
        <f t="shared" si="7"/>
        <v>-0.1149010477299185</v>
      </c>
      <c r="H49" s="10">
        <f t="shared" si="8"/>
        <v>-1974</v>
      </c>
      <c r="I49" s="27">
        <f t="shared" si="9"/>
        <v>0.013887911747738114</v>
      </c>
      <c r="J49" s="149">
        <v>15402.6</v>
      </c>
      <c r="K49" s="150">
        <v>15426.24</v>
      </c>
      <c r="L49" s="151">
        <f t="shared" si="10"/>
        <v>0.0015348058120057274</v>
      </c>
      <c r="M49" s="152">
        <f t="shared" si="11"/>
        <v>23.639999999999418</v>
      </c>
    </row>
    <row r="50" spans="1:13" ht="15">
      <c r="A50" s="1">
        <v>49</v>
      </c>
      <c r="B50" s="161" t="s">
        <v>141</v>
      </c>
      <c r="C50" s="127">
        <v>3769</v>
      </c>
      <c r="D50" s="119">
        <v>3184</v>
      </c>
      <c r="E50" s="119">
        <v>3157</v>
      </c>
      <c r="F50" s="30">
        <f t="shared" si="6"/>
        <v>0.003476332419745392</v>
      </c>
      <c r="G50" s="16">
        <f t="shared" si="7"/>
        <v>-0.16237728840541257</v>
      </c>
      <c r="H50" s="10">
        <f t="shared" si="8"/>
        <v>-612</v>
      </c>
      <c r="I50" s="27">
        <f t="shared" si="9"/>
        <v>0.00430567476677595</v>
      </c>
      <c r="J50" s="149">
        <v>3260.207</v>
      </c>
      <c r="K50" s="150">
        <v>3225.41</v>
      </c>
      <c r="L50" s="151">
        <f t="shared" si="10"/>
        <v>-0.010673248661818107</v>
      </c>
      <c r="M50" s="152">
        <f t="shared" si="11"/>
        <v>-34.797000000000025</v>
      </c>
    </row>
    <row r="51" spans="1:13" ht="15">
      <c r="A51" s="1">
        <v>50</v>
      </c>
      <c r="B51" s="161" t="s">
        <v>142</v>
      </c>
      <c r="C51" s="127">
        <v>10552</v>
      </c>
      <c r="D51" s="119">
        <v>9622</v>
      </c>
      <c r="E51" s="119">
        <v>9559</v>
      </c>
      <c r="F51" s="30">
        <f t="shared" si="6"/>
        <v>0.010525898511354515</v>
      </c>
      <c r="G51" s="16">
        <f t="shared" si="7"/>
        <v>-0.09410538286580743</v>
      </c>
      <c r="H51" s="10">
        <f t="shared" si="8"/>
        <v>-993</v>
      </c>
      <c r="I51" s="27">
        <f t="shared" si="9"/>
        <v>0.006986168371582547</v>
      </c>
      <c r="J51" s="149">
        <v>9815.915</v>
      </c>
      <c r="K51" s="150">
        <v>9704.128</v>
      </c>
      <c r="L51" s="151">
        <f t="shared" si="10"/>
        <v>-0.011388342299215128</v>
      </c>
      <c r="M51" s="152">
        <f t="shared" si="11"/>
        <v>-111.78700000000026</v>
      </c>
    </row>
    <row r="52" spans="1:13" ht="15">
      <c r="A52" s="1">
        <v>51</v>
      </c>
      <c r="B52" s="161" t="s">
        <v>143</v>
      </c>
      <c r="C52" s="127">
        <v>14751</v>
      </c>
      <c r="D52" s="119">
        <v>13598</v>
      </c>
      <c r="E52" s="119">
        <v>13559</v>
      </c>
      <c r="F52" s="30">
        <f t="shared" si="6"/>
        <v>0.014930500880369898</v>
      </c>
      <c r="G52" s="16">
        <f t="shared" si="7"/>
        <v>-0.08080808080808081</v>
      </c>
      <c r="H52" s="10">
        <f t="shared" si="8"/>
        <v>-1192</v>
      </c>
      <c r="I52" s="27">
        <f t="shared" si="9"/>
        <v>0.008386216212413289</v>
      </c>
      <c r="J52" s="149">
        <v>13789.64</v>
      </c>
      <c r="K52" s="150">
        <v>13688.8</v>
      </c>
      <c r="L52" s="151">
        <f t="shared" si="10"/>
        <v>-0.007312736228066878</v>
      </c>
      <c r="M52" s="152">
        <f t="shared" si="11"/>
        <v>-100.84000000000015</v>
      </c>
    </row>
    <row r="53" spans="1:13" ht="15">
      <c r="A53" s="1">
        <v>52</v>
      </c>
      <c r="B53" s="160" t="s">
        <v>144</v>
      </c>
      <c r="C53" s="127">
        <v>18874</v>
      </c>
      <c r="D53" s="119">
        <v>15921</v>
      </c>
      <c r="E53" s="119">
        <v>15729</v>
      </c>
      <c r="F53" s="30">
        <f t="shared" si="6"/>
        <v>0.017319997665560746</v>
      </c>
      <c r="G53" s="16">
        <f t="shared" si="7"/>
        <v>-0.16663134470700433</v>
      </c>
      <c r="H53" s="10">
        <f t="shared" si="8"/>
        <v>-3145</v>
      </c>
      <c r="I53" s="27">
        <f t="shared" si="9"/>
        <v>0.022126384218154188</v>
      </c>
      <c r="J53" s="176">
        <v>16416.57</v>
      </c>
      <c r="K53" s="178">
        <v>16015.41</v>
      </c>
      <c r="L53" s="147">
        <f t="shared" si="10"/>
        <v>-0.02443628602077047</v>
      </c>
      <c r="M53" s="148">
        <f t="shared" si="11"/>
        <v>-401.15999999999985</v>
      </c>
    </row>
    <row r="54" spans="1:13" ht="15">
      <c r="A54" s="1">
        <v>53</v>
      </c>
      <c r="B54" s="161" t="s">
        <v>145</v>
      </c>
      <c r="C54" s="127">
        <v>13057</v>
      </c>
      <c r="D54" s="119">
        <v>11288</v>
      </c>
      <c r="E54" s="119">
        <v>11190</v>
      </c>
      <c r="F54" s="30">
        <f t="shared" si="6"/>
        <v>0.012321875127320537</v>
      </c>
      <c r="G54" s="16">
        <f t="shared" si="7"/>
        <v>-0.14298843532204947</v>
      </c>
      <c r="H54" s="10">
        <f t="shared" si="8"/>
        <v>-1867</v>
      </c>
      <c r="I54" s="27">
        <f t="shared" si="9"/>
        <v>0.01313512220518088</v>
      </c>
      <c r="J54" s="149">
        <v>11780.08</v>
      </c>
      <c r="K54" s="150">
        <v>11591.03</v>
      </c>
      <c r="L54" s="151">
        <f t="shared" si="10"/>
        <v>-0.016048278110165574</v>
      </c>
      <c r="M54" s="152">
        <f t="shared" si="11"/>
        <v>-189.04999999999927</v>
      </c>
    </row>
    <row r="55" spans="1:13" ht="15">
      <c r="A55" s="1">
        <v>54</v>
      </c>
      <c r="B55" s="161" t="s">
        <v>146</v>
      </c>
      <c r="C55" s="127">
        <v>16381</v>
      </c>
      <c r="D55" s="119">
        <v>13784</v>
      </c>
      <c r="E55" s="119">
        <v>13686</v>
      </c>
      <c r="F55" s="30">
        <f t="shared" si="6"/>
        <v>0.015070347005586137</v>
      </c>
      <c r="G55" s="16">
        <f t="shared" si="7"/>
        <v>-0.16451987058177156</v>
      </c>
      <c r="H55" s="10">
        <f t="shared" si="8"/>
        <v>-2695</v>
      </c>
      <c r="I55" s="27">
        <f t="shared" si="9"/>
        <v>0.01896044688964246</v>
      </c>
      <c r="J55" s="149">
        <v>13965.94</v>
      </c>
      <c r="K55" s="150">
        <v>13795.28</v>
      </c>
      <c r="L55" s="151">
        <f t="shared" si="10"/>
        <v>-0.012219728854627748</v>
      </c>
      <c r="M55" s="152">
        <f t="shared" si="11"/>
        <v>-170.65999999999985</v>
      </c>
    </row>
    <row r="56" spans="1:13" ht="15">
      <c r="A56" s="1">
        <v>55</v>
      </c>
      <c r="B56" s="160" t="s">
        <v>147</v>
      </c>
      <c r="C56" s="127">
        <v>35623</v>
      </c>
      <c r="D56" s="119">
        <v>29258</v>
      </c>
      <c r="E56" s="119">
        <v>28397</v>
      </c>
      <c r="F56" s="30">
        <f t="shared" si="6"/>
        <v>0.03126937336823247</v>
      </c>
      <c r="G56" s="16">
        <f t="shared" si="7"/>
        <v>-0.20284647559161217</v>
      </c>
      <c r="H56" s="10">
        <f t="shared" si="8"/>
        <v>-7226</v>
      </c>
      <c r="I56" s="27">
        <f t="shared" si="9"/>
        <v>0.05083791807961277</v>
      </c>
      <c r="J56" s="176">
        <v>29502.52</v>
      </c>
      <c r="K56" s="178">
        <v>28530.31</v>
      </c>
      <c r="L56" s="147">
        <f t="shared" si="10"/>
        <v>-0.03295345617933652</v>
      </c>
      <c r="M56" s="148">
        <f t="shared" si="11"/>
        <v>-972.2099999999991</v>
      </c>
    </row>
    <row r="57" spans="1:13" ht="15">
      <c r="A57" s="1">
        <v>56</v>
      </c>
      <c r="B57" s="161" t="s">
        <v>148</v>
      </c>
      <c r="C57" s="127">
        <v>2919</v>
      </c>
      <c r="D57" s="119">
        <v>2526</v>
      </c>
      <c r="E57" s="119">
        <v>2513</v>
      </c>
      <c r="F57" s="30">
        <f t="shared" si="6"/>
        <v>0.002767191438333915</v>
      </c>
      <c r="G57" s="16">
        <f t="shared" si="7"/>
        <v>-0.13908872901678657</v>
      </c>
      <c r="H57" s="10">
        <f t="shared" si="8"/>
        <v>-406</v>
      </c>
      <c r="I57" s="27">
        <f t="shared" si="9"/>
        <v>0.002856379011946137</v>
      </c>
      <c r="J57" s="149">
        <v>2576.34</v>
      </c>
      <c r="K57" s="150">
        <v>2532.771</v>
      </c>
      <c r="L57" s="151">
        <f t="shared" si="10"/>
        <v>-0.016911199608747277</v>
      </c>
      <c r="M57" s="152">
        <f t="shared" si="11"/>
        <v>-43.56899999999996</v>
      </c>
    </row>
    <row r="58" spans="1:13" ht="15">
      <c r="A58" s="1">
        <v>57</v>
      </c>
      <c r="B58" s="161" t="s">
        <v>149</v>
      </c>
      <c r="C58" s="127">
        <v>4876</v>
      </c>
      <c r="D58" s="119">
        <v>4361</v>
      </c>
      <c r="E58" s="119">
        <v>3263</v>
      </c>
      <c r="F58" s="30">
        <f t="shared" si="6"/>
        <v>0.0035930543825242996</v>
      </c>
      <c r="G58" s="16">
        <f t="shared" si="7"/>
        <v>-0.3308039376538146</v>
      </c>
      <c r="H58" s="10">
        <f t="shared" si="8"/>
        <v>-1613</v>
      </c>
      <c r="I58" s="27">
        <f t="shared" si="9"/>
        <v>0.01134812646864315</v>
      </c>
      <c r="J58" s="149">
        <v>4479.01</v>
      </c>
      <c r="K58" s="150">
        <v>4451.203</v>
      </c>
      <c r="L58" s="151">
        <f t="shared" si="10"/>
        <v>-0.006208291564430485</v>
      </c>
      <c r="M58" s="152">
        <f t="shared" si="11"/>
        <v>-27.80699999999979</v>
      </c>
    </row>
    <row r="59" spans="1:13" ht="15">
      <c r="A59" s="1">
        <v>58</v>
      </c>
      <c r="B59" s="160" t="s">
        <v>150</v>
      </c>
      <c r="C59" s="80">
        <v>17846</v>
      </c>
      <c r="D59" s="119">
        <v>15921</v>
      </c>
      <c r="E59" s="119">
        <v>14675</v>
      </c>
      <c r="F59" s="30">
        <f t="shared" si="6"/>
        <v>0.01615938494132519</v>
      </c>
      <c r="G59" s="16">
        <f t="shared" si="7"/>
        <v>-0.17768687661100527</v>
      </c>
      <c r="H59" s="10">
        <f t="shared" si="8"/>
        <v>-3171</v>
      </c>
      <c r="I59" s="27">
        <f t="shared" si="9"/>
        <v>0.02230930504157931</v>
      </c>
      <c r="J59" s="176">
        <v>16096.9</v>
      </c>
      <c r="K59" s="178">
        <v>14740.81</v>
      </c>
      <c r="L59" s="147">
        <f t="shared" si="10"/>
        <v>-0.08424541371319945</v>
      </c>
      <c r="M59" s="148">
        <f t="shared" si="11"/>
        <v>-1356.0900000000001</v>
      </c>
    </row>
    <row r="60" spans="1:13" ht="15">
      <c r="A60" s="1">
        <v>59</v>
      </c>
      <c r="B60" s="161" t="s">
        <v>151</v>
      </c>
      <c r="C60" s="80">
        <v>9949</v>
      </c>
      <c r="D60" s="119">
        <v>8851</v>
      </c>
      <c r="E60" s="119">
        <v>8801</v>
      </c>
      <c r="F60" s="30">
        <f t="shared" si="6"/>
        <v>0.009691226362426099</v>
      </c>
      <c r="G60" s="16">
        <f t="shared" si="7"/>
        <v>-0.11538848125439742</v>
      </c>
      <c r="H60" s="10">
        <f t="shared" si="8"/>
        <v>-1148</v>
      </c>
      <c r="I60" s="27">
        <f t="shared" si="9"/>
        <v>0.008076657895847697</v>
      </c>
      <c r="J60" s="149">
        <v>9054.595</v>
      </c>
      <c r="K60" s="150">
        <v>9009.522</v>
      </c>
      <c r="L60" s="151">
        <f t="shared" si="10"/>
        <v>-0.004977914528479573</v>
      </c>
      <c r="M60" s="152">
        <f t="shared" si="11"/>
        <v>-45.0729999999985</v>
      </c>
    </row>
    <row r="61" spans="1:13" ht="15">
      <c r="A61" s="1">
        <v>60</v>
      </c>
      <c r="B61" s="161" t="s">
        <v>152</v>
      </c>
      <c r="C61" s="80">
        <v>14976</v>
      </c>
      <c r="D61" s="119">
        <v>12804</v>
      </c>
      <c r="E61" s="119">
        <v>12719</v>
      </c>
      <c r="F61" s="30">
        <f t="shared" si="6"/>
        <v>0.014005534382876668</v>
      </c>
      <c r="G61" s="16">
        <f t="shared" si="7"/>
        <v>-0.15070779914529914</v>
      </c>
      <c r="H61" s="10">
        <f t="shared" si="8"/>
        <v>-2257</v>
      </c>
      <c r="I61" s="27">
        <f t="shared" si="9"/>
        <v>0.01587893455655771</v>
      </c>
      <c r="J61" s="149">
        <v>13109.86</v>
      </c>
      <c r="K61" s="150">
        <v>13019.2</v>
      </c>
      <c r="L61" s="151">
        <f t="shared" si="10"/>
        <v>-0.006915405656505855</v>
      </c>
      <c r="M61" s="152">
        <f t="shared" si="11"/>
        <v>-90.65999999999985</v>
      </c>
    </row>
    <row r="62" spans="1:13" ht="15">
      <c r="A62" s="1">
        <v>61</v>
      </c>
      <c r="B62" s="161" t="s">
        <v>153</v>
      </c>
      <c r="C62" s="80">
        <v>9863</v>
      </c>
      <c r="D62" s="119">
        <v>8317</v>
      </c>
      <c r="E62" s="119">
        <v>8220</v>
      </c>
      <c r="F62" s="30">
        <f t="shared" si="6"/>
        <v>0.009051457868326614</v>
      </c>
      <c r="G62" s="16">
        <f t="shared" si="7"/>
        <v>-0.1665821758085775</v>
      </c>
      <c r="H62" s="10">
        <f t="shared" si="8"/>
        <v>-1643</v>
      </c>
      <c r="I62" s="27">
        <f t="shared" si="9"/>
        <v>0.011559188957210599</v>
      </c>
      <c r="J62" s="149">
        <v>8449.506</v>
      </c>
      <c r="K62" s="150">
        <v>8388.303</v>
      </c>
      <c r="L62" s="151">
        <f t="shared" si="10"/>
        <v>-0.007243382039139273</v>
      </c>
      <c r="M62" s="152">
        <f t="shared" si="11"/>
        <v>-61.20299999999952</v>
      </c>
    </row>
    <row r="63" spans="1:13" ht="15">
      <c r="A63" s="1">
        <v>62</v>
      </c>
      <c r="B63" s="161" t="s">
        <v>154</v>
      </c>
      <c r="C63" s="80">
        <v>1479</v>
      </c>
      <c r="D63" s="119">
        <v>1328</v>
      </c>
      <c r="E63" s="119">
        <v>1321</v>
      </c>
      <c r="F63" s="30">
        <f t="shared" si="6"/>
        <v>0.0014546199323673306</v>
      </c>
      <c r="G63" s="16">
        <f t="shared" si="7"/>
        <v>-0.1068289384719405</v>
      </c>
      <c r="H63" s="10">
        <f t="shared" si="8"/>
        <v>-158</v>
      </c>
      <c r="I63" s="27">
        <f t="shared" si="9"/>
        <v>0.0011115957731218957</v>
      </c>
      <c r="J63" s="149">
        <v>1351.521</v>
      </c>
      <c r="K63" s="150">
        <v>1328.827</v>
      </c>
      <c r="L63" s="151">
        <f t="shared" si="10"/>
        <v>-0.01679145200111575</v>
      </c>
      <c r="M63" s="152">
        <f t="shared" si="11"/>
        <v>-22.69399999999996</v>
      </c>
    </row>
    <row r="64" spans="1:13" ht="15">
      <c r="A64" s="1">
        <v>63</v>
      </c>
      <c r="B64" s="160" t="s">
        <v>155</v>
      </c>
      <c r="C64" s="80">
        <v>25640</v>
      </c>
      <c r="D64" s="119">
        <v>22722</v>
      </c>
      <c r="E64" s="119">
        <v>22556</v>
      </c>
      <c r="F64" s="30">
        <f t="shared" si="6"/>
        <v>0.02483755275887775</v>
      </c>
      <c r="G64" s="16">
        <f t="shared" si="7"/>
        <v>-0.1202808112324493</v>
      </c>
      <c r="H64" s="10">
        <f t="shared" si="8"/>
        <v>-3084</v>
      </c>
      <c r="I64" s="27">
        <f t="shared" si="9"/>
        <v>0.02169722382473371</v>
      </c>
      <c r="J64" s="176">
        <v>22738.13</v>
      </c>
      <c r="K64" s="178">
        <v>22475.95</v>
      </c>
      <c r="L64" s="147">
        <f t="shared" si="10"/>
        <v>-0.01153041169172664</v>
      </c>
      <c r="M64" s="148">
        <f t="shared" si="11"/>
        <v>-262.1800000000003</v>
      </c>
    </row>
    <row r="65" spans="1:13" ht="15">
      <c r="A65" s="1">
        <v>64</v>
      </c>
      <c r="B65" s="161" t="s">
        <v>156</v>
      </c>
      <c r="C65" s="80">
        <v>9987</v>
      </c>
      <c r="D65" s="119">
        <v>8960</v>
      </c>
      <c r="E65" s="119">
        <v>8912</v>
      </c>
      <c r="F65" s="30">
        <f t="shared" si="6"/>
        <v>0.009813454078166277</v>
      </c>
      <c r="G65" s="16">
        <f t="shared" si="7"/>
        <v>-0.10763993191148494</v>
      </c>
      <c r="H65" s="10">
        <f t="shared" si="8"/>
        <v>-1075</v>
      </c>
      <c r="I65" s="27">
        <f t="shared" si="9"/>
        <v>0.007563072507000239</v>
      </c>
      <c r="J65" s="149">
        <v>9130.67</v>
      </c>
      <c r="K65" s="150">
        <v>9075.158</v>
      </c>
      <c r="L65" s="151">
        <f t="shared" si="10"/>
        <v>-0.006079729088884016</v>
      </c>
      <c r="M65" s="152">
        <f t="shared" si="11"/>
        <v>-55.512000000000626</v>
      </c>
    </row>
    <row r="66" spans="1:13" ht="15">
      <c r="A66" s="1">
        <v>65</v>
      </c>
      <c r="B66" s="161" t="s">
        <v>157</v>
      </c>
      <c r="C66" s="80">
        <v>4098</v>
      </c>
      <c r="D66" s="119">
        <v>3527</v>
      </c>
      <c r="E66" s="119">
        <v>3499</v>
      </c>
      <c r="F66" s="30">
        <f aca="true" t="shared" si="12" ref="F66:F97">E66/$E$83</f>
        <v>0.0038529259222962074</v>
      </c>
      <c r="G66" s="16">
        <f aca="true" t="shared" si="13" ref="G66:G82">(E66-C66)/C66</f>
        <v>-0.14616886285993166</v>
      </c>
      <c r="H66" s="10">
        <f aca="true" t="shared" si="14" ref="H66:H82">E66-C66</f>
        <v>-599</v>
      </c>
      <c r="I66" s="27">
        <f aca="true" t="shared" si="15" ref="I66:I97">H66/$H$83</f>
        <v>0.004214214355063389</v>
      </c>
      <c r="J66" s="149">
        <v>3619.673</v>
      </c>
      <c r="K66" s="150">
        <v>3621.842</v>
      </c>
      <c r="L66" s="151">
        <f aca="true" t="shared" si="16" ref="L66:L97">(K66-J66)/J66</f>
        <v>0.0005992253996425433</v>
      </c>
      <c r="M66" s="152">
        <f aca="true" t="shared" si="17" ref="M66:M82">K66-J66</f>
        <v>2.169000000000324</v>
      </c>
    </row>
    <row r="67" spans="1:13" ht="15">
      <c r="A67" s="1">
        <v>66</v>
      </c>
      <c r="B67" s="161" t="s">
        <v>158</v>
      </c>
      <c r="C67" s="80">
        <v>17519</v>
      </c>
      <c r="D67" s="119">
        <v>15257</v>
      </c>
      <c r="E67" s="119">
        <v>15163</v>
      </c>
      <c r="F67" s="30">
        <f t="shared" si="12"/>
        <v>0.016696746430345067</v>
      </c>
      <c r="G67" s="16">
        <f t="shared" si="13"/>
        <v>-0.13448256179005652</v>
      </c>
      <c r="H67" s="10">
        <f t="shared" si="14"/>
        <v>-2356</v>
      </c>
      <c r="I67" s="27">
        <f t="shared" si="15"/>
        <v>0.01657544076883029</v>
      </c>
      <c r="J67" s="149">
        <v>15575.21</v>
      </c>
      <c r="K67" s="150">
        <v>15502.81</v>
      </c>
      <c r="L67" s="151">
        <f t="shared" si="16"/>
        <v>-0.00464841244516123</v>
      </c>
      <c r="M67" s="152">
        <f t="shared" si="17"/>
        <v>-72.39999999999964</v>
      </c>
    </row>
    <row r="68" spans="1:13" ht="15">
      <c r="A68" s="1">
        <v>67</v>
      </c>
      <c r="B68" s="161" t="s">
        <v>159</v>
      </c>
      <c r="C68" s="80">
        <v>2614</v>
      </c>
      <c r="D68" s="119">
        <v>2143</v>
      </c>
      <c r="E68" s="119">
        <v>2126</v>
      </c>
      <c r="F68" s="30">
        <f t="shared" si="12"/>
        <v>0.002341046159131677</v>
      </c>
      <c r="G68" s="16">
        <f t="shared" si="13"/>
        <v>-0.18668706962509563</v>
      </c>
      <c r="H68" s="10">
        <f t="shared" si="14"/>
        <v>-488</v>
      </c>
      <c r="I68" s="27">
        <f t="shared" si="15"/>
        <v>0.0034332831473638296</v>
      </c>
      <c r="J68" s="149">
        <v>2193.723</v>
      </c>
      <c r="K68" s="150">
        <v>2126.722</v>
      </c>
      <c r="L68" s="151">
        <f t="shared" si="16"/>
        <v>-0.03054214228505593</v>
      </c>
      <c r="M68" s="152">
        <f t="shared" si="17"/>
        <v>-67.00099999999975</v>
      </c>
    </row>
    <row r="69" spans="1:13" ht="15">
      <c r="A69" s="1">
        <v>68</v>
      </c>
      <c r="B69" s="161" t="s">
        <v>160</v>
      </c>
      <c r="C69" s="80">
        <v>12658</v>
      </c>
      <c r="D69" s="119">
        <v>11620</v>
      </c>
      <c r="E69" s="119">
        <v>10946</v>
      </c>
      <c r="F69" s="30">
        <f t="shared" si="12"/>
        <v>0.012053194382810599</v>
      </c>
      <c r="G69" s="16">
        <f t="shared" si="13"/>
        <v>-0.13525043450782115</v>
      </c>
      <c r="H69" s="10">
        <f t="shared" si="14"/>
        <v>-1712</v>
      </c>
      <c r="I69" s="27">
        <f t="shared" si="15"/>
        <v>0.01204463268091573</v>
      </c>
      <c r="J69" s="149">
        <v>11768.84</v>
      </c>
      <c r="K69" s="150">
        <v>11653.58</v>
      </c>
      <c r="L69" s="151">
        <f t="shared" si="16"/>
        <v>-0.009793658508400166</v>
      </c>
      <c r="M69" s="152">
        <f t="shared" si="17"/>
        <v>-115.26000000000022</v>
      </c>
    </row>
    <row r="70" spans="1:13" ht="15">
      <c r="A70" s="1">
        <v>69</v>
      </c>
      <c r="B70" s="161" t="s">
        <v>161</v>
      </c>
      <c r="C70" s="80">
        <v>2539</v>
      </c>
      <c r="D70" s="119">
        <v>2158</v>
      </c>
      <c r="E70" s="119">
        <v>2147</v>
      </c>
      <c r="F70" s="30">
        <f t="shared" si="12"/>
        <v>0.0023641703215690076</v>
      </c>
      <c r="G70" s="16">
        <f t="shared" si="13"/>
        <v>-0.1543914927136668</v>
      </c>
      <c r="H70" s="10">
        <f t="shared" si="14"/>
        <v>-392</v>
      </c>
      <c r="I70" s="27">
        <f t="shared" si="15"/>
        <v>0.002757883183947994</v>
      </c>
      <c r="J70" s="149">
        <v>2179.635</v>
      </c>
      <c r="K70" s="150">
        <v>2142.752</v>
      </c>
      <c r="L70" s="151">
        <f t="shared" si="16"/>
        <v>-0.016921640549908707</v>
      </c>
      <c r="M70" s="152">
        <f t="shared" si="17"/>
        <v>-36.883000000000266</v>
      </c>
    </row>
    <row r="71" spans="1:13" ht="15">
      <c r="A71" s="1">
        <v>70</v>
      </c>
      <c r="B71" s="161" t="s">
        <v>162</v>
      </c>
      <c r="C71" s="80">
        <v>7350</v>
      </c>
      <c r="D71" s="119">
        <v>6753</v>
      </c>
      <c r="E71" s="119">
        <v>6708</v>
      </c>
      <c r="F71" s="30">
        <f t="shared" si="12"/>
        <v>0.0073865181728388</v>
      </c>
      <c r="G71" s="16">
        <f t="shared" si="13"/>
        <v>-0.08734693877551021</v>
      </c>
      <c r="H71" s="10">
        <f t="shared" si="14"/>
        <v>-642</v>
      </c>
      <c r="I71" s="27">
        <f t="shared" si="15"/>
        <v>0.004516737255343399</v>
      </c>
      <c r="J71" s="149">
        <v>6863.843</v>
      </c>
      <c r="K71" s="150">
        <v>6874.376</v>
      </c>
      <c r="L71" s="151">
        <f t="shared" si="16"/>
        <v>0.0015345630720283603</v>
      </c>
      <c r="M71" s="152">
        <f t="shared" si="17"/>
        <v>10.533000000000357</v>
      </c>
    </row>
    <row r="72" spans="1:13" ht="15">
      <c r="A72" s="1">
        <v>71</v>
      </c>
      <c r="B72" s="161" t="s">
        <v>163</v>
      </c>
      <c r="C72" s="80">
        <v>4579</v>
      </c>
      <c r="D72" s="119">
        <v>4090</v>
      </c>
      <c r="E72" s="119">
        <v>4064</v>
      </c>
      <c r="F72" s="30">
        <f t="shared" si="12"/>
        <v>0.00447507600691963</v>
      </c>
      <c r="G72" s="16">
        <f t="shared" si="13"/>
        <v>-0.11246997160952173</v>
      </c>
      <c r="H72" s="10">
        <f t="shared" si="14"/>
        <v>-515</v>
      </c>
      <c r="I72" s="27">
        <f t="shared" si="15"/>
        <v>0.0036232393870745333</v>
      </c>
      <c r="J72" s="149">
        <v>4131.638</v>
      </c>
      <c r="K72" s="150">
        <v>4144.57</v>
      </c>
      <c r="L72" s="151">
        <f t="shared" si="16"/>
        <v>0.003129993479583591</v>
      </c>
      <c r="M72" s="152">
        <f t="shared" si="17"/>
        <v>12.931999999999789</v>
      </c>
    </row>
    <row r="73" spans="1:13" ht="15">
      <c r="A73" s="1">
        <v>72</v>
      </c>
      <c r="B73" s="161" t="s">
        <v>164</v>
      </c>
      <c r="C73" s="80">
        <v>1630</v>
      </c>
      <c r="D73" s="119">
        <v>1366</v>
      </c>
      <c r="E73" s="119">
        <v>1352</v>
      </c>
      <c r="F73" s="30">
        <f t="shared" si="12"/>
        <v>0.0014887556007271998</v>
      </c>
      <c r="G73" s="16">
        <f t="shared" si="13"/>
        <v>-0.1705521472392638</v>
      </c>
      <c r="H73" s="10">
        <f t="shared" si="14"/>
        <v>-278</v>
      </c>
      <c r="I73" s="27">
        <f t="shared" si="15"/>
        <v>0.0019558457273916897</v>
      </c>
      <c r="J73" s="149">
        <v>1412.967</v>
      </c>
      <c r="K73" s="150">
        <v>1372.916</v>
      </c>
      <c r="L73" s="151">
        <f t="shared" si="16"/>
        <v>-0.02834531875125191</v>
      </c>
      <c r="M73" s="152">
        <f t="shared" si="17"/>
        <v>-40.05100000000016</v>
      </c>
    </row>
    <row r="74" spans="1:13" ht="15">
      <c r="A74" s="1">
        <v>73</v>
      </c>
      <c r="B74" s="161" t="s">
        <v>165</v>
      </c>
      <c r="C74" s="80">
        <v>1039</v>
      </c>
      <c r="D74" s="119">
        <v>963</v>
      </c>
      <c r="E74" s="119">
        <v>953</v>
      </c>
      <c r="F74" s="30">
        <f t="shared" si="12"/>
        <v>0.0010493965144179153</v>
      </c>
      <c r="G74" s="16">
        <f t="shared" si="13"/>
        <v>-0.08277189605389798</v>
      </c>
      <c r="H74" s="10">
        <f t="shared" si="14"/>
        <v>-86</v>
      </c>
      <c r="I74" s="27">
        <f t="shared" si="15"/>
        <v>0.0006050458005600191</v>
      </c>
      <c r="J74" s="149">
        <v>994.8972</v>
      </c>
      <c r="K74" s="150">
        <v>983.874</v>
      </c>
      <c r="L74" s="151">
        <f t="shared" si="16"/>
        <v>-0.011079737685461347</v>
      </c>
      <c r="M74" s="152">
        <f t="shared" si="17"/>
        <v>-11.023199999999974</v>
      </c>
    </row>
    <row r="75" spans="1:13" ht="15">
      <c r="A75" s="1">
        <v>74</v>
      </c>
      <c r="B75" s="161" t="s">
        <v>166</v>
      </c>
      <c r="C75" s="80">
        <v>988</v>
      </c>
      <c r="D75" s="119">
        <v>846</v>
      </c>
      <c r="E75" s="119">
        <v>837</v>
      </c>
      <c r="F75" s="30">
        <f t="shared" si="12"/>
        <v>0.0009216630457164691</v>
      </c>
      <c r="G75" s="16">
        <f t="shared" si="13"/>
        <v>-0.152834008097166</v>
      </c>
      <c r="H75" s="10">
        <f t="shared" si="14"/>
        <v>-151</v>
      </c>
      <c r="I75" s="27">
        <f t="shared" si="15"/>
        <v>0.0010623478591228243</v>
      </c>
      <c r="J75" s="149">
        <v>864.0383</v>
      </c>
      <c r="K75" s="150">
        <v>843.3849</v>
      </c>
      <c r="L75" s="151">
        <f t="shared" si="16"/>
        <v>-0.023903338544136333</v>
      </c>
      <c r="M75" s="152">
        <f t="shared" si="17"/>
        <v>-20.653400000000033</v>
      </c>
    </row>
    <row r="76" spans="1:13" ht="15">
      <c r="A76" s="1">
        <v>75</v>
      </c>
      <c r="B76" s="161" t="s">
        <v>167</v>
      </c>
      <c r="C76" s="80">
        <v>4264</v>
      </c>
      <c r="D76" s="119">
        <v>3904</v>
      </c>
      <c r="E76" s="119">
        <v>3878</v>
      </c>
      <c r="F76" s="30">
        <f t="shared" si="12"/>
        <v>0.004270261996760415</v>
      </c>
      <c r="G76" s="16">
        <f t="shared" si="13"/>
        <v>-0.09052532833020638</v>
      </c>
      <c r="H76" s="10">
        <f t="shared" si="14"/>
        <v>-386</v>
      </c>
      <c r="I76" s="27">
        <f t="shared" si="15"/>
        <v>0.0027156706862345044</v>
      </c>
      <c r="J76" s="149">
        <v>3984.128</v>
      </c>
      <c r="K76" s="150">
        <v>3935.923</v>
      </c>
      <c r="L76" s="151">
        <f t="shared" si="16"/>
        <v>-0.012099259863137023</v>
      </c>
      <c r="M76" s="152">
        <f t="shared" si="17"/>
        <v>-48.20500000000038</v>
      </c>
    </row>
    <row r="77" spans="1:13" ht="15">
      <c r="A77" s="1">
        <v>76</v>
      </c>
      <c r="B77" s="161" t="s">
        <v>168</v>
      </c>
      <c r="C77" s="80">
        <v>2519</v>
      </c>
      <c r="D77" s="119">
        <v>2232</v>
      </c>
      <c r="E77" s="119">
        <v>2203</v>
      </c>
      <c r="F77" s="30">
        <f t="shared" si="12"/>
        <v>0.0024258347547352226</v>
      </c>
      <c r="G77" s="16">
        <f t="shared" si="13"/>
        <v>-0.12544660579595077</v>
      </c>
      <c r="H77" s="10">
        <f t="shared" si="14"/>
        <v>-316</v>
      </c>
      <c r="I77" s="27">
        <f t="shared" si="15"/>
        <v>0.0022231915462437913</v>
      </c>
      <c r="J77" s="149">
        <v>2245.586</v>
      </c>
      <c r="K77" s="150">
        <v>2219.753</v>
      </c>
      <c r="L77" s="151">
        <f t="shared" si="16"/>
        <v>-0.01150390143151927</v>
      </c>
      <c r="M77" s="152">
        <f t="shared" si="17"/>
        <v>-25.83299999999963</v>
      </c>
    </row>
    <row r="78" spans="1:13" ht="15">
      <c r="A78" s="1">
        <v>77</v>
      </c>
      <c r="B78" s="161" t="s">
        <v>169</v>
      </c>
      <c r="C78" s="80">
        <v>1936</v>
      </c>
      <c r="D78" s="119">
        <v>1761</v>
      </c>
      <c r="E78" s="119">
        <v>1752</v>
      </c>
      <c r="F78" s="30">
        <f t="shared" si="12"/>
        <v>0.0019292158376287383</v>
      </c>
      <c r="G78" s="16">
        <f t="shared" si="13"/>
        <v>-0.09504132231404959</v>
      </c>
      <c r="H78" s="10">
        <f t="shared" si="14"/>
        <v>-184</v>
      </c>
      <c r="I78" s="27">
        <f t="shared" si="15"/>
        <v>0.0012945165965470176</v>
      </c>
      <c r="J78" s="149">
        <v>1799.565</v>
      </c>
      <c r="K78" s="150">
        <v>1775.642</v>
      </c>
      <c r="L78" s="151">
        <f t="shared" si="16"/>
        <v>-0.013293768216207806</v>
      </c>
      <c r="M78" s="152">
        <f t="shared" si="17"/>
        <v>-23.923000000000002</v>
      </c>
    </row>
    <row r="79" spans="1:13" ht="15">
      <c r="A79" s="1">
        <v>78</v>
      </c>
      <c r="B79" s="161" t="s">
        <v>170</v>
      </c>
      <c r="C79" s="80">
        <v>1739</v>
      </c>
      <c r="D79" s="119">
        <v>1477</v>
      </c>
      <c r="E79" s="119">
        <v>1469</v>
      </c>
      <c r="F79" s="30">
        <f t="shared" si="12"/>
        <v>0.0016175902200208999</v>
      </c>
      <c r="G79" s="16">
        <f t="shared" si="13"/>
        <v>-0.15526164462334674</v>
      </c>
      <c r="H79" s="10">
        <f t="shared" si="14"/>
        <v>-270</v>
      </c>
      <c r="I79" s="27">
        <f t="shared" si="15"/>
        <v>0.0018995623971070367</v>
      </c>
      <c r="J79" s="149">
        <v>1511.06</v>
      </c>
      <c r="K79" s="150">
        <v>1487.183</v>
      </c>
      <c r="L79" s="151">
        <f t="shared" si="16"/>
        <v>-0.01580149034452633</v>
      </c>
      <c r="M79" s="152">
        <f t="shared" si="17"/>
        <v>-23.876999999999953</v>
      </c>
    </row>
    <row r="80" spans="1:13" ht="15">
      <c r="A80" s="1">
        <v>79</v>
      </c>
      <c r="B80" s="161" t="s">
        <v>171</v>
      </c>
      <c r="C80" s="80">
        <v>2992</v>
      </c>
      <c r="D80" s="119">
        <v>2674</v>
      </c>
      <c r="E80" s="119">
        <v>2672</v>
      </c>
      <c r="F80" s="30">
        <f t="shared" si="12"/>
        <v>0.0029422743825022767</v>
      </c>
      <c r="G80" s="16">
        <f t="shared" si="13"/>
        <v>-0.10695187165775401</v>
      </c>
      <c r="H80" s="10">
        <f t="shared" si="14"/>
        <v>-320</v>
      </c>
      <c r="I80" s="27">
        <f t="shared" si="15"/>
        <v>0.0022513332113861177</v>
      </c>
      <c r="J80" s="149">
        <v>2743.692</v>
      </c>
      <c r="K80" s="150">
        <v>2712.52</v>
      </c>
      <c r="L80" s="151">
        <f t="shared" si="16"/>
        <v>-0.011361333560764119</v>
      </c>
      <c r="M80" s="152">
        <f t="shared" si="17"/>
        <v>-31.172000000000025</v>
      </c>
    </row>
    <row r="81" spans="1:13" ht="15">
      <c r="A81" s="1">
        <v>80</v>
      </c>
      <c r="B81" s="161" t="s">
        <v>172</v>
      </c>
      <c r="C81" s="80">
        <v>8153</v>
      </c>
      <c r="D81" s="119">
        <v>7103</v>
      </c>
      <c r="E81" s="119">
        <v>7042</v>
      </c>
      <c r="F81" s="30">
        <f t="shared" si="12"/>
        <v>0.007754302470651584</v>
      </c>
      <c r="G81" s="16">
        <f t="shared" si="13"/>
        <v>-0.13626885808904698</v>
      </c>
      <c r="H81" s="10">
        <f t="shared" si="14"/>
        <v>-1111</v>
      </c>
      <c r="I81" s="27">
        <f t="shared" si="15"/>
        <v>0.007816347493281178</v>
      </c>
      <c r="J81" s="149">
        <v>7278.967</v>
      </c>
      <c r="K81" s="150">
        <v>7228.342</v>
      </c>
      <c r="L81" s="151">
        <f t="shared" si="16"/>
        <v>-0.006954970396211441</v>
      </c>
      <c r="M81" s="152">
        <f t="shared" si="17"/>
        <v>-50.625</v>
      </c>
    </row>
    <row r="82" spans="1:13" ht="15.75" thickBot="1">
      <c r="A82" s="36">
        <v>81</v>
      </c>
      <c r="B82" s="162" t="s">
        <v>173</v>
      </c>
      <c r="C82" s="175">
        <v>6905</v>
      </c>
      <c r="D82" s="18">
        <v>5797</v>
      </c>
      <c r="E82" s="18">
        <v>5709</v>
      </c>
      <c r="F82" s="30">
        <f t="shared" si="12"/>
        <v>0.006286468731177207</v>
      </c>
      <c r="G82" s="16">
        <f t="shared" si="13"/>
        <v>-0.17320782041998553</v>
      </c>
      <c r="H82" s="10">
        <f t="shared" si="14"/>
        <v>-1196</v>
      </c>
      <c r="I82" s="27">
        <f t="shared" si="15"/>
        <v>0.008414357877555616</v>
      </c>
      <c r="J82" s="149">
        <v>5982.808</v>
      </c>
      <c r="K82" s="150">
        <v>5868.622</v>
      </c>
      <c r="L82" s="151">
        <f t="shared" si="16"/>
        <v>-0.01908568685473438</v>
      </c>
      <c r="M82" s="152">
        <f t="shared" si="17"/>
        <v>-114.1859999999997</v>
      </c>
    </row>
    <row r="83" spans="1:13" s="49" customFormat="1" ht="15.75" thickBot="1">
      <c r="A83" s="188" t="s">
        <v>174</v>
      </c>
      <c r="B83" s="189"/>
      <c r="C83" s="41">
        <f>SUM(C2:C82)</f>
        <v>1050279</v>
      </c>
      <c r="D83" s="41">
        <f>SUM(D2:D82)</f>
        <v>928454</v>
      </c>
      <c r="E83" s="41">
        <f>SUM(E2:E82)</f>
        <v>908141</v>
      </c>
      <c r="F83" s="101">
        <f>E83/$E$83</f>
        <v>1</v>
      </c>
      <c r="G83" s="102">
        <f>(E83-C83)/C83</f>
        <v>-0.13533356374829927</v>
      </c>
      <c r="H83" s="77">
        <f>E83-C83</f>
        <v>-142138</v>
      </c>
      <c r="I83" s="103">
        <f>H83/$H$83</f>
        <v>1</v>
      </c>
      <c r="J83" s="156">
        <v>931946.8</v>
      </c>
      <c r="K83" s="156">
        <v>911578.4</v>
      </c>
      <c r="L83" s="153">
        <f>(K83-J83)/J83</f>
        <v>-0.021855753997975017</v>
      </c>
      <c r="M83" s="154">
        <f>K83-J83</f>
        <v>-20368.400000000023</v>
      </c>
    </row>
    <row r="84" spans="3:13" ht="15">
      <c r="C84" s="3"/>
      <c r="D84" s="3"/>
      <c r="E84" s="3"/>
      <c r="I84" s="47"/>
      <c r="J84" s="48"/>
      <c r="K84" s="48"/>
      <c r="L84" s="47"/>
      <c r="M84" s="48"/>
    </row>
    <row r="86" ht="15">
      <c r="L86" s="155"/>
    </row>
  </sheetData>
  <sheetProtection/>
  <autoFilter ref="A1:M84">
    <sortState ref="A2:M86">
      <sortCondition sortBy="value" ref="A2:A86"/>
    </sortState>
  </autoFilter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T84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G15" sqref="G15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421875" style="0" customWidth="1"/>
  </cols>
  <sheetData>
    <row r="1" spans="1:13" ht="45.75" thickBot="1">
      <c r="A1" s="11" t="s">
        <v>92</v>
      </c>
      <c r="B1" s="11" t="s">
        <v>175</v>
      </c>
      <c r="C1" s="21">
        <v>41275</v>
      </c>
      <c r="D1" s="57">
        <v>41609</v>
      </c>
      <c r="E1" s="57">
        <v>41640</v>
      </c>
      <c r="F1" s="31" t="s">
        <v>282</v>
      </c>
      <c r="G1" s="39" t="s">
        <v>269</v>
      </c>
      <c r="H1" s="14" t="s">
        <v>270</v>
      </c>
      <c r="I1" s="31" t="s">
        <v>284</v>
      </c>
      <c r="J1" s="133" t="s">
        <v>266</v>
      </c>
      <c r="K1" s="55" t="s">
        <v>272</v>
      </c>
      <c r="L1" s="39" t="s">
        <v>273</v>
      </c>
      <c r="M1" s="31" t="s">
        <v>274</v>
      </c>
    </row>
    <row r="2" spans="1:20" ht="15">
      <c r="A2" s="20">
        <v>1</v>
      </c>
      <c r="B2" s="159" t="s">
        <v>93</v>
      </c>
      <c r="C2" s="78">
        <v>63515</v>
      </c>
      <c r="D2" s="78">
        <v>69073</v>
      </c>
      <c r="E2" s="78">
        <v>69360</v>
      </c>
      <c r="F2" s="29">
        <f aca="true" t="shared" si="0" ref="F2:F33">E2/$E$83</f>
        <v>0.024432230677455456</v>
      </c>
      <c r="G2" s="15">
        <f aca="true" t="shared" si="1" ref="G2:G33">(E2-C2)/C2</f>
        <v>0.0920255057860348</v>
      </c>
      <c r="H2" s="10">
        <f aca="true" t="shared" si="2" ref="H2:H33">E2-C2</f>
        <v>5845</v>
      </c>
      <c r="I2" s="33">
        <f aca="true" t="shared" si="3" ref="I2:I33">H2/$H$83</f>
        <v>0.034203488814376584</v>
      </c>
      <c r="J2" s="157">
        <v>68334.4</v>
      </c>
      <c r="K2" s="157">
        <v>68665.52</v>
      </c>
      <c r="L2" s="145">
        <f aca="true" t="shared" si="4" ref="L2:L33">(K2-J2)/J2</f>
        <v>0.004845582898218319</v>
      </c>
      <c r="M2" s="148">
        <f aca="true" t="shared" si="5" ref="M2:M33">K2-J2</f>
        <v>331.1200000000099</v>
      </c>
      <c r="P2" s="48"/>
      <c r="Q2" s="61"/>
      <c r="R2" s="48"/>
      <c r="S2" s="130"/>
      <c r="T2" s="61"/>
    </row>
    <row r="3" spans="1:20" ht="15">
      <c r="A3" s="1">
        <v>2</v>
      </c>
      <c r="B3" s="161" t="s">
        <v>94</v>
      </c>
      <c r="C3" s="40">
        <v>19229</v>
      </c>
      <c r="D3" s="40">
        <v>20329</v>
      </c>
      <c r="E3" s="40">
        <v>20452</v>
      </c>
      <c r="F3" s="30">
        <f t="shared" si="0"/>
        <v>0.007204267327210481</v>
      </c>
      <c r="G3" s="16">
        <f t="shared" si="1"/>
        <v>0.06360185137032608</v>
      </c>
      <c r="H3" s="10">
        <f t="shared" si="2"/>
        <v>1223</v>
      </c>
      <c r="I3" s="27">
        <f t="shared" si="3"/>
        <v>0.007156692355856726</v>
      </c>
      <c r="J3" s="166">
        <v>20229.44</v>
      </c>
      <c r="K3" s="166">
        <v>20306.78</v>
      </c>
      <c r="L3" s="151">
        <f t="shared" si="4"/>
        <v>0.003823140927282226</v>
      </c>
      <c r="M3" s="152">
        <f t="shared" si="5"/>
        <v>77.34000000000015</v>
      </c>
      <c r="P3" s="48"/>
      <c r="Q3" s="61"/>
      <c r="R3" s="48"/>
      <c r="S3" s="130"/>
      <c r="T3" s="61"/>
    </row>
    <row r="4" spans="1:20" ht="15">
      <c r="A4" s="1">
        <v>3</v>
      </c>
      <c r="B4" s="161" t="s">
        <v>95</v>
      </c>
      <c r="C4" s="40">
        <v>25937</v>
      </c>
      <c r="D4" s="40">
        <v>27166</v>
      </c>
      <c r="E4" s="40">
        <v>27351</v>
      </c>
      <c r="F4" s="30">
        <f t="shared" si="0"/>
        <v>0.009634457053908365</v>
      </c>
      <c r="G4" s="16">
        <f t="shared" si="1"/>
        <v>0.05451671357520145</v>
      </c>
      <c r="H4" s="10">
        <f t="shared" si="2"/>
        <v>1414</v>
      </c>
      <c r="I4" s="27">
        <f t="shared" si="3"/>
        <v>0.008274376934735412</v>
      </c>
      <c r="J4" s="166">
        <v>26816.4</v>
      </c>
      <c r="K4" s="166">
        <v>26864.18</v>
      </c>
      <c r="L4" s="151">
        <f t="shared" si="4"/>
        <v>0.0017817454990229425</v>
      </c>
      <c r="M4" s="152">
        <f t="shared" si="5"/>
        <v>47.779999999998836</v>
      </c>
      <c r="P4" s="48"/>
      <c r="Q4" s="61"/>
      <c r="R4" s="48"/>
      <c r="S4" s="130"/>
      <c r="T4" s="61"/>
    </row>
    <row r="5" spans="1:20" ht="15">
      <c r="A5" s="1">
        <v>4</v>
      </c>
      <c r="B5" s="161" t="s">
        <v>96</v>
      </c>
      <c r="C5" s="40">
        <v>16194</v>
      </c>
      <c r="D5" s="40">
        <v>16368</v>
      </c>
      <c r="E5" s="40">
        <v>16701</v>
      </c>
      <c r="F5" s="30">
        <f t="shared" si="0"/>
        <v>0.0058829683469461295</v>
      </c>
      <c r="G5" s="16">
        <f t="shared" si="1"/>
        <v>0.03130789181178214</v>
      </c>
      <c r="H5" s="10">
        <f t="shared" si="2"/>
        <v>507</v>
      </c>
      <c r="I5" s="27">
        <f t="shared" si="3"/>
        <v>0.0029668381229921176</v>
      </c>
      <c r="J5" s="166">
        <v>16291.55</v>
      </c>
      <c r="K5" s="166">
        <v>16404.74</v>
      </c>
      <c r="L5" s="151">
        <f t="shared" si="4"/>
        <v>0.00694777353904339</v>
      </c>
      <c r="M5" s="152">
        <f t="shared" si="5"/>
        <v>113.19000000000233</v>
      </c>
      <c r="P5" s="48"/>
      <c r="Q5" s="61"/>
      <c r="R5" s="48"/>
      <c r="S5" s="130"/>
      <c r="T5" s="61"/>
    </row>
    <row r="6" spans="1:20" ht="15">
      <c r="A6" s="1">
        <v>5</v>
      </c>
      <c r="B6" s="161" t="s">
        <v>97</v>
      </c>
      <c r="C6" s="40">
        <v>15983</v>
      </c>
      <c r="D6" s="40">
        <v>17269</v>
      </c>
      <c r="E6" s="40">
        <v>17291</v>
      </c>
      <c r="F6" s="30">
        <f t="shared" si="0"/>
        <v>0.00609079729878723</v>
      </c>
      <c r="G6" s="16">
        <f t="shared" si="1"/>
        <v>0.08183695176124632</v>
      </c>
      <c r="H6" s="10">
        <f t="shared" si="2"/>
        <v>1308</v>
      </c>
      <c r="I6" s="27">
        <f t="shared" si="3"/>
        <v>0.007654091252216351</v>
      </c>
      <c r="J6" s="166">
        <v>16173.8</v>
      </c>
      <c r="K6" s="166">
        <v>17148.99</v>
      </c>
      <c r="L6" s="151">
        <f t="shared" si="4"/>
        <v>0.06029442678900459</v>
      </c>
      <c r="M6" s="152">
        <f t="shared" si="5"/>
        <v>975.1900000000023</v>
      </c>
      <c r="P6" s="48"/>
      <c r="Q6" s="61"/>
      <c r="R6" s="48"/>
      <c r="S6" s="130"/>
      <c r="T6" s="61"/>
    </row>
    <row r="7" spans="1:20" ht="15">
      <c r="A7" s="1">
        <v>6</v>
      </c>
      <c r="B7" s="160" t="s">
        <v>98</v>
      </c>
      <c r="C7" s="40">
        <v>380547</v>
      </c>
      <c r="D7" s="40">
        <v>385633</v>
      </c>
      <c r="E7" s="40">
        <v>386718</v>
      </c>
      <c r="F7" s="30">
        <f t="shared" si="0"/>
        <v>0.1362223671154011</v>
      </c>
      <c r="G7" s="16">
        <f t="shared" si="1"/>
        <v>0.01621613099039015</v>
      </c>
      <c r="H7" s="10">
        <f t="shared" si="2"/>
        <v>6171</v>
      </c>
      <c r="I7" s="27">
        <f t="shared" si="3"/>
        <v>0.036111159875708794</v>
      </c>
      <c r="J7" s="158">
        <v>380422.7</v>
      </c>
      <c r="K7" s="158">
        <v>380868.8</v>
      </c>
      <c r="L7" s="147">
        <f t="shared" si="4"/>
        <v>0.001172642957425981</v>
      </c>
      <c r="M7" s="148">
        <f t="shared" si="5"/>
        <v>446.0999999999767</v>
      </c>
      <c r="P7" s="48"/>
      <c r="Q7" s="61"/>
      <c r="R7" s="48"/>
      <c r="S7" s="130"/>
      <c r="T7" s="61"/>
    </row>
    <row r="8" spans="1:20" ht="15">
      <c r="A8" s="1">
        <v>7</v>
      </c>
      <c r="B8" s="160" t="s">
        <v>99</v>
      </c>
      <c r="C8" s="40">
        <v>59828</v>
      </c>
      <c r="D8" s="40">
        <v>64585</v>
      </c>
      <c r="E8" s="40">
        <v>64808</v>
      </c>
      <c r="F8" s="30">
        <f t="shared" si="0"/>
        <v>0.022828777476132253</v>
      </c>
      <c r="G8" s="16">
        <f t="shared" si="1"/>
        <v>0.0832386173697934</v>
      </c>
      <c r="H8" s="10">
        <f t="shared" si="2"/>
        <v>4980</v>
      </c>
      <c r="I8" s="27">
        <f t="shared" si="3"/>
        <v>0.029141723574952164</v>
      </c>
      <c r="J8" s="158">
        <v>63871.51</v>
      </c>
      <c r="K8" s="158">
        <v>64096.34</v>
      </c>
      <c r="L8" s="147">
        <f t="shared" si="4"/>
        <v>0.0035200357718174263</v>
      </c>
      <c r="M8" s="148">
        <f t="shared" si="5"/>
        <v>224.82999999999447</v>
      </c>
      <c r="P8" s="48"/>
      <c r="Q8" s="61"/>
      <c r="R8" s="48"/>
      <c r="S8" s="130"/>
      <c r="T8" s="61"/>
    </row>
    <row r="9" spans="1:20" ht="15">
      <c r="A9" s="1">
        <v>8</v>
      </c>
      <c r="B9" s="161" t="s">
        <v>100</v>
      </c>
      <c r="C9" s="40">
        <v>8971</v>
      </c>
      <c r="D9" s="40">
        <v>9374</v>
      </c>
      <c r="E9" s="40">
        <v>9410</v>
      </c>
      <c r="F9" s="30">
        <f t="shared" si="0"/>
        <v>0.0033146956556351762</v>
      </c>
      <c r="G9" s="16">
        <f t="shared" si="1"/>
        <v>0.04893545870025638</v>
      </c>
      <c r="H9" s="10">
        <f t="shared" si="2"/>
        <v>439</v>
      </c>
      <c r="I9" s="27">
        <f t="shared" si="3"/>
        <v>0.0025689190059044174</v>
      </c>
      <c r="J9" s="166">
        <v>9121.733</v>
      </c>
      <c r="K9" s="166">
        <v>9336.514</v>
      </c>
      <c r="L9" s="151">
        <f t="shared" si="4"/>
        <v>0.02354607397519737</v>
      </c>
      <c r="M9" s="152">
        <f t="shared" si="5"/>
        <v>214.78099999999904</v>
      </c>
      <c r="P9" s="48"/>
      <c r="Q9" s="61"/>
      <c r="R9" s="48"/>
      <c r="S9" s="130"/>
      <c r="T9" s="61"/>
    </row>
    <row r="10" spans="1:20" ht="15">
      <c r="A10" s="1">
        <v>9</v>
      </c>
      <c r="B10" s="161" t="s">
        <v>101</v>
      </c>
      <c r="C10" s="40">
        <v>33894</v>
      </c>
      <c r="D10" s="40">
        <v>35590</v>
      </c>
      <c r="E10" s="40">
        <v>35672</v>
      </c>
      <c r="F10" s="30">
        <f t="shared" si="0"/>
        <v>0.012565549779789374</v>
      </c>
      <c r="G10" s="16">
        <f t="shared" si="1"/>
        <v>0.05245766212308963</v>
      </c>
      <c r="H10" s="10">
        <f t="shared" si="2"/>
        <v>1778</v>
      </c>
      <c r="I10" s="27">
        <f t="shared" si="3"/>
        <v>0.010404414561498985</v>
      </c>
      <c r="J10" s="166">
        <v>34939.77</v>
      </c>
      <c r="K10" s="166">
        <v>35178.62</v>
      </c>
      <c r="L10" s="151">
        <f t="shared" si="4"/>
        <v>0.006836049579032885</v>
      </c>
      <c r="M10" s="152">
        <f t="shared" si="5"/>
        <v>238.85000000000582</v>
      </c>
      <c r="P10" s="48"/>
      <c r="Q10" s="61"/>
      <c r="R10" s="48"/>
      <c r="S10" s="130"/>
      <c r="T10" s="61"/>
    </row>
    <row r="11" spans="1:20" ht="15">
      <c r="A11" s="1">
        <v>10</v>
      </c>
      <c r="B11" s="161" t="s">
        <v>102</v>
      </c>
      <c r="C11" s="40">
        <v>47092</v>
      </c>
      <c r="D11" s="40">
        <v>48324</v>
      </c>
      <c r="E11" s="40">
        <v>48469</v>
      </c>
      <c r="F11" s="30">
        <f t="shared" si="0"/>
        <v>0.017073324519976764</v>
      </c>
      <c r="G11" s="16">
        <f t="shared" si="1"/>
        <v>0.029240635352076785</v>
      </c>
      <c r="H11" s="10">
        <f t="shared" si="2"/>
        <v>1377</v>
      </c>
      <c r="I11" s="27">
        <f t="shared" si="3"/>
        <v>0.00805786212102593</v>
      </c>
      <c r="J11" s="166">
        <v>47391.25</v>
      </c>
      <c r="K11" s="166">
        <v>47939.17</v>
      </c>
      <c r="L11" s="151">
        <f t="shared" si="4"/>
        <v>0.01156162793764668</v>
      </c>
      <c r="M11" s="152">
        <f t="shared" si="5"/>
        <v>547.9199999999983</v>
      </c>
      <c r="P11" s="48"/>
      <c r="Q11" s="61"/>
      <c r="R11" s="48"/>
      <c r="S11" s="130"/>
      <c r="T11" s="61"/>
    </row>
    <row r="12" spans="1:20" ht="15">
      <c r="A12" s="1">
        <v>11</v>
      </c>
      <c r="B12" s="161" t="s">
        <v>103</v>
      </c>
      <c r="C12" s="40">
        <v>8293</v>
      </c>
      <c r="D12" s="40">
        <v>9270</v>
      </c>
      <c r="E12" s="40">
        <v>9321</v>
      </c>
      <c r="F12" s="30">
        <f t="shared" si="0"/>
        <v>0.0032833451866286375</v>
      </c>
      <c r="G12" s="16">
        <f t="shared" si="1"/>
        <v>0.12395996623658508</v>
      </c>
      <c r="H12" s="10">
        <f t="shared" si="2"/>
        <v>1028</v>
      </c>
      <c r="I12" s="27">
        <f t="shared" si="3"/>
        <v>0.006015600770090526</v>
      </c>
      <c r="J12" s="166">
        <v>8705.725</v>
      </c>
      <c r="K12" s="166">
        <v>9186.852</v>
      </c>
      <c r="L12" s="151">
        <f t="shared" si="4"/>
        <v>0.05526558672597634</v>
      </c>
      <c r="M12" s="152">
        <f t="shared" si="5"/>
        <v>481.1270000000004</v>
      </c>
      <c r="P12" s="48"/>
      <c r="Q12" s="61"/>
      <c r="R12" s="48"/>
      <c r="S12" s="130"/>
      <c r="T12" s="61"/>
    </row>
    <row r="13" spans="1:20" ht="15">
      <c r="A13" s="1">
        <v>12</v>
      </c>
      <c r="B13" s="161" t="s">
        <v>104</v>
      </c>
      <c r="C13" s="40">
        <v>11045</v>
      </c>
      <c r="D13" s="40">
        <v>12784</v>
      </c>
      <c r="E13" s="40">
        <v>12980</v>
      </c>
      <c r="F13" s="30">
        <f t="shared" si="0"/>
        <v>0.004572236940504207</v>
      </c>
      <c r="G13" s="16">
        <f t="shared" si="1"/>
        <v>0.1751923947487551</v>
      </c>
      <c r="H13" s="10">
        <f t="shared" si="2"/>
        <v>1935</v>
      </c>
      <c r="I13" s="27">
        <f t="shared" si="3"/>
        <v>0.011323139581833822</v>
      </c>
      <c r="J13" s="166">
        <v>12589.92</v>
      </c>
      <c r="K13" s="166">
        <v>12679.31</v>
      </c>
      <c r="L13" s="151">
        <f t="shared" si="4"/>
        <v>0.007100124544079662</v>
      </c>
      <c r="M13" s="152">
        <f t="shared" si="5"/>
        <v>89.38999999999942</v>
      </c>
      <c r="P13" s="48"/>
      <c r="Q13" s="61"/>
      <c r="R13" s="48"/>
      <c r="S13" s="130"/>
      <c r="T13" s="61"/>
    </row>
    <row r="14" spans="1:20" ht="15">
      <c r="A14" s="1">
        <v>13</v>
      </c>
      <c r="B14" s="161" t="s">
        <v>105</v>
      </c>
      <c r="C14" s="40">
        <v>13268</v>
      </c>
      <c r="D14" s="40">
        <v>14145</v>
      </c>
      <c r="E14" s="40">
        <v>14380</v>
      </c>
      <c r="F14" s="30">
        <f t="shared" si="0"/>
        <v>0.005065390385550886</v>
      </c>
      <c r="G14" s="16">
        <f t="shared" si="1"/>
        <v>0.08381067229424179</v>
      </c>
      <c r="H14" s="10">
        <f t="shared" si="2"/>
        <v>1112</v>
      </c>
      <c r="I14" s="27">
        <f t="shared" si="3"/>
        <v>0.006507147914728274</v>
      </c>
      <c r="J14" s="166">
        <v>13724.59</v>
      </c>
      <c r="K14" s="166">
        <v>13958.35</v>
      </c>
      <c r="L14" s="151">
        <f t="shared" si="4"/>
        <v>0.017032202783471142</v>
      </c>
      <c r="M14" s="152">
        <f t="shared" si="5"/>
        <v>233.76000000000022</v>
      </c>
      <c r="P14" s="48"/>
      <c r="Q14" s="61"/>
      <c r="R14" s="48"/>
      <c r="S14" s="130"/>
      <c r="T14" s="61"/>
    </row>
    <row r="15" spans="1:20" ht="15">
      <c r="A15" s="1">
        <v>14</v>
      </c>
      <c r="B15" s="161" t="s">
        <v>106</v>
      </c>
      <c r="C15" s="40">
        <v>12549</v>
      </c>
      <c r="D15" s="40">
        <v>14760</v>
      </c>
      <c r="E15" s="40">
        <v>15036</v>
      </c>
      <c r="F15" s="30">
        <f t="shared" si="0"/>
        <v>0.005296467999801329</v>
      </c>
      <c r="G15" s="16">
        <f t="shared" si="1"/>
        <v>0.19818312216112838</v>
      </c>
      <c r="H15" s="10">
        <f t="shared" si="2"/>
        <v>2487</v>
      </c>
      <c r="I15" s="27">
        <f t="shared" si="3"/>
        <v>0.014553306532310448</v>
      </c>
      <c r="J15" s="166">
        <v>14725.26</v>
      </c>
      <c r="K15" s="166">
        <v>14819.88</v>
      </c>
      <c r="L15" s="151">
        <f t="shared" si="4"/>
        <v>0.006425692992857102</v>
      </c>
      <c r="M15" s="152">
        <f t="shared" si="5"/>
        <v>94.61999999999898</v>
      </c>
      <c r="P15" s="48"/>
      <c r="Q15" s="61"/>
      <c r="R15" s="48"/>
      <c r="S15" s="130"/>
      <c r="T15" s="61"/>
    </row>
    <row r="16" spans="1:20" ht="15">
      <c r="A16" s="1">
        <v>15</v>
      </c>
      <c r="B16" s="161" t="s">
        <v>107</v>
      </c>
      <c r="C16" s="40">
        <v>11454</v>
      </c>
      <c r="D16" s="40">
        <v>12192</v>
      </c>
      <c r="E16" s="40">
        <v>12203</v>
      </c>
      <c r="F16" s="30">
        <f t="shared" si="0"/>
        <v>0.0042985367785033</v>
      </c>
      <c r="G16" s="16">
        <f t="shared" si="1"/>
        <v>0.06539200279378383</v>
      </c>
      <c r="H16" s="10">
        <f t="shared" si="2"/>
        <v>749</v>
      </c>
      <c r="I16" s="27">
        <f t="shared" si="3"/>
        <v>0.00438296203968658</v>
      </c>
      <c r="J16" s="166">
        <v>11967.71</v>
      </c>
      <c r="K16" s="166">
        <v>12107.6</v>
      </c>
      <c r="L16" s="151">
        <f t="shared" si="4"/>
        <v>0.011688953024430007</v>
      </c>
      <c r="M16" s="152">
        <f t="shared" si="5"/>
        <v>139.89000000000124</v>
      </c>
      <c r="P16" s="48"/>
      <c r="Q16" s="61"/>
      <c r="R16" s="48"/>
      <c r="S16" s="130"/>
      <c r="T16" s="61"/>
    </row>
    <row r="17" spans="1:13" ht="15">
      <c r="A17" s="1">
        <v>16</v>
      </c>
      <c r="B17" s="160" t="s">
        <v>108</v>
      </c>
      <c r="C17" s="40">
        <v>69405</v>
      </c>
      <c r="D17" s="40">
        <v>74849</v>
      </c>
      <c r="E17" s="40">
        <v>75152</v>
      </c>
      <c r="F17" s="30">
        <f t="shared" si="0"/>
        <v>0.026472476930105713</v>
      </c>
      <c r="G17" s="16">
        <f t="shared" si="1"/>
        <v>0.08280383257690369</v>
      </c>
      <c r="H17" s="10">
        <f t="shared" si="2"/>
        <v>5747</v>
      </c>
      <c r="I17" s="27">
        <f t="shared" si="3"/>
        <v>0.033630017145632546</v>
      </c>
      <c r="J17" s="181">
        <v>73686.2</v>
      </c>
      <c r="K17" s="178">
        <v>74145.13</v>
      </c>
      <c r="L17" s="147">
        <f t="shared" si="4"/>
        <v>0.006228167553761866</v>
      </c>
      <c r="M17" s="148">
        <f t="shared" si="5"/>
        <v>458.93000000000757</v>
      </c>
    </row>
    <row r="18" spans="1:13" ht="15">
      <c r="A18" s="1">
        <v>17</v>
      </c>
      <c r="B18" s="161" t="s">
        <v>109</v>
      </c>
      <c r="C18" s="40">
        <v>21704</v>
      </c>
      <c r="D18" s="40">
        <v>22992</v>
      </c>
      <c r="E18" s="40">
        <v>22996</v>
      </c>
      <c r="F18" s="30">
        <f t="shared" si="0"/>
        <v>0.008100397587352447</v>
      </c>
      <c r="G18" s="16">
        <f t="shared" si="1"/>
        <v>0.05952819756726871</v>
      </c>
      <c r="H18" s="10">
        <f t="shared" si="2"/>
        <v>1292</v>
      </c>
      <c r="I18" s="27">
        <f t="shared" si="3"/>
        <v>0.007560463224666304</v>
      </c>
      <c r="J18" s="163">
        <v>22642.8</v>
      </c>
      <c r="K18" s="150">
        <v>22741</v>
      </c>
      <c r="L18" s="151">
        <f t="shared" si="4"/>
        <v>0.00433691946225735</v>
      </c>
      <c r="M18" s="152">
        <f t="shared" si="5"/>
        <v>98.20000000000073</v>
      </c>
    </row>
    <row r="19" spans="1:13" ht="15">
      <c r="A19" s="1">
        <v>18</v>
      </c>
      <c r="B19" s="161" t="s">
        <v>110</v>
      </c>
      <c r="C19" s="40">
        <v>9065</v>
      </c>
      <c r="D19" s="40">
        <v>9780</v>
      </c>
      <c r="E19" s="40">
        <v>9784</v>
      </c>
      <c r="F19" s="30">
        <f t="shared" si="0"/>
        <v>0.003446438075954789</v>
      </c>
      <c r="G19" s="16">
        <f t="shared" si="1"/>
        <v>0.07931605074462217</v>
      </c>
      <c r="H19" s="10">
        <f t="shared" si="2"/>
        <v>719</v>
      </c>
      <c r="I19" s="27">
        <f t="shared" si="3"/>
        <v>0.004207409488030242</v>
      </c>
      <c r="J19" s="163">
        <v>9462.04</v>
      </c>
      <c r="K19" s="150">
        <v>9649.053</v>
      </c>
      <c r="L19" s="151">
        <f t="shared" si="4"/>
        <v>0.01976455394396969</v>
      </c>
      <c r="M19" s="152">
        <f t="shared" si="5"/>
        <v>187.012999999999</v>
      </c>
    </row>
    <row r="20" spans="1:13" ht="15">
      <c r="A20" s="1">
        <v>19</v>
      </c>
      <c r="B20" s="161" t="s">
        <v>111</v>
      </c>
      <c r="C20" s="40">
        <v>18892</v>
      </c>
      <c r="D20" s="40">
        <v>20155</v>
      </c>
      <c r="E20" s="40">
        <v>20222</v>
      </c>
      <c r="F20" s="30">
        <f t="shared" si="0"/>
        <v>0.007123249261238526</v>
      </c>
      <c r="G20" s="16">
        <f t="shared" si="1"/>
        <v>0.07040016938386619</v>
      </c>
      <c r="H20" s="10">
        <f t="shared" si="2"/>
        <v>1330</v>
      </c>
      <c r="I20" s="27">
        <f t="shared" si="3"/>
        <v>0.007782829790097666</v>
      </c>
      <c r="J20" s="163">
        <v>19678.02</v>
      </c>
      <c r="K20" s="150">
        <v>19782.01</v>
      </c>
      <c r="L20" s="151">
        <f t="shared" si="4"/>
        <v>0.00528457639538927</v>
      </c>
      <c r="M20" s="152">
        <f t="shared" si="5"/>
        <v>103.98999999999796</v>
      </c>
    </row>
    <row r="21" spans="1:13" ht="15">
      <c r="A21" s="1">
        <v>20</v>
      </c>
      <c r="B21" s="161" t="s">
        <v>112</v>
      </c>
      <c r="C21" s="40">
        <v>32420</v>
      </c>
      <c r="D21" s="40">
        <v>33943</v>
      </c>
      <c r="E21" s="40">
        <v>34188</v>
      </c>
      <c r="F21" s="30">
        <f t="shared" si="0"/>
        <v>0.012042807128039896</v>
      </c>
      <c r="G21" s="16">
        <f t="shared" si="1"/>
        <v>0.054534238124614436</v>
      </c>
      <c r="H21" s="10">
        <f t="shared" si="2"/>
        <v>1768</v>
      </c>
      <c r="I21" s="27">
        <f t="shared" si="3"/>
        <v>0.010345897044280206</v>
      </c>
      <c r="J21" s="163">
        <v>33461.46</v>
      </c>
      <c r="K21" s="150">
        <v>33643.36</v>
      </c>
      <c r="L21" s="151">
        <f t="shared" si="4"/>
        <v>0.005436104700751296</v>
      </c>
      <c r="M21" s="152">
        <f t="shared" si="5"/>
        <v>181.90000000000146</v>
      </c>
    </row>
    <row r="22" spans="1:13" ht="15">
      <c r="A22" s="1">
        <v>21</v>
      </c>
      <c r="B22" s="160" t="s">
        <v>113</v>
      </c>
      <c r="C22" s="40">
        <v>54004</v>
      </c>
      <c r="D22" s="40">
        <v>57220</v>
      </c>
      <c r="E22" s="40">
        <v>57684</v>
      </c>
      <c r="F22" s="30">
        <f t="shared" si="0"/>
        <v>0.020319330945766153</v>
      </c>
      <c r="G22" s="16">
        <f t="shared" si="1"/>
        <v>0.06814310051107325</v>
      </c>
      <c r="H22" s="10">
        <f t="shared" si="2"/>
        <v>3680</v>
      </c>
      <c r="I22" s="27">
        <f t="shared" si="3"/>
        <v>0.021534446336510835</v>
      </c>
      <c r="J22" s="181">
        <v>56369.4</v>
      </c>
      <c r="K22" s="178">
        <v>56728.71</v>
      </c>
      <c r="L22" s="147">
        <f t="shared" si="4"/>
        <v>0.0063742030250454615</v>
      </c>
      <c r="M22" s="148">
        <f t="shared" si="5"/>
        <v>359.3099999999977</v>
      </c>
    </row>
    <row r="23" spans="1:13" ht="15">
      <c r="A23" s="1">
        <v>22</v>
      </c>
      <c r="B23" s="161" t="s">
        <v>114</v>
      </c>
      <c r="C23" s="40">
        <v>18822</v>
      </c>
      <c r="D23" s="40">
        <v>19834</v>
      </c>
      <c r="E23" s="40">
        <v>19903</v>
      </c>
      <c r="F23" s="30">
        <f t="shared" si="0"/>
        <v>0.007010880726260034</v>
      </c>
      <c r="G23" s="16">
        <f t="shared" si="1"/>
        <v>0.05743279141430241</v>
      </c>
      <c r="H23" s="10">
        <f t="shared" si="2"/>
        <v>1081</v>
      </c>
      <c r="I23" s="27">
        <f t="shared" si="3"/>
        <v>0.006325743611350057</v>
      </c>
      <c r="J23" s="163">
        <v>19519.22</v>
      </c>
      <c r="K23" s="150">
        <v>19641.59</v>
      </c>
      <c r="L23" s="151">
        <f t="shared" si="4"/>
        <v>0.006269205429315259</v>
      </c>
      <c r="M23" s="152">
        <f t="shared" si="5"/>
        <v>122.36999999999898</v>
      </c>
    </row>
    <row r="24" spans="1:13" ht="15">
      <c r="A24" s="1">
        <v>23</v>
      </c>
      <c r="B24" s="161" t="s">
        <v>115</v>
      </c>
      <c r="C24" s="40">
        <v>25533</v>
      </c>
      <c r="D24" s="40">
        <v>26287</v>
      </c>
      <c r="E24" s="40">
        <v>26361</v>
      </c>
      <c r="F24" s="30">
        <f t="shared" si="0"/>
        <v>0.009285727117768212</v>
      </c>
      <c r="G24" s="16">
        <f t="shared" si="1"/>
        <v>0.032428621783574196</v>
      </c>
      <c r="H24" s="10">
        <f t="shared" si="2"/>
        <v>828</v>
      </c>
      <c r="I24" s="27">
        <f t="shared" si="3"/>
        <v>0.004845250425714938</v>
      </c>
      <c r="J24" s="163">
        <v>25813.16</v>
      </c>
      <c r="K24" s="150">
        <v>25927.07</v>
      </c>
      <c r="L24" s="151">
        <f t="shared" si="4"/>
        <v>0.0044128653756455955</v>
      </c>
      <c r="M24" s="152">
        <f t="shared" si="5"/>
        <v>113.90999999999985</v>
      </c>
    </row>
    <row r="25" spans="1:13" ht="15">
      <c r="A25" s="1">
        <v>24</v>
      </c>
      <c r="B25" s="161" t="s">
        <v>116</v>
      </c>
      <c r="C25" s="40">
        <v>12694</v>
      </c>
      <c r="D25" s="40">
        <v>13221</v>
      </c>
      <c r="E25" s="40">
        <v>13331</v>
      </c>
      <c r="F25" s="30">
        <f t="shared" si="0"/>
        <v>0.004695877554226624</v>
      </c>
      <c r="G25" s="16">
        <f t="shared" si="1"/>
        <v>0.05018118796281708</v>
      </c>
      <c r="H25" s="10">
        <f t="shared" si="2"/>
        <v>637</v>
      </c>
      <c r="I25" s="27">
        <f t="shared" si="3"/>
        <v>0.0037275658468362504</v>
      </c>
      <c r="J25" s="163">
        <v>13025.35</v>
      </c>
      <c r="K25" s="150">
        <v>13064.17</v>
      </c>
      <c r="L25" s="151">
        <f t="shared" si="4"/>
        <v>0.002980342178904959</v>
      </c>
      <c r="M25" s="152">
        <f t="shared" si="5"/>
        <v>38.81999999999971</v>
      </c>
    </row>
    <row r="26" spans="1:13" ht="15">
      <c r="A26" s="1">
        <v>25</v>
      </c>
      <c r="B26" s="161" t="s">
        <v>117</v>
      </c>
      <c r="C26" s="40">
        <v>37260</v>
      </c>
      <c r="D26" s="40">
        <v>38465</v>
      </c>
      <c r="E26" s="40">
        <v>38837</v>
      </c>
      <c r="F26" s="30">
        <f t="shared" si="0"/>
        <v>0.013680428818055616</v>
      </c>
      <c r="G26" s="16">
        <f t="shared" si="1"/>
        <v>0.04232420826623725</v>
      </c>
      <c r="H26" s="10">
        <f t="shared" si="2"/>
        <v>1577</v>
      </c>
      <c r="I26" s="27">
        <f t="shared" si="3"/>
        <v>0.009228212465401517</v>
      </c>
      <c r="J26" s="163">
        <v>38049.09</v>
      </c>
      <c r="K26" s="150">
        <v>38290.35</v>
      </c>
      <c r="L26" s="151">
        <f t="shared" si="4"/>
        <v>0.006340756112695522</v>
      </c>
      <c r="M26" s="152">
        <f t="shared" si="5"/>
        <v>241.26000000000204</v>
      </c>
    </row>
    <row r="27" spans="1:13" ht="15">
      <c r="A27" s="1">
        <v>26</v>
      </c>
      <c r="B27" s="161" t="s">
        <v>118</v>
      </c>
      <c r="C27" s="40">
        <v>36490</v>
      </c>
      <c r="D27" s="40">
        <v>38278</v>
      </c>
      <c r="E27" s="40">
        <v>38423</v>
      </c>
      <c r="F27" s="30">
        <f t="shared" si="0"/>
        <v>0.013534596299306098</v>
      </c>
      <c r="G27" s="16">
        <f t="shared" si="1"/>
        <v>0.05297341737462318</v>
      </c>
      <c r="H27" s="10">
        <f t="shared" si="2"/>
        <v>1933</v>
      </c>
      <c r="I27" s="27">
        <f t="shared" si="3"/>
        <v>0.011311436078390066</v>
      </c>
      <c r="J27" s="163">
        <v>37670.08</v>
      </c>
      <c r="K27" s="150">
        <v>37812.36</v>
      </c>
      <c r="L27" s="151">
        <f t="shared" si="4"/>
        <v>0.0037770028627493978</v>
      </c>
      <c r="M27" s="152">
        <f t="shared" si="5"/>
        <v>142.27999999999884</v>
      </c>
    </row>
    <row r="28" spans="1:13" ht="15">
      <c r="A28" s="1">
        <v>27</v>
      </c>
      <c r="B28" s="160" t="s">
        <v>119</v>
      </c>
      <c r="C28" s="40">
        <v>42711</v>
      </c>
      <c r="D28" s="40">
        <v>46127</v>
      </c>
      <c r="E28" s="40">
        <v>46812</v>
      </c>
      <c r="F28" s="30">
        <f t="shared" si="0"/>
        <v>0.016489642192517945</v>
      </c>
      <c r="G28" s="16">
        <f t="shared" si="1"/>
        <v>0.09601741940015453</v>
      </c>
      <c r="H28" s="10">
        <f t="shared" si="2"/>
        <v>4101</v>
      </c>
      <c r="I28" s="27">
        <f t="shared" si="3"/>
        <v>0.02399803381142145</v>
      </c>
      <c r="J28" s="181">
        <v>45841.44</v>
      </c>
      <c r="K28" s="178">
        <v>46463.83</v>
      </c>
      <c r="L28" s="147">
        <f t="shared" si="4"/>
        <v>0.013577016777832445</v>
      </c>
      <c r="M28" s="148">
        <f t="shared" si="5"/>
        <v>622.3899999999994</v>
      </c>
    </row>
    <row r="29" spans="1:13" ht="15">
      <c r="A29" s="1">
        <v>28</v>
      </c>
      <c r="B29" s="161" t="s">
        <v>120</v>
      </c>
      <c r="C29" s="40">
        <v>16627</v>
      </c>
      <c r="D29" s="40">
        <v>17949</v>
      </c>
      <c r="E29" s="40">
        <v>17986</v>
      </c>
      <c r="F29" s="30">
        <f t="shared" si="0"/>
        <v>0.006335612759006831</v>
      </c>
      <c r="G29" s="16">
        <f t="shared" si="1"/>
        <v>0.08173452817706141</v>
      </c>
      <c r="H29" s="10">
        <f t="shared" si="2"/>
        <v>1359</v>
      </c>
      <c r="I29" s="27">
        <f t="shared" si="3"/>
        <v>0.007952530590032127</v>
      </c>
      <c r="J29" s="163">
        <v>17295.25</v>
      </c>
      <c r="K29" s="150">
        <v>17490.94</v>
      </c>
      <c r="L29" s="151">
        <f t="shared" si="4"/>
        <v>0.011314667321952484</v>
      </c>
      <c r="M29" s="152">
        <f t="shared" si="5"/>
        <v>195.6899999999987</v>
      </c>
    </row>
    <row r="30" spans="1:13" ht="15">
      <c r="A30" s="1">
        <v>29</v>
      </c>
      <c r="B30" s="161" t="s">
        <v>121</v>
      </c>
      <c r="C30" s="40">
        <v>6927</v>
      </c>
      <c r="D30" s="40">
        <v>7258</v>
      </c>
      <c r="E30" s="40">
        <v>7371</v>
      </c>
      <c r="F30" s="30">
        <f t="shared" si="0"/>
        <v>0.0025964528881707635</v>
      </c>
      <c r="G30" s="16">
        <f t="shared" si="1"/>
        <v>0.06409701169337376</v>
      </c>
      <c r="H30" s="10">
        <f t="shared" si="2"/>
        <v>444</v>
      </c>
      <c r="I30" s="27">
        <f t="shared" si="3"/>
        <v>0.0025981777645138074</v>
      </c>
      <c r="J30" s="163">
        <v>7175.357</v>
      </c>
      <c r="K30" s="150">
        <v>7217.852</v>
      </c>
      <c r="L30" s="151">
        <f t="shared" si="4"/>
        <v>0.005922353410429598</v>
      </c>
      <c r="M30" s="152">
        <f t="shared" si="5"/>
        <v>42.49499999999989</v>
      </c>
    </row>
    <row r="31" spans="1:13" ht="15">
      <c r="A31" s="1">
        <v>30</v>
      </c>
      <c r="B31" s="161" t="s">
        <v>122</v>
      </c>
      <c r="C31" s="40">
        <v>15008</v>
      </c>
      <c r="D31" s="40">
        <v>17513</v>
      </c>
      <c r="E31" s="40">
        <v>17882</v>
      </c>
      <c r="F31" s="30">
        <f t="shared" si="0"/>
        <v>0.0062989785030890776</v>
      </c>
      <c r="G31" s="16">
        <f t="shared" si="1"/>
        <v>0.19149786780383796</v>
      </c>
      <c r="H31" s="10">
        <f t="shared" si="2"/>
        <v>2874</v>
      </c>
      <c r="I31" s="27">
        <f t="shared" si="3"/>
        <v>0.016817934448677213</v>
      </c>
      <c r="J31" s="163">
        <v>16920.56</v>
      </c>
      <c r="K31" s="150">
        <v>17221.9</v>
      </c>
      <c r="L31" s="151">
        <f t="shared" si="4"/>
        <v>0.01780910324480987</v>
      </c>
      <c r="M31" s="152">
        <f t="shared" si="5"/>
        <v>301.34000000000015</v>
      </c>
    </row>
    <row r="32" spans="1:13" ht="15">
      <c r="A32" s="1">
        <v>31</v>
      </c>
      <c r="B32" s="160" t="s">
        <v>123</v>
      </c>
      <c r="C32" s="40">
        <v>40951</v>
      </c>
      <c r="D32" s="40">
        <v>43835</v>
      </c>
      <c r="E32" s="40">
        <v>44500</v>
      </c>
      <c r="F32" s="30">
        <f t="shared" si="0"/>
        <v>0.015675234503269433</v>
      </c>
      <c r="G32" s="16">
        <f t="shared" si="1"/>
        <v>0.08666455031623159</v>
      </c>
      <c r="H32" s="10">
        <f t="shared" si="2"/>
        <v>3549</v>
      </c>
      <c r="I32" s="27">
        <f t="shared" si="3"/>
        <v>0.020767866860944825</v>
      </c>
      <c r="J32" s="181">
        <v>43626.71</v>
      </c>
      <c r="K32" s="178">
        <v>44002.35</v>
      </c>
      <c r="L32" s="147">
        <f t="shared" si="4"/>
        <v>0.00861032152092146</v>
      </c>
      <c r="M32" s="148">
        <f t="shared" si="5"/>
        <v>375.6399999999994</v>
      </c>
    </row>
    <row r="33" spans="1:13" ht="15">
      <c r="A33" s="1">
        <v>32</v>
      </c>
      <c r="B33" s="161" t="s">
        <v>124</v>
      </c>
      <c r="C33" s="40">
        <v>22717</v>
      </c>
      <c r="D33" s="40">
        <v>23373</v>
      </c>
      <c r="E33" s="40">
        <v>24077</v>
      </c>
      <c r="F33" s="30">
        <f t="shared" si="0"/>
        <v>0.008481182497420631</v>
      </c>
      <c r="G33" s="16">
        <f t="shared" si="1"/>
        <v>0.05986705991107981</v>
      </c>
      <c r="H33" s="10">
        <f t="shared" si="2"/>
        <v>1360</v>
      </c>
      <c r="I33" s="27">
        <f t="shared" si="3"/>
        <v>0.007958382341754004</v>
      </c>
      <c r="J33" s="163">
        <v>22680.55</v>
      </c>
      <c r="K33" s="150">
        <v>22893.77</v>
      </c>
      <c r="L33" s="151">
        <f t="shared" si="4"/>
        <v>0.00940100658934643</v>
      </c>
      <c r="M33" s="152">
        <f t="shared" si="5"/>
        <v>213.22000000000116</v>
      </c>
    </row>
    <row r="34" spans="1:13" ht="15">
      <c r="A34" s="1">
        <v>33</v>
      </c>
      <c r="B34" s="160" t="s">
        <v>125</v>
      </c>
      <c r="C34" s="40">
        <v>53781</v>
      </c>
      <c r="D34" s="40">
        <v>57408</v>
      </c>
      <c r="E34" s="40">
        <v>57581</v>
      </c>
      <c r="F34" s="30">
        <f aca="true" t="shared" si="6" ref="F34:F65">E34/$E$83</f>
        <v>0.02028304894230915</v>
      </c>
      <c r="G34" s="16">
        <f aca="true" t="shared" si="7" ref="G34:G65">(E34-C34)/C34</f>
        <v>0.07065692344880162</v>
      </c>
      <c r="H34" s="10">
        <f aca="true" t="shared" si="8" ref="H34:H65">E34-C34</f>
        <v>3800</v>
      </c>
      <c r="I34" s="27">
        <f aca="true" t="shared" si="9" ref="I34:I65">H34/$H$83</f>
        <v>0.02223665654313619</v>
      </c>
      <c r="J34" s="181">
        <v>56713.75</v>
      </c>
      <c r="K34" s="178">
        <v>56985.63</v>
      </c>
      <c r="L34" s="147">
        <f aca="true" t="shared" si="10" ref="L34:L65">(K34-J34)/J34</f>
        <v>0.004793899186705118</v>
      </c>
      <c r="M34" s="148">
        <f aca="true" t="shared" si="11" ref="M34:M65">K34-J34</f>
        <v>271.8799999999974</v>
      </c>
    </row>
    <row r="35" spans="1:13" ht="15">
      <c r="A35" s="1">
        <v>34</v>
      </c>
      <c r="B35" s="160" t="s">
        <v>126</v>
      </c>
      <c r="C35" s="40">
        <v>310176</v>
      </c>
      <c r="D35" s="40">
        <v>333352</v>
      </c>
      <c r="E35" s="40">
        <v>334851</v>
      </c>
      <c r="F35" s="30">
        <f t="shared" si="6"/>
        <v>0.11795208873380388</v>
      </c>
      <c r="G35" s="16">
        <f t="shared" si="7"/>
        <v>0.07955160940885175</v>
      </c>
      <c r="H35" s="10">
        <f t="shared" si="8"/>
        <v>24675</v>
      </c>
      <c r="I35" s="27">
        <f t="shared" si="9"/>
        <v>0.14439197373733828</v>
      </c>
      <c r="J35" s="181">
        <v>328416.4</v>
      </c>
      <c r="K35" s="178">
        <v>330404.2</v>
      </c>
      <c r="L35" s="147">
        <f t="shared" si="10"/>
        <v>0.006052681900173037</v>
      </c>
      <c r="M35" s="148">
        <f t="shared" si="11"/>
        <v>1987.7999999999884</v>
      </c>
    </row>
    <row r="36" spans="1:13" ht="15">
      <c r="A36" s="1">
        <v>35</v>
      </c>
      <c r="B36" s="160" t="s">
        <v>127</v>
      </c>
      <c r="C36" s="40">
        <v>140142</v>
      </c>
      <c r="D36" s="40">
        <v>149283</v>
      </c>
      <c r="E36" s="40">
        <v>149340</v>
      </c>
      <c r="F36" s="30">
        <f t="shared" si="6"/>
        <v>0.05260538248805072</v>
      </c>
      <c r="G36" s="16">
        <f t="shared" si="7"/>
        <v>0.06563342895063579</v>
      </c>
      <c r="H36" s="10">
        <f t="shared" si="8"/>
        <v>9198</v>
      </c>
      <c r="I36" s="27">
        <f t="shared" si="9"/>
        <v>0.05382441233783333</v>
      </c>
      <c r="J36" s="181">
        <v>146373.6</v>
      </c>
      <c r="K36" s="178">
        <v>147112.8</v>
      </c>
      <c r="L36" s="147">
        <f t="shared" si="10"/>
        <v>0.0050500910000162765</v>
      </c>
      <c r="M36" s="148">
        <f t="shared" si="11"/>
        <v>739.1999999999825</v>
      </c>
    </row>
    <row r="37" spans="1:13" ht="15">
      <c r="A37" s="1">
        <v>36</v>
      </c>
      <c r="B37" s="161" t="s">
        <v>128</v>
      </c>
      <c r="C37" s="40">
        <v>12461</v>
      </c>
      <c r="D37" s="40">
        <v>13520</v>
      </c>
      <c r="E37" s="40">
        <v>13546</v>
      </c>
      <c r="F37" s="30">
        <f t="shared" si="6"/>
        <v>0.004771611833287365</v>
      </c>
      <c r="G37" s="16">
        <f t="shared" si="7"/>
        <v>0.08707166359040205</v>
      </c>
      <c r="H37" s="10">
        <f t="shared" si="8"/>
        <v>1085</v>
      </c>
      <c r="I37" s="27">
        <f t="shared" si="9"/>
        <v>0.006349150618237569</v>
      </c>
      <c r="J37" s="163">
        <v>13187.73</v>
      </c>
      <c r="K37" s="150">
        <v>13445.7</v>
      </c>
      <c r="L37" s="151">
        <f t="shared" si="10"/>
        <v>0.019561364996098736</v>
      </c>
      <c r="M37" s="152">
        <f t="shared" si="11"/>
        <v>257.97000000000116</v>
      </c>
    </row>
    <row r="38" spans="1:13" ht="15">
      <c r="A38" s="1">
        <v>37</v>
      </c>
      <c r="B38" s="161" t="s">
        <v>129</v>
      </c>
      <c r="C38" s="40">
        <v>17637</v>
      </c>
      <c r="D38" s="40">
        <v>18480</v>
      </c>
      <c r="E38" s="40">
        <v>18513</v>
      </c>
      <c r="F38" s="30">
        <f t="shared" si="6"/>
        <v>0.006521249805820831</v>
      </c>
      <c r="G38" s="16">
        <f t="shared" si="7"/>
        <v>0.04966831093723422</v>
      </c>
      <c r="H38" s="10">
        <f t="shared" si="8"/>
        <v>876</v>
      </c>
      <c r="I38" s="27">
        <f t="shared" si="9"/>
        <v>0.005126134508365079</v>
      </c>
      <c r="J38" s="163">
        <v>17968.73</v>
      </c>
      <c r="K38" s="150">
        <v>18075.68</v>
      </c>
      <c r="L38" s="151">
        <f t="shared" si="10"/>
        <v>0.005952006624842197</v>
      </c>
      <c r="M38" s="152">
        <f t="shared" si="11"/>
        <v>106.95000000000073</v>
      </c>
    </row>
    <row r="39" spans="1:13" ht="15">
      <c r="A39" s="1">
        <v>38</v>
      </c>
      <c r="B39" s="160" t="s">
        <v>130</v>
      </c>
      <c r="C39" s="40">
        <v>42923</v>
      </c>
      <c r="D39" s="40">
        <v>46993</v>
      </c>
      <c r="E39" s="40">
        <v>47134</v>
      </c>
      <c r="F39" s="30">
        <f t="shared" si="6"/>
        <v>0.01660306748487868</v>
      </c>
      <c r="G39" s="16">
        <f t="shared" si="7"/>
        <v>0.09810591058406914</v>
      </c>
      <c r="H39" s="10">
        <f t="shared" si="8"/>
        <v>4211</v>
      </c>
      <c r="I39" s="27">
        <f t="shared" si="9"/>
        <v>0.024641726500828024</v>
      </c>
      <c r="J39" s="181">
        <v>46664.74</v>
      </c>
      <c r="K39" s="178">
        <v>46946.62</v>
      </c>
      <c r="L39" s="147">
        <f t="shared" si="10"/>
        <v>0.006040535102092172</v>
      </c>
      <c r="M39" s="148">
        <f t="shared" si="11"/>
        <v>281.88000000000466</v>
      </c>
    </row>
    <row r="40" spans="1:13" ht="15">
      <c r="A40" s="1">
        <v>39</v>
      </c>
      <c r="B40" s="161" t="s">
        <v>131</v>
      </c>
      <c r="C40" s="40">
        <v>12883</v>
      </c>
      <c r="D40" s="40">
        <v>13749</v>
      </c>
      <c r="E40" s="40">
        <v>13706</v>
      </c>
      <c r="F40" s="30">
        <f t="shared" si="6"/>
        <v>0.004827972227006985</v>
      </c>
      <c r="G40" s="16">
        <f t="shared" si="7"/>
        <v>0.06388263603198013</v>
      </c>
      <c r="H40" s="10">
        <f t="shared" si="8"/>
        <v>823</v>
      </c>
      <c r="I40" s="27">
        <f t="shared" si="9"/>
        <v>0.004815991667105548</v>
      </c>
      <c r="J40" s="163">
        <v>13429.14</v>
      </c>
      <c r="K40" s="150">
        <v>13604.41</v>
      </c>
      <c r="L40" s="151">
        <f t="shared" si="10"/>
        <v>0.013051468671858395</v>
      </c>
      <c r="M40" s="152">
        <f t="shared" si="11"/>
        <v>175.27000000000044</v>
      </c>
    </row>
    <row r="41" spans="1:13" ht="15">
      <c r="A41" s="1">
        <v>40</v>
      </c>
      <c r="B41" s="161" t="s">
        <v>132</v>
      </c>
      <c r="C41" s="40">
        <v>11260</v>
      </c>
      <c r="D41" s="40">
        <v>11884</v>
      </c>
      <c r="E41" s="40">
        <v>11967</v>
      </c>
      <c r="F41" s="30">
        <f t="shared" si="6"/>
        <v>0.00421540519776686</v>
      </c>
      <c r="G41" s="16">
        <f t="shared" si="7"/>
        <v>0.06278863232682061</v>
      </c>
      <c r="H41" s="10">
        <f t="shared" si="8"/>
        <v>707</v>
      </c>
      <c r="I41" s="27">
        <f t="shared" si="9"/>
        <v>0.004137188467367706</v>
      </c>
      <c r="J41" s="163">
        <v>11735.98</v>
      </c>
      <c r="K41" s="150">
        <v>11728.39</v>
      </c>
      <c r="L41" s="151">
        <f t="shared" si="10"/>
        <v>-0.0006467291184886261</v>
      </c>
      <c r="M41" s="152">
        <f t="shared" si="11"/>
        <v>-7.5900000000001455</v>
      </c>
    </row>
    <row r="42" spans="1:13" ht="15">
      <c r="A42" s="1">
        <v>41</v>
      </c>
      <c r="B42" s="160" t="s">
        <v>133</v>
      </c>
      <c r="C42" s="40">
        <v>50237</v>
      </c>
      <c r="D42" s="40">
        <v>53770</v>
      </c>
      <c r="E42" s="40">
        <v>53952</v>
      </c>
      <c r="F42" s="30">
        <f t="shared" si="6"/>
        <v>0.01900472476225601</v>
      </c>
      <c r="G42" s="16">
        <f t="shared" si="7"/>
        <v>0.07394947946732489</v>
      </c>
      <c r="H42" s="10">
        <f t="shared" si="8"/>
        <v>3715</v>
      </c>
      <c r="I42" s="27">
        <f t="shared" si="9"/>
        <v>0.021739257646776564</v>
      </c>
      <c r="J42" s="181">
        <v>52863.88</v>
      </c>
      <c r="K42" s="178">
        <v>53172.58</v>
      </c>
      <c r="L42" s="147">
        <f t="shared" si="10"/>
        <v>0.0058395259674470425</v>
      </c>
      <c r="M42" s="148">
        <f t="shared" si="11"/>
        <v>308.70000000000437</v>
      </c>
    </row>
    <row r="43" spans="1:13" ht="15">
      <c r="A43" s="1">
        <v>42</v>
      </c>
      <c r="B43" s="160" t="s">
        <v>134</v>
      </c>
      <c r="C43" s="40">
        <v>67053</v>
      </c>
      <c r="D43" s="40">
        <v>71304</v>
      </c>
      <c r="E43" s="40">
        <v>71390</v>
      </c>
      <c r="F43" s="30">
        <f t="shared" si="6"/>
        <v>0.02514730317277314</v>
      </c>
      <c r="G43" s="16">
        <f t="shared" si="7"/>
        <v>0.0646801783663669</v>
      </c>
      <c r="H43" s="10">
        <f t="shared" si="8"/>
        <v>4337</v>
      </c>
      <c r="I43" s="27">
        <f t="shared" si="9"/>
        <v>0.025379047217784643</v>
      </c>
      <c r="J43" s="181">
        <v>70042.38</v>
      </c>
      <c r="K43" s="178">
        <v>70371.19</v>
      </c>
      <c r="L43" s="147">
        <f t="shared" si="10"/>
        <v>0.0046944435640250606</v>
      </c>
      <c r="M43" s="148">
        <f t="shared" si="11"/>
        <v>328.8099999999977</v>
      </c>
    </row>
    <row r="44" spans="1:13" ht="15">
      <c r="A44" s="1">
        <v>43</v>
      </c>
      <c r="B44" s="161" t="s">
        <v>135</v>
      </c>
      <c r="C44" s="40">
        <v>20540</v>
      </c>
      <c r="D44" s="40">
        <v>21231</v>
      </c>
      <c r="E44" s="40">
        <v>21293</v>
      </c>
      <c r="F44" s="30">
        <f t="shared" si="6"/>
        <v>0.007500511646699236</v>
      </c>
      <c r="G44" s="16">
        <f t="shared" si="7"/>
        <v>0.036660175267770205</v>
      </c>
      <c r="H44" s="10">
        <f t="shared" si="8"/>
        <v>753</v>
      </c>
      <c r="I44" s="27">
        <f t="shared" si="9"/>
        <v>0.004406369046574092</v>
      </c>
      <c r="J44" s="163">
        <v>20928.37</v>
      </c>
      <c r="K44" s="150">
        <v>21005.02</v>
      </c>
      <c r="L44" s="151">
        <f t="shared" si="10"/>
        <v>0.0036624925878126894</v>
      </c>
      <c r="M44" s="152">
        <f t="shared" si="11"/>
        <v>76.65000000000146</v>
      </c>
    </row>
    <row r="45" spans="1:13" ht="15">
      <c r="A45" s="1">
        <v>44</v>
      </c>
      <c r="B45" s="161" t="s">
        <v>136</v>
      </c>
      <c r="C45" s="40">
        <v>34686</v>
      </c>
      <c r="D45" s="40">
        <v>36453</v>
      </c>
      <c r="E45" s="40">
        <v>36628</v>
      </c>
      <c r="F45" s="30">
        <f t="shared" si="6"/>
        <v>0.012902303132264106</v>
      </c>
      <c r="G45" s="16">
        <f t="shared" si="7"/>
        <v>0.05598800668857752</v>
      </c>
      <c r="H45" s="10">
        <f t="shared" si="8"/>
        <v>1942</v>
      </c>
      <c r="I45" s="27">
        <f t="shared" si="9"/>
        <v>0.011364101843886967</v>
      </c>
      <c r="J45" s="163">
        <v>35875.4</v>
      </c>
      <c r="K45" s="150">
        <v>36086.42</v>
      </c>
      <c r="L45" s="151">
        <f t="shared" si="10"/>
        <v>0.0058820250087803</v>
      </c>
      <c r="M45" s="152">
        <f t="shared" si="11"/>
        <v>211.0199999999968</v>
      </c>
    </row>
    <row r="46" spans="1:13" ht="15">
      <c r="A46" s="1">
        <v>45</v>
      </c>
      <c r="B46" s="161" t="s">
        <v>137</v>
      </c>
      <c r="C46" s="40">
        <v>39278</v>
      </c>
      <c r="D46" s="40">
        <v>41486</v>
      </c>
      <c r="E46" s="40">
        <v>41668</v>
      </c>
      <c r="F46" s="30">
        <f t="shared" si="6"/>
        <v>0.014677655534432149</v>
      </c>
      <c r="G46" s="16">
        <f t="shared" si="7"/>
        <v>0.060848312032180864</v>
      </c>
      <c r="H46" s="10">
        <f t="shared" si="8"/>
        <v>2390</v>
      </c>
      <c r="I46" s="27">
        <f t="shared" si="9"/>
        <v>0.013985686615288286</v>
      </c>
      <c r="J46" s="163">
        <v>40851.75</v>
      </c>
      <c r="K46" s="150">
        <v>41062.04</v>
      </c>
      <c r="L46" s="151">
        <f t="shared" si="10"/>
        <v>0.005147637494109821</v>
      </c>
      <c r="M46" s="152">
        <f t="shared" si="11"/>
        <v>210.29000000000087</v>
      </c>
    </row>
    <row r="47" spans="1:13" ht="15">
      <c r="A47" s="1">
        <v>46</v>
      </c>
      <c r="B47" s="161" t="s">
        <v>138</v>
      </c>
      <c r="C47" s="40">
        <v>31737</v>
      </c>
      <c r="D47" s="40">
        <v>33422</v>
      </c>
      <c r="E47" s="40">
        <v>33934</v>
      </c>
      <c r="F47" s="30">
        <f t="shared" si="6"/>
        <v>0.011953335003009997</v>
      </c>
      <c r="G47" s="16">
        <f t="shared" si="7"/>
        <v>0.06922519456785456</v>
      </c>
      <c r="H47" s="10">
        <f t="shared" si="8"/>
        <v>2197</v>
      </c>
      <c r="I47" s="27">
        <f t="shared" si="9"/>
        <v>0.012856298532965844</v>
      </c>
      <c r="J47" s="163">
        <v>32764.38</v>
      </c>
      <c r="K47" s="150">
        <v>32955.15</v>
      </c>
      <c r="L47" s="151">
        <f t="shared" si="10"/>
        <v>0.00582248160960166</v>
      </c>
      <c r="M47" s="152">
        <f t="shared" si="11"/>
        <v>190.77000000000044</v>
      </c>
    </row>
    <row r="48" spans="1:13" ht="15">
      <c r="A48" s="1">
        <v>47</v>
      </c>
      <c r="B48" s="161" t="s">
        <v>139</v>
      </c>
      <c r="C48" s="40">
        <v>22505</v>
      </c>
      <c r="D48" s="40">
        <v>23560</v>
      </c>
      <c r="E48" s="40">
        <v>24186</v>
      </c>
      <c r="F48" s="30">
        <f t="shared" si="6"/>
        <v>0.008519578015642123</v>
      </c>
      <c r="G48" s="16">
        <f t="shared" si="7"/>
        <v>0.0746945123305932</v>
      </c>
      <c r="H48" s="10">
        <f t="shared" si="8"/>
        <v>1681</v>
      </c>
      <c r="I48" s="27">
        <f t="shared" si="9"/>
        <v>0.009836794644476824</v>
      </c>
      <c r="J48" s="163">
        <v>23934.27</v>
      </c>
      <c r="K48" s="150">
        <v>23708.04</v>
      </c>
      <c r="L48" s="151">
        <f t="shared" si="10"/>
        <v>-0.009452137040319155</v>
      </c>
      <c r="M48" s="152">
        <f t="shared" si="11"/>
        <v>-226.22999999999956</v>
      </c>
    </row>
    <row r="49" spans="1:13" ht="15">
      <c r="A49" s="1">
        <v>48</v>
      </c>
      <c r="B49" s="161" t="s">
        <v>140</v>
      </c>
      <c r="C49" s="40">
        <v>32519</v>
      </c>
      <c r="D49" s="40">
        <v>34196</v>
      </c>
      <c r="E49" s="40">
        <v>34380</v>
      </c>
      <c r="F49" s="30">
        <f t="shared" si="6"/>
        <v>0.01211043960050344</v>
      </c>
      <c r="G49" s="16">
        <f t="shared" si="7"/>
        <v>0.057228082044343306</v>
      </c>
      <c r="H49" s="10">
        <f t="shared" si="8"/>
        <v>1861</v>
      </c>
      <c r="I49" s="27">
        <f t="shared" si="9"/>
        <v>0.010890109954414855</v>
      </c>
      <c r="J49" s="163">
        <v>33589.43</v>
      </c>
      <c r="K49" s="150">
        <v>33911.21</v>
      </c>
      <c r="L49" s="151">
        <f t="shared" si="10"/>
        <v>0.009579799359500856</v>
      </c>
      <c r="M49" s="152">
        <f t="shared" si="11"/>
        <v>321.77999999999884</v>
      </c>
    </row>
    <row r="50" spans="1:13" ht="15">
      <c r="A50" s="1">
        <v>49</v>
      </c>
      <c r="B50" s="161" t="s">
        <v>141</v>
      </c>
      <c r="C50" s="40">
        <v>12906</v>
      </c>
      <c r="D50" s="40">
        <v>13709</v>
      </c>
      <c r="E50" s="40">
        <v>13814</v>
      </c>
      <c r="F50" s="30">
        <f t="shared" si="6"/>
        <v>0.004866015492767729</v>
      </c>
      <c r="G50" s="16">
        <f t="shared" si="7"/>
        <v>0.07035487370215404</v>
      </c>
      <c r="H50" s="10">
        <f t="shared" si="8"/>
        <v>908</v>
      </c>
      <c r="I50" s="27">
        <f t="shared" si="9"/>
        <v>0.005313390563465173</v>
      </c>
      <c r="J50" s="163">
        <v>13784.63</v>
      </c>
      <c r="K50" s="150">
        <v>13805.69</v>
      </c>
      <c r="L50" s="151">
        <f t="shared" si="10"/>
        <v>0.0015277885587064225</v>
      </c>
      <c r="M50" s="152">
        <f t="shared" si="11"/>
        <v>21.06000000000131</v>
      </c>
    </row>
    <row r="51" spans="1:13" ht="15">
      <c r="A51" s="1">
        <v>50</v>
      </c>
      <c r="B51" s="161" t="s">
        <v>142</v>
      </c>
      <c r="C51" s="40">
        <v>11246</v>
      </c>
      <c r="D51" s="40">
        <v>11770</v>
      </c>
      <c r="E51" s="40">
        <v>11829</v>
      </c>
      <c r="F51" s="30">
        <f t="shared" si="6"/>
        <v>0.004166794358183687</v>
      </c>
      <c r="G51" s="16">
        <f t="shared" si="7"/>
        <v>0.051840654454917305</v>
      </c>
      <c r="H51" s="10">
        <f t="shared" si="8"/>
        <v>583</v>
      </c>
      <c r="I51" s="27">
        <f t="shared" si="9"/>
        <v>0.0034115712538548416</v>
      </c>
      <c r="J51" s="163">
        <v>11567.75</v>
      </c>
      <c r="K51" s="150">
        <v>11671.76</v>
      </c>
      <c r="L51" s="151">
        <f t="shared" si="10"/>
        <v>0.008991376888331803</v>
      </c>
      <c r="M51" s="152">
        <f t="shared" si="11"/>
        <v>104.01000000000022</v>
      </c>
    </row>
    <row r="52" spans="1:13" ht="15">
      <c r="A52" s="1">
        <v>51</v>
      </c>
      <c r="B52" s="161" t="s">
        <v>143</v>
      </c>
      <c r="C52" s="40">
        <v>13716</v>
      </c>
      <c r="D52" s="40">
        <v>14491</v>
      </c>
      <c r="E52" s="40">
        <v>14499</v>
      </c>
      <c r="F52" s="30">
        <f t="shared" si="6"/>
        <v>0.005107308428379854</v>
      </c>
      <c r="G52" s="16">
        <f t="shared" si="7"/>
        <v>0.05708661417322835</v>
      </c>
      <c r="H52" s="10">
        <f t="shared" si="8"/>
        <v>783</v>
      </c>
      <c r="I52" s="27">
        <f t="shared" si="9"/>
        <v>0.0045819215982304306</v>
      </c>
      <c r="J52" s="163">
        <v>14132.54</v>
      </c>
      <c r="K52" s="150">
        <v>14190.08</v>
      </c>
      <c r="L52" s="151">
        <f t="shared" si="10"/>
        <v>0.004071454954311047</v>
      </c>
      <c r="M52" s="152">
        <f t="shared" si="11"/>
        <v>57.539999999999054</v>
      </c>
    </row>
    <row r="53" spans="1:13" ht="15">
      <c r="A53" s="1">
        <v>52</v>
      </c>
      <c r="B53" s="161" t="s">
        <v>144</v>
      </c>
      <c r="C53" s="40">
        <v>22804</v>
      </c>
      <c r="D53" s="40">
        <v>24449</v>
      </c>
      <c r="E53" s="40">
        <v>24549</v>
      </c>
      <c r="F53" s="30">
        <f t="shared" si="6"/>
        <v>0.008647445658893511</v>
      </c>
      <c r="G53" s="16">
        <f t="shared" si="7"/>
        <v>0.07652166286616383</v>
      </c>
      <c r="H53" s="10">
        <f t="shared" si="8"/>
        <v>1745</v>
      </c>
      <c r="I53" s="27">
        <f t="shared" si="9"/>
        <v>0.010211306754677012</v>
      </c>
      <c r="J53" s="163">
        <v>24019.8</v>
      </c>
      <c r="K53" s="150">
        <v>24294.67</v>
      </c>
      <c r="L53" s="151">
        <f t="shared" si="10"/>
        <v>0.01144347579913234</v>
      </c>
      <c r="M53" s="152">
        <f t="shared" si="11"/>
        <v>274.869999999999</v>
      </c>
    </row>
    <row r="54" spans="1:13" ht="15">
      <c r="A54" s="1">
        <v>53</v>
      </c>
      <c r="B54" s="161" t="s">
        <v>145</v>
      </c>
      <c r="C54" s="40">
        <v>14399</v>
      </c>
      <c r="D54" s="40">
        <v>15084</v>
      </c>
      <c r="E54" s="40">
        <v>15315</v>
      </c>
      <c r="F54" s="30">
        <f t="shared" si="6"/>
        <v>0.005394746436349918</v>
      </c>
      <c r="G54" s="16">
        <f t="shared" si="7"/>
        <v>0.06361552885617057</v>
      </c>
      <c r="H54" s="10">
        <f t="shared" si="8"/>
        <v>916</v>
      </c>
      <c r="I54" s="27">
        <f t="shared" si="9"/>
        <v>0.005360204577240197</v>
      </c>
      <c r="J54" s="163">
        <v>14818.52</v>
      </c>
      <c r="K54" s="150">
        <v>15013.23</v>
      </c>
      <c r="L54" s="151">
        <f t="shared" si="10"/>
        <v>0.013139638776341977</v>
      </c>
      <c r="M54" s="152">
        <f t="shared" si="11"/>
        <v>194.70999999999913</v>
      </c>
    </row>
    <row r="55" spans="1:13" ht="15">
      <c r="A55" s="1">
        <v>54</v>
      </c>
      <c r="B55" s="161" t="s">
        <v>146</v>
      </c>
      <c r="C55" s="40">
        <v>26759</v>
      </c>
      <c r="D55" s="40">
        <v>28826</v>
      </c>
      <c r="E55" s="40">
        <v>28960</v>
      </c>
      <c r="F55" s="30">
        <f t="shared" si="6"/>
        <v>0.010201231263251297</v>
      </c>
      <c r="G55" s="16">
        <f t="shared" si="7"/>
        <v>0.08225270002615942</v>
      </c>
      <c r="H55" s="10">
        <f t="shared" si="8"/>
        <v>2201</v>
      </c>
      <c r="I55" s="27">
        <f t="shared" si="9"/>
        <v>0.012879705539853355</v>
      </c>
      <c r="J55" s="163">
        <v>28296.83</v>
      </c>
      <c r="K55" s="150">
        <v>28611.54</v>
      </c>
      <c r="L55" s="151">
        <f t="shared" si="10"/>
        <v>0.011121740491779436</v>
      </c>
      <c r="M55" s="152">
        <f t="shared" si="11"/>
        <v>314.7099999999991</v>
      </c>
    </row>
    <row r="56" spans="1:13" ht="15">
      <c r="A56" s="1">
        <v>55</v>
      </c>
      <c r="B56" s="161" t="s">
        <v>147</v>
      </c>
      <c r="C56" s="40">
        <v>47844</v>
      </c>
      <c r="D56" s="40">
        <v>50038</v>
      </c>
      <c r="E56" s="40">
        <v>50127</v>
      </c>
      <c r="F56" s="30">
        <f t="shared" si="6"/>
        <v>0.01765735909989633</v>
      </c>
      <c r="G56" s="16">
        <f t="shared" si="7"/>
        <v>0.047717582141961375</v>
      </c>
      <c r="H56" s="10">
        <f t="shared" si="8"/>
        <v>2283</v>
      </c>
      <c r="I56" s="27">
        <f t="shared" si="9"/>
        <v>0.013359549181047347</v>
      </c>
      <c r="J56" s="163">
        <v>49275.86</v>
      </c>
      <c r="K56" s="150">
        <v>49511.21</v>
      </c>
      <c r="L56" s="151">
        <f t="shared" si="10"/>
        <v>0.00477617234889454</v>
      </c>
      <c r="M56" s="152">
        <f t="shared" si="11"/>
        <v>235.34999999999854</v>
      </c>
    </row>
    <row r="57" spans="1:13" ht="15">
      <c r="A57" s="1">
        <v>56</v>
      </c>
      <c r="B57" s="161" t="s">
        <v>148</v>
      </c>
      <c r="C57" s="40">
        <v>13531</v>
      </c>
      <c r="D57" s="40">
        <v>14574</v>
      </c>
      <c r="E57" s="40">
        <v>14606</v>
      </c>
      <c r="F57" s="30">
        <f t="shared" si="6"/>
        <v>0.00514499944167985</v>
      </c>
      <c r="G57" s="16">
        <f t="shared" si="7"/>
        <v>0.07944719532924396</v>
      </c>
      <c r="H57" s="10">
        <f t="shared" si="8"/>
        <v>1075</v>
      </c>
      <c r="I57" s="27">
        <f t="shared" si="9"/>
        <v>0.00629063310101879</v>
      </c>
      <c r="J57" s="163">
        <v>14187.15</v>
      </c>
      <c r="K57" s="150">
        <v>14326.47</v>
      </c>
      <c r="L57" s="151">
        <f t="shared" si="10"/>
        <v>0.009820154153582623</v>
      </c>
      <c r="M57" s="152">
        <f t="shared" si="11"/>
        <v>139.3199999999997</v>
      </c>
    </row>
    <row r="58" spans="1:13" ht="15">
      <c r="A58" s="1">
        <v>57</v>
      </c>
      <c r="B58" s="161" t="s">
        <v>149</v>
      </c>
      <c r="C58" s="40">
        <v>9580</v>
      </c>
      <c r="D58" s="40">
        <v>10217</v>
      </c>
      <c r="E58" s="40">
        <v>10295</v>
      </c>
      <c r="F58" s="30">
        <f t="shared" si="6"/>
        <v>0.0036264390833968267</v>
      </c>
      <c r="G58" s="16">
        <f t="shared" si="7"/>
        <v>0.07463465553235908</v>
      </c>
      <c r="H58" s="10">
        <f t="shared" si="8"/>
        <v>715</v>
      </c>
      <c r="I58" s="27">
        <f t="shared" si="9"/>
        <v>0.00418400248114273</v>
      </c>
      <c r="J58" s="163">
        <v>10083.28</v>
      </c>
      <c r="K58" s="150">
        <v>10105.96</v>
      </c>
      <c r="L58" s="151">
        <f t="shared" si="10"/>
        <v>0.0022492680953021707</v>
      </c>
      <c r="M58" s="152">
        <f t="shared" si="11"/>
        <v>22.679999999998472</v>
      </c>
    </row>
    <row r="59" spans="1:13" ht="15">
      <c r="A59" s="1">
        <v>58</v>
      </c>
      <c r="B59" s="161" t="s">
        <v>150</v>
      </c>
      <c r="C59" s="40">
        <v>27435</v>
      </c>
      <c r="D59" s="40">
        <v>28248</v>
      </c>
      <c r="E59" s="40">
        <v>28336</v>
      </c>
      <c r="F59" s="30">
        <f t="shared" si="6"/>
        <v>0.009981425727744778</v>
      </c>
      <c r="G59" s="16">
        <f t="shared" si="7"/>
        <v>0.03284126116274831</v>
      </c>
      <c r="H59" s="10">
        <f t="shared" si="8"/>
        <v>901</v>
      </c>
      <c r="I59" s="27">
        <f t="shared" si="9"/>
        <v>0.005272428301412027</v>
      </c>
      <c r="J59" s="163">
        <v>27912.43</v>
      </c>
      <c r="K59" s="150">
        <v>28016.41</v>
      </c>
      <c r="L59" s="151">
        <f t="shared" si="10"/>
        <v>0.0037252220605658326</v>
      </c>
      <c r="M59" s="152">
        <f t="shared" si="11"/>
        <v>103.97999999999956</v>
      </c>
    </row>
    <row r="60" spans="1:13" ht="15">
      <c r="A60" s="1">
        <v>59</v>
      </c>
      <c r="B60" s="161" t="s">
        <v>151</v>
      </c>
      <c r="C60" s="40">
        <v>23048</v>
      </c>
      <c r="D60" s="40">
        <v>25638</v>
      </c>
      <c r="E60" s="40">
        <v>25606</v>
      </c>
      <c r="F60" s="30">
        <f t="shared" si="6"/>
        <v>0.009019776509903755</v>
      </c>
      <c r="G60" s="16">
        <f t="shared" si="7"/>
        <v>0.11098576883026727</v>
      </c>
      <c r="H60" s="10">
        <f t="shared" si="8"/>
        <v>2558</v>
      </c>
      <c r="I60" s="27">
        <f t="shared" si="9"/>
        <v>0.01496878090456378</v>
      </c>
      <c r="J60" s="163">
        <v>24867.74</v>
      </c>
      <c r="K60" s="150">
        <v>25143.89</v>
      </c>
      <c r="L60" s="151">
        <f t="shared" si="10"/>
        <v>0.011104748561791212</v>
      </c>
      <c r="M60" s="152">
        <f t="shared" si="11"/>
        <v>276.1499999999978</v>
      </c>
    </row>
    <row r="61" spans="1:13" ht="15">
      <c r="A61" s="1">
        <v>60</v>
      </c>
      <c r="B61" s="161" t="s">
        <v>152</v>
      </c>
      <c r="C61" s="40">
        <v>23255</v>
      </c>
      <c r="D61" s="40">
        <v>24324</v>
      </c>
      <c r="E61" s="40">
        <v>24490</v>
      </c>
      <c r="F61" s="30">
        <f t="shared" si="6"/>
        <v>0.008626662763709401</v>
      </c>
      <c r="G61" s="16">
        <f t="shared" si="7"/>
        <v>0.053106858740055905</v>
      </c>
      <c r="H61" s="10">
        <f t="shared" si="8"/>
        <v>1235</v>
      </c>
      <c r="I61" s="27">
        <f t="shared" si="9"/>
        <v>0.007226913376519261</v>
      </c>
      <c r="J61" s="163">
        <v>23953.39</v>
      </c>
      <c r="K61" s="150">
        <v>24116.24</v>
      </c>
      <c r="L61" s="151">
        <f t="shared" si="10"/>
        <v>0.006798620153556644</v>
      </c>
      <c r="M61" s="152">
        <f t="shared" si="11"/>
        <v>162.85000000000218</v>
      </c>
    </row>
    <row r="62" spans="1:13" ht="15">
      <c r="A62" s="1">
        <v>61</v>
      </c>
      <c r="B62" s="161" t="s">
        <v>153</v>
      </c>
      <c r="C62" s="40">
        <v>34829</v>
      </c>
      <c r="D62" s="40">
        <v>36087</v>
      </c>
      <c r="E62" s="40">
        <v>36246</v>
      </c>
      <c r="F62" s="30">
        <f t="shared" si="6"/>
        <v>0.012767742692258513</v>
      </c>
      <c r="G62" s="16">
        <f t="shared" si="7"/>
        <v>0.04068448706537656</v>
      </c>
      <c r="H62" s="10">
        <f t="shared" si="8"/>
        <v>1417</v>
      </c>
      <c r="I62" s="27">
        <f t="shared" si="9"/>
        <v>0.008291932189901046</v>
      </c>
      <c r="J62" s="163">
        <v>35644.92</v>
      </c>
      <c r="K62" s="150">
        <v>35941.66</v>
      </c>
      <c r="L62" s="151">
        <f t="shared" si="10"/>
        <v>0.008324888932279978</v>
      </c>
      <c r="M62" s="152">
        <f t="shared" si="11"/>
        <v>296.74000000000524</v>
      </c>
    </row>
    <row r="63" spans="1:13" ht="15">
      <c r="A63" s="1">
        <v>62</v>
      </c>
      <c r="B63" s="161" t="s">
        <v>154</v>
      </c>
      <c r="C63" s="40">
        <v>8676</v>
      </c>
      <c r="D63" s="40">
        <v>9405</v>
      </c>
      <c r="E63" s="40">
        <v>9436</v>
      </c>
      <c r="F63" s="30">
        <f t="shared" si="6"/>
        <v>0.0033238542196146145</v>
      </c>
      <c r="G63" s="16">
        <f t="shared" si="7"/>
        <v>0.0875979714153988</v>
      </c>
      <c r="H63" s="10">
        <f t="shared" si="8"/>
        <v>760</v>
      </c>
      <c r="I63" s="27">
        <f t="shared" si="9"/>
        <v>0.004447331308627237</v>
      </c>
      <c r="J63" s="163">
        <v>9346.486</v>
      </c>
      <c r="K63" s="150">
        <v>9388.374</v>
      </c>
      <c r="L63" s="151">
        <f t="shared" si="10"/>
        <v>0.004481684346394892</v>
      </c>
      <c r="M63" s="152">
        <f t="shared" si="11"/>
        <v>41.88799999999901</v>
      </c>
    </row>
    <row r="64" spans="1:13" ht="15">
      <c r="A64" s="1">
        <v>63</v>
      </c>
      <c r="B64" s="160" t="s">
        <v>155</v>
      </c>
      <c r="C64" s="40">
        <v>37916</v>
      </c>
      <c r="D64" s="40">
        <v>40498</v>
      </c>
      <c r="E64" s="40">
        <v>41161</v>
      </c>
      <c r="F64" s="30">
        <f t="shared" si="6"/>
        <v>0.014499063536833102</v>
      </c>
      <c r="G64" s="16">
        <f t="shared" si="7"/>
        <v>0.08558392235467877</v>
      </c>
      <c r="H64" s="10">
        <f t="shared" si="8"/>
        <v>3245</v>
      </c>
      <c r="I64" s="27">
        <f t="shared" si="9"/>
        <v>0.018988934337493928</v>
      </c>
      <c r="J64" s="181">
        <v>40683.16</v>
      </c>
      <c r="K64" s="178">
        <v>41214.74</v>
      </c>
      <c r="L64" s="147">
        <f t="shared" si="10"/>
        <v>0.013066339979490148</v>
      </c>
      <c r="M64" s="148">
        <f t="shared" si="11"/>
        <v>531.5799999999945</v>
      </c>
    </row>
    <row r="65" spans="1:13" ht="15">
      <c r="A65" s="1">
        <v>64</v>
      </c>
      <c r="B65" s="161" t="s">
        <v>156</v>
      </c>
      <c r="C65" s="40">
        <v>12028</v>
      </c>
      <c r="D65" s="40">
        <v>12822</v>
      </c>
      <c r="E65" s="40">
        <v>12827</v>
      </c>
      <c r="F65" s="30">
        <f t="shared" si="6"/>
        <v>0.00451834231400982</v>
      </c>
      <c r="G65" s="16">
        <f t="shared" si="7"/>
        <v>0.06642833388759561</v>
      </c>
      <c r="H65" s="10">
        <f t="shared" si="8"/>
        <v>799</v>
      </c>
      <c r="I65" s="27">
        <f t="shared" si="9"/>
        <v>0.004675549625780477</v>
      </c>
      <c r="J65" s="163">
        <v>12596.71</v>
      </c>
      <c r="K65" s="150">
        <v>12671.83</v>
      </c>
      <c r="L65" s="151">
        <f t="shared" si="10"/>
        <v>0.005963461888064487</v>
      </c>
      <c r="M65" s="152">
        <f t="shared" si="11"/>
        <v>75.1200000000008</v>
      </c>
    </row>
    <row r="66" spans="1:13" ht="15">
      <c r="A66" s="1">
        <v>65</v>
      </c>
      <c r="B66" s="160" t="s">
        <v>157</v>
      </c>
      <c r="C66" s="40">
        <v>31026</v>
      </c>
      <c r="D66" s="40">
        <v>34468</v>
      </c>
      <c r="E66" s="40">
        <v>35202</v>
      </c>
      <c r="F66" s="30">
        <f aca="true" t="shared" si="12" ref="F66:F82">E66/$E$83</f>
        <v>0.012399991123237988</v>
      </c>
      <c r="G66" s="16">
        <f aca="true" t="shared" si="13" ref="G66:G82">(E66-C66)/C66</f>
        <v>0.13459678978920905</v>
      </c>
      <c r="H66" s="10">
        <f aca="true" t="shared" si="14" ref="H66:H82">E66-C66</f>
        <v>4176</v>
      </c>
      <c r="I66" s="27">
        <f aca="true" t="shared" si="15" ref="I66:I82">H66/$H$83</f>
        <v>0.024436915190562295</v>
      </c>
      <c r="J66" s="181">
        <v>34511.31</v>
      </c>
      <c r="K66" s="178">
        <v>35078.64</v>
      </c>
      <c r="L66" s="147">
        <f aca="true" t="shared" si="16" ref="L66:L82">(K66-J66)/J66</f>
        <v>0.01643895870658059</v>
      </c>
      <c r="M66" s="148">
        <f aca="true" t="shared" si="17" ref="M66:M82">K66-J66</f>
        <v>567.3300000000017</v>
      </c>
    </row>
    <row r="67" spans="1:13" ht="15">
      <c r="A67" s="1">
        <v>66</v>
      </c>
      <c r="B67" s="161" t="s">
        <v>158</v>
      </c>
      <c r="C67" s="40">
        <v>18278</v>
      </c>
      <c r="D67" s="40">
        <v>19117</v>
      </c>
      <c r="E67" s="40">
        <v>19115</v>
      </c>
      <c r="F67" s="30">
        <f t="shared" si="12"/>
        <v>0.006733305787190903</v>
      </c>
      <c r="G67" s="16">
        <f t="shared" si="13"/>
        <v>0.045792756319072106</v>
      </c>
      <c r="H67" s="10">
        <f t="shared" si="14"/>
        <v>837</v>
      </c>
      <c r="I67" s="27">
        <f t="shared" si="15"/>
        <v>0.004897916191211839</v>
      </c>
      <c r="J67" s="163">
        <v>18755.72</v>
      </c>
      <c r="K67" s="150">
        <v>18899.9</v>
      </c>
      <c r="L67" s="151">
        <f t="shared" si="16"/>
        <v>0.007687254874779549</v>
      </c>
      <c r="M67" s="152">
        <f t="shared" si="17"/>
        <v>144.1800000000003</v>
      </c>
    </row>
    <row r="68" spans="1:13" ht="15">
      <c r="A68" s="1">
        <v>67</v>
      </c>
      <c r="B68" s="161" t="s">
        <v>159</v>
      </c>
      <c r="C68" s="40">
        <v>21398</v>
      </c>
      <c r="D68" s="40">
        <v>22910</v>
      </c>
      <c r="E68" s="40">
        <v>22960</v>
      </c>
      <c r="F68" s="30">
        <f t="shared" si="12"/>
        <v>0.00808771649876553</v>
      </c>
      <c r="G68" s="16">
        <f t="shared" si="13"/>
        <v>0.07299747639966352</v>
      </c>
      <c r="H68" s="10">
        <f t="shared" si="14"/>
        <v>1562</v>
      </c>
      <c r="I68" s="27">
        <f t="shared" si="15"/>
        <v>0.009140436189573348</v>
      </c>
      <c r="J68" s="163">
        <v>22438.04</v>
      </c>
      <c r="K68" s="150">
        <v>22719.6</v>
      </c>
      <c r="L68" s="151">
        <f t="shared" si="16"/>
        <v>0.012548333098612786</v>
      </c>
      <c r="M68" s="152">
        <f t="shared" si="17"/>
        <v>281.5599999999977</v>
      </c>
    </row>
    <row r="69" spans="1:13" ht="15">
      <c r="A69" s="1">
        <v>68</v>
      </c>
      <c r="B69" s="161" t="s">
        <v>160</v>
      </c>
      <c r="C69" s="40">
        <v>13109</v>
      </c>
      <c r="D69" s="40">
        <v>13500</v>
      </c>
      <c r="E69" s="40">
        <v>13539</v>
      </c>
      <c r="F69" s="30">
        <f t="shared" si="12"/>
        <v>0.004769146066062131</v>
      </c>
      <c r="G69" s="16">
        <f t="shared" si="13"/>
        <v>0.03280189183004043</v>
      </c>
      <c r="H69" s="10">
        <f t="shared" si="14"/>
        <v>430</v>
      </c>
      <c r="I69" s="27">
        <f t="shared" si="15"/>
        <v>0.002516253240407516</v>
      </c>
      <c r="J69" s="163">
        <v>13233.64</v>
      </c>
      <c r="K69" s="150">
        <v>13302.97</v>
      </c>
      <c r="L69" s="151">
        <f t="shared" si="16"/>
        <v>0.005238921415423113</v>
      </c>
      <c r="M69" s="152">
        <f t="shared" si="17"/>
        <v>69.32999999999993</v>
      </c>
    </row>
    <row r="70" spans="1:13" ht="15">
      <c r="A70" s="1">
        <v>69</v>
      </c>
      <c r="B70" s="161" t="s">
        <v>161</v>
      </c>
      <c r="C70" s="40">
        <v>4974</v>
      </c>
      <c r="D70" s="40">
        <v>5191</v>
      </c>
      <c r="E70" s="40">
        <v>5253</v>
      </c>
      <c r="F70" s="30">
        <f t="shared" si="12"/>
        <v>0.0018503821763072882</v>
      </c>
      <c r="G70" s="16">
        <f t="shared" si="13"/>
        <v>0.05609167671893848</v>
      </c>
      <c r="H70" s="10">
        <f t="shared" si="14"/>
        <v>279</v>
      </c>
      <c r="I70" s="27">
        <f t="shared" si="15"/>
        <v>0.0016326387304039464</v>
      </c>
      <c r="J70" s="163">
        <v>4999.275</v>
      </c>
      <c r="K70" s="150">
        <v>5088.407</v>
      </c>
      <c r="L70" s="151">
        <f t="shared" si="16"/>
        <v>0.01782898520285452</v>
      </c>
      <c r="M70" s="152">
        <f t="shared" si="17"/>
        <v>89.13200000000052</v>
      </c>
    </row>
    <row r="71" spans="1:13" ht="15">
      <c r="A71" s="1">
        <v>70</v>
      </c>
      <c r="B71" s="161" t="s">
        <v>162</v>
      </c>
      <c r="C71" s="40">
        <v>8488</v>
      </c>
      <c r="D71" s="40">
        <v>9037</v>
      </c>
      <c r="E71" s="40">
        <v>9063</v>
      </c>
      <c r="F71" s="30">
        <f t="shared" si="12"/>
        <v>0.0031924640517557498</v>
      </c>
      <c r="G71" s="16">
        <f t="shared" si="13"/>
        <v>0.06774269557021678</v>
      </c>
      <c r="H71" s="10">
        <f t="shared" si="14"/>
        <v>575</v>
      </c>
      <c r="I71" s="27">
        <f t="shared" si="15"/>
        <v>0.003364757240079818</v>
      </c>
      <c r="J71" s="163">
        <v>8912.919</v>
      </c>
      <c r="K71" s="150">
        <v>8912.978</v>
      </c>
      <c r="L71" s="151">
        <f t="shared" si="16"/>
        <v>6.61960464347168E-06</v>
      </c>
      <c r="M71" s="152">
        <f t="shared" si="17"/>
        <v>0.058999999999286956</v>
      </c>
    </row>
    <row r="72" spans="1:13" ht="15">
      <c r="A72" s="1">
        <v>71</v>
      </c>
      <c r="B72" s="161" t="s">
        <v>163</v>
      </c>
      <c r="C72" s="40">
        <v>15900</v>
      </c>
      <c r="D72" s="40">
        <v>16281</v>
      </c>
      <c r="E72" s="40">
        <v>16321</v>
      </c>
      <c r="F72" s="30">
        <f t="shared" si="12"/>
        <v>0.005749112411862031</v>
      </c>
      <c r="G72" s="16">
        <f t="shared" si="13"/>
        <v>0.026477987421383648</v>
      </c>
      <c r="H72" s="10">
        <f t="shared" si="14"/>
        <v>421</v>
      </c>
      <c r="I72" s="27">
        <f t="shared" si="15"/>
        <v>0.0024635874749106145</v>
      </c>
      <c r="J72" s="163">
        <v>15971.07</v>
      </c>
      <c r="K72" s="150">
        <v>16037.32</v>
      </c>
      <c r="L72" s="151">
        <f t="shared" si="16"/>
        <v>0.004148125329110699</v>
      </c>
      <c r="M72" s="152">
        <f t="shared" si="17"/>
        <v>66.25</v>
      </c>
    </row>
    <row r="73" spans="1:13" ht="15">
      <c r="A73" s="1">
        <v>72</v>
      </c>
      <c r="B73" s="161" t="s">
        <v>164</v>
      </c>
      <c r="C73" s="40">
        <v>16942</v>
      </c>
      <c r="D73" s="40">
        <v>17737</v>
      </c>
      <c r="E73" s="40">
        <v>17954</v>
      </c>
      <c r="F73" s="30">
        <f t="shared" si="12"/>
        <v>0.006324340680262907</v>
      </c>
      <c r="G73" s="16">
        <f t="shared" si="13"/>
        <v>0.05973320741352851</v>
      </c>
      <c r="H73" s="10">
        <f t="shared" si="14"/>
        <v>1012</v>
      </c>
      <c r="I73" s="27">
        <f t="shared" si="15"/>
        <v>0.00592197274254048</v>
      </c>
      <c r="J73" s="163">
        <v>17375.54</v>
      </c>
      <c r="K73" s="150">
        <v>17652.79</v>
      </c>
      <c r="L73" s="151">
        <f t="shared" si="16"/>
        <v>0.01595633862314495</v>
      </c>
      <c r="M73" s="152">
        <f t="shared" si="17"/>
        <v>277.25</v>
      </c>
    </row>
    <row r="74" spans="1:13" ht="15">
      <c r="A74" s="1">
        <v>73</v>
      </c>
      <c r="B74" s="161" t="s">
        <v>165</v>
      </c>
      <c r="C74" s="40">
        <v>18488</v>
      </c>
      <c r="D74" s="40">
        <v>20513</v>
      </c>
      <c r="E74" s="40">
        <v>20837</v>
      </c>
      <c r="F74" s="30">
        <f t="shared" si="12"/>
        <v>0.0073398845245983176</v>
      </c>
      <c r="G74" s="16">
        <f t="shared" si="13"/>
        <v>0.12705538727823454</v>
      </c>
      <c r="H74" s="10">
        <f t="shared" si="14"/>
        <v>2349</v>
      </c>
      <c r="I74" s="27">
        <f t="shared" si="15"/>
        <v>0.01374576479469129</v>
      </c>
      <c r="J74" s="163">
        <v>20144.57</v>
      </c>
      <c r="K74" s="150">
        <v>20551.71</v>
      </c>
      <c r="L74" s="151">
        <f t="shared" si="16"/>
        <v>0.020210905469811438</v>
      </c>
      <c r="M74" s="152">
        <f t="shared" si="17"/>
        <v>407.1399999999994</v>
      </c>
    </row>
    <row r="75" spans="1:13" ht="15">
      <c r="A75" s="1">
        <v>74</v>
      </c>
      <c r="B75" s="161" t="s">
        <v>166</v>
      </c>
      <c r="C75" s="40">
        <v>7560</v>
      </c>
      <c r="D75" s="40">
        <v>8116</v>
      </c>
      <c r="E75" s="40">
        <v>8161</v>
      </c>
      <c r="F75" s="30">
        <f t="shared" si="12"/>
        <v>0.0028747323321613896</v>
      </c>
      <c r="G75" s="16">
        <f t="shared" si="13"/>
        <v>0.0794973544973545</v>
      </c>
      <c r="H75" s="10">
        <f t="shared" si="14"/>
        <v>601</v>
      </c>
      <c r="I75" s="27">
        <f t="shared" si="15"/>
        <v>0.0035169027848486445</v>
      </c>
      <c r="J75" s="163">
        <v>8033.98</v>
      </c>
      <c r="K75" s="150">
        <v>8037.933</v>
      </c>
      <c r="L75" s="151">
        <f t="shared" si="16"/>
        <v>0.0004920350809935336</v>
      </c>
      <c r="M75" s="152">
        <f t="shared" si="17"/>
        <v>3.9530000000004293</v>
      </c>
    </row>
    <row r="76" spans="1:13" ht="15">
      <c r="A76" s="1">
        <v>75</v>
      </c>
      <c r="B76" s="161" t="s">
        <v>167</v>
      </c>
      <c r="C76" s="40">
        <v>5115</v>
      </c>
      <c r="D76" s="40">
        <v>5314</v>
      </c>
      <c r="E76" s="40">
        <v>5361</v>
      </c>
      <c r="F76" s="30">
        <f t="shared" si="12"/>
        <v>0.001888425442068032</v>
      </c>
      <c r="G76" s="16">
        <f t="shared" si="13"/>
        <v>0.04809384164222874</v>
      </c>
      <c r="H76" s="10">
        <f t="shared" si="14"/>
        <v>246</v>
      </c>
      <c r="I76" s="27">
        <f t="shared" si="15"/>
        <v>0.0014395309235819742</v>
      </c>
      <c r="J76" s="163">
        <v>5180.504</v>
      </c>
      <c r="K76" s="150">
        <v>5302.383</v>
      </c>
      <c r="L76" s="151">
        <f t="shared" si="16"/>
        <v>0.023526475416291524</v>
      </c>
      <c r="M76" s="152">
        <f t="shared" si="17"/>
        <v>121.8789999999999</v>
      </c>
    </row>
    <row r="77" spans="1:13" ht="15">
      <c r="A77" s="1">
        <v>76</v>
      </c>
      <c r="B77" s="161" t="s">
        <v>168</v>
      </c>
      <c r="C77" s="40">
        <v>6510</v>
      </c>
      <c r="D77" s="40">
        <v>7093</v>
      </c>
      <c r="E77" s="40">
        <v>7206</v>
      </c>
      <c r="F77" s="30">
        <f t="shared" si="12"/>
        <v>0.002538331232147405</v>
      </c>
      <c r="G77" s="16">
        <f t="shared" si="13"/>
        <v>0.10691244239631337</v>
      </c>
      <c r="H77" s="10">
        <f t="shared" si="14"/>
        <v>696</v>
      </c>
      <c r="I77" s="27">
        <f t="shared" si="15"/>
        <v>0.004072819198427049</v>
      </c>
      <c r="J77" s="163">
        <v>6979.549</v>
      </c>
      <c r="K77" s="150">
        <v>7093.506</v>
      </c>
      <c r="L77" s="151">
        <f t="shared" si="16"/>
        <v>0.01632727272206275</v>
      </c>
      <c r="M77" s="152">
        <f t="shared" si="17"/>
        <v>113.95700000000033</v>
      </c>
    </row>
    <row r="78" spans="1:13" ht="15">
      <c r="A78" s="1">
        <v>77</v>
      </c>
      <c r="B78" s="161" t="s">
        <v>169</v>
      </c>
      <c r="C78" s="40">
        <v>9121</v>
      </c>
      <c r="D78" s="40">
        <v>9875</v>
      </c>
      <c r="E78" s="40">
        <v>9839</v>
      </c>
      <c r="F78" s="30">
        <f t="shared" si="12"/>
        <v>0.003465811961295909</v>
      </c>
      <c r="G78" s="16">
        <f t="shared" si="13"/>
        <v>0.07871943865804189</v>
      </c>
      <c r="H78" s="10">
        <f t="shared" si="14"/>
        <v>718</v>
      </c>
      <c r="I78" s="27">
        <f t="shared" si="15"/>
        <v>0.004201557736308364</v>
      </c>
      <c r="J78" s="163">
        <v>9586.063</v>
      </c>
      <c r="K78" s="150">
        <v>9709.101</v>
      </c>
      <c r="L78" s="151">
        <f t="shared" si="16"/>
        <v>0.012835091945462956</v>
      </c>
      <c r="M78" s="152">
        <f t="shared" si="17"/>
        <v>123.03800000000047</v>
      </c>
    </row>
    <row r="79" spans="1:13" ht="15">
      <c r="A79" s="1">
        <v>78</v>
      </c>
      <c r="B79" s="161" t="s">
        <v>170</v>
      </c>
      <c r="C79" s="40">
        <v>10425</v>
      </c>
      <c r="D79" s="40">
        <v>11483</v>
      </c>
      <c r="E79" s="40">
        <v>11541</v>
      </c>
      <c r="F79" s="30">
        <f t="shared" si="12"/>
        <v>0.004065345649488371</v>
      </c>
      <c r="G79" s="16">
        <f t="shared" si="13"/>
        <v>0.10705035971223022</v>
      </c>
      <c r="H79" s="10">
        <f t="shared" si="14"/>
        <v>1116</v>
      </c>
      <c r="I79" s="27">
        <f t="shared" si="15"/>
        <v>0.0065305549216157855</v>
      </c>
      <c r="J79" s="163">
        <v>10894.67</v>
      </c>
      <c r="K79" s="150">
        <v>11312.05</v>
      </c>
      <c r="L79" s="151">
        <f t="shared" si="16"/>
        <v>0.038310476590846645</v>
      </c>
      <c r="M79" s="152">
        <f t="shared" si="17"/>
        <v>417.3799999999992</v>
      </c>
    </row>
    <row r="80" spans="1:13" ht="15">
      <c r="A80" s="1">
        <v>79</v>
      </c>
      <c r="B80" s="161" t="s">
        <v>171</v>
      </c>
      <c r="C80" s="40">
        <v>5217</v>
      </c>
      <c r="D80" s="40">
        <v>5627</v>
      </c>
      <c r="E80" s="40">
        <v>5675</v>
      </c>
      <c r="F80" s="30">
        <f t="shared" si="12"/>
        <v>0.001999032714742787</v>
      </c>
      <c r="G80" s="16">
        <f t="shared" si="13"/>
        <v>0.08778991757715161</v>
      </c>
      <c r="H80" s="10">
        <f t="shared" si="14"/>
        <v>458</v>
      </c>
      <c r="I80" s="27">
        <f t="shared" si="15"/>
        <v>0.0026801022886200985</v>
      </c>
      <c r="J80" s="163">
        <v>5474.943</v>
      </c>
      <c r="K80" s="150">
        <v>5583.089</v>
      </c>
      <c r="L80" s="151">
        <f t="shared" si="16"/>
        <v>0.019752899710554016</v>
      </c>
      <c r="M80" s="152">
        <f t="shared" si="17"/>
        <v>108.14599999999973</v>
      </c>
    </row>
    <row r="81" spans="1:13" ht="15">
      <c r="A81" s="1">
        <v>80</v>
      </c>
      <c r="B81" s="161" t="s">
        <v>172</v>
      </c>
      <c r="C81" s="40">
        <v>15447</v>
      </c>
      <c r="D81" s="40">
        <v>17007</v>
      </c>
      <c r="E81" s="40">
        <v>17035</v>
      </c>
      <c r="F81" s="30">
        <f t="shared" si="12"/>
        <v>0.006000620668835837</v>
      </c>
      <c r="G81" s="16">
        <f t="shared" si="13"/>
        <v>0.10280313329449084</v>
      </c>
      <c r="H81" s="10">
        <f t="shared" si="14"/>
        <v>1588</v>
      </c>
      <c r="I81" s="27">
        <f t="shared" si="15"/>
        <v>0.009292581734342175</v>
      </c>
      <c r="J81" s="163">
        <v>16766.2</v>
      </c>
      <c r="K81" s="150">
        <v>16836.64</v>
      </c>
      <c r="L81" s="151">
        <f t="shared" si="16"/>
        <v>0.0042013097780056715</v>
      </c>
      <c r="M81" s="152">
        <f t="shared" si="17"/>
        <v>70.43999999999869</v>
      </c>
    </row>
    <row r="82" spans="1:13" ht="15.75" thickBot="1">
      <c r="A82" s="36">
        <v>81</v>
      </c>
      <c r="B82" s="162" t="s">
        <v>173</v>
      </c>
      <c r="C82" s="40">
        <v>11167</v>
      </c>
      <c r="D82" s="40">
        <v>11919</v>
      </c>
      <c r="E82" s="40">
        <v>11985</v>
      </c>
      <c r="F82" s="30">
        <f t="shared" si="12"/>
        <v>0.0042217457420603175</v>
      </c>
      <c r="G82" s="16">
        <f t="shared" si="13"/>
        <v>0.07325154473000806</v>
      </c>
      <c r="H82" s="10">
        <f t="shared" si="14"/>
        <v>818</v>
      </c>
      <c r="I82" s="27">
        <f t="shared" si="15"/>
        <v>0.004786732908496159</v>
      </c>
      <c r="J82" s="163">
        <v>11643.79</v>
      </c>
      <c r="K82" s="150">
        <v>11801.7</v>
      </c>
      <c r="L82" s="151">
        <f t="shared" si="16"/>
        <v>0.01356173548303429</v>
      </c>
      <c r="M82" s="152">
        <f t="shared" si="17"/>
        <v>157.90999999999985</v>
      </c>
    </row>
    <row r="83" spans="1:13" s="49" customFormat="1" ht="15.75" thickBot="1">
      <c r="A83" s="188" t="s">
        <v>174</v>
      </c>
      <c r="B83" s="189"/>
      <c r="C83" s="43">
        <f>SUM(C2:C82)</f>
        <v>2667984</v>
      </c>
      <c r="D83" s="43">
        <f>SUM(D2:D82)</f>
        <v>2823400</v>
      </c>
      <c r="E83" s="43">
        <f>SUM(E2:E82)</f>
        <v>2838873</v>
      </c>
      <c r="F83" s="101">
        <f>E83/$E$83</f>
        <v>1</v>
      </c>
      <c r="G83" s="102">
        <f>(E83-C83)/C83</f>
        <v>0.06405173344367883</v>
      </c>
      <c r="H83" s="77">
        <f>E83-C83</f>
        <v>170889</v>
      </c>
      <c r="I83" s="103">
        <f>H83/$H$83</f>
        <v>1</v>
      </c>
      <c r="J83" s="156">
        <v>2789857</v>
      </c>
      <c r="K83" s="156">
        <v>2807434</v>
      </c>
      <c r="L83" s="153">
        <f>(K83-J83)/J83</f>
        <v>0.0063003229197768915</v>
      </c>
      <c r="M83" s="154">
        <f>K83-J83</f>
        <v>17577</v>
      </c>
    </row>
    <row r="84" spans="3:13" ht="15">
      <c r="C84" s="3"/>
      <c r="D84" s="3"/>
      <c r="E84" s="3"/>
      <c r="I84" s="47"/>
      <c r="J84" s="48"/>
      <c r="K84" s="48"/>
      <c r="L84" s="47"/>
      <c r="M84" s="48"/>
    </row>
  </sheetData>
  <sheetProtection/>
  <autoFilter ref="A1:M83"/>
  <mergeCells count="1">
    <mergeCell ref="A83:B8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tepav</dc:creator>
  <cp:keywords/>
  <dc:description/>
  <cp:lastModifiedBy>ASUSZEN 21</cp:lastModifiedBy>
  <dcterms:created xsi:type="dcterms:W3CDTF">2011-08-11T09:01:00Z</dcterms:created>
  <dcterms:modified xsi:type="dcterms:W3CDTF">2014-05-19T08:43:09Z</dcterms:modified>
  <cp:category/>
  <cp:version/>
  <cp:contentType/>
  <cp:contentStatus/>
</cp:coreProperties>
</file>